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charts/chart28.xml" ContentType="application/vnd.openxmlformats-officedocument.drawingml.chart+xml"/>
  <Override PartName="/xl/drawings/drawing31.xml" ContentType="application/vnd.openxmlformats-officedocument.drawingml.chartshapes+xml"/>
  <Override PartName="/xl/charts/chart29.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12270" tabRatio="841" activeTab="2"/>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 name="Appendix" sheetId="11679" r:id="rId41"/>
    <sheet name="Sub_loans" sheetId="11680" r:id="rId42"/>
    <sheet name="Footnotes" sheetId="11681" r:id="rId43"/>
  </sheets>
  <externalReferences>
    <externalReference r:id="rId44"/>
    <externalReference r:id="rId45"/>
    <externalReference r:id="rId46"/>
    <externalReference r:id="rId47"/>
    <externalReference r:id="rId48"/>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AAAA" hidden="1">{#N/A,#N/A,TRUE,"0 Deckbl.";#N/A,#N/A,TRUE,"S 1 Komm";#N/A,#N/A,TRUE,"S 1a Komm";#N/A,#N/A,TRUE,"S 1b Komm";#N/A,#N/A,TRUE,"S  2 DBR";#N/A,#N/A,TRUE,"S  3 Sparten";#N/A,#N/A,TRUE,"S 4  Betr. K.";#N/A,#N/A,TRUE,"6 Bilanz";#N/A,#N/A,TRUE,"6a Bilanz ";#N/A,#N/A,TRUE,"6b Bilanz ";#N/A,#N/A,TRUE,"7 GS I";#N/A,#N/A,TRUE,"S 8 EQ-GuV"}</definedName>
    <definedName name="AAB_Addin5" hidden="1">"AAB_Description for addin 5,Description for addin 5,Description for addin 5,Description for addin 5,Description for addin 5,Description for addin 5"</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E" hidden="1">{#N/A,#N/A,TRUE,"0 Deckbl.";#N/A,#N/A,TRUE,"S 1 Komm";#N/A,#N/A,TRUE,"S 1a Komm";#N/A,#N/A,TRUE,"S 1b Komm";#N/A,#N/A,TRUE,"S  2 DBR";#N/A,#N/A,TRUE,"S  3 Sparten";#N/A,#N/A,TRUE,"S 4  Betr. K.";#N/A,#N/A,TRUE,"6 Bilanz";#N/A,#N/A,TRUE,"6a Bilanz ";#N/A,#N/A,TRUE,"6b Bilanz ";#N/A,#N/A,TRUE,"7 GS I";#N/A,#N/A,TRUE,"S 8 EQ-GuV"}</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Formel" localSheetId="39">#REF!</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30">'Asset Man.'!$A$1:$J$35</definedName>
    <definedName name="_xlnm.Print_Area" localSheetId="17">Cap.adeq!$A$1:$J$207</definedName>
    <definedName name="_xlnm.Print_Area" localSheetId="2">Contents!$A$1:$D$214</definedName>
    <definedName name="_xlnm.Print_Area" localSheetId="33">'DNB Group'!$A$1:$H$61</definedName>
    <definedName name="_xlnm.Print_Area" localSheetId="12">'EAD (1)'!$A$1:$J$408</definedName>
    <definedName name="_xlnm.Print_Area" localSheetId="7">'Expenses (1)'!$A$1:$J$77</definedName>
    <definedName name="_xlnm.Print_Area" localSheetId="8">'Expenses (2)'!$A$1:$E$49</definedName>
    <definedName name="_xlnm.Print_Area" localSheetId="20">'Fin perf (2)'!$A$1:$O$68</definedName>
    <definedName name="_xlnm.Print_Area" localSheetId="21">'Fin perf (3)'!$A$1:$J$24</definedName>
    <definedName name="_xlnm.Print_Area" localSheetId="0">Front!$A$1:$A$51</definedName>
    <definedName name="_xlnm.Print_Area" localSheetId="10">Impairment!$A$1:$J$76</definedName>
    <definedName name="_xlnm.Print_Area" localSheetId="24">LCI!$A$1:$J$279</definedName>
    <definedName name="_xlnm.Print_Area" localSheetId="29">Life!$A$1:$K$351</definedName>
    <definedName name="_xlnm.Print_Area" localSheetId="14">'Liq.&amp;funding (1)'!$A$1:$J$10</definedName>
    <definedName name="_xlnm.Print_Area" localSheetId="15">'Liq.&amp;funding (2)'!$A$1:$N$53</definedName>
    <definedName name="_xlnm.Print_Area" localSheetId="16">'Liq.&amp;funding (3)'!$A$1:$J$91</definedName>
    <definedName name="_xlnm.Print_Area" localSheetId="9">Loans!$A$1:$J$38</definedName>
    <definedName name="_xlnm.Print_Area" localSheetId="34">'Market shares'!$A$1:$J$58</definedName>
    <definedName name="_xlnm.Print_Area" localSheetId="5">NII!$A$1:$J$174</definedName>
    <definedName name="_xlnm.Print_Area" localSheetId="31">'Non-life'!$A$1:$J$33</definedName>
    <definedName name="_xlnm.Print_Area" localSheetId="6">'Non-NII'!$A$1:$J$62</definedName>
    <definedName name="_xlnm.Print_Area" localSheetId="38">Norw.economy!$A$1:$G$116</definedName>
    <definedName name="_xlnm.Print_Area" localSheetId="11">NPL!$A$1:$J$198</definedName>
    <definedName name="_xlnm.Print_Area" localSheetId="26">Other!$A$1:$J$21</definedName>
    <definedName name="_xlnm.Print_Area" localSheetId="22">'Personal cust'!$A$1:$J$196</definedName>
    <definedName name="_xlnm.Print_Area" localSheetId="4">'Results &amp; key fig.'!$A$1:$K$439</definedName>
    <definedName name="_xlnm.Print_Area" localSheetId="23">SME!$A$1:$J$83</definedName>
    <definedName name="_xlnm.Print_Area" localSheetId="39">'Write-downs med splitt (2)'!$A$1:$H$28</definedName>
    <definedName name="_xlnm.Print_Area">#N/A</definedName>
    <definedName name="_xlnm.Print_Titles" localSheetId="41">Sub_loans!$A:$A</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[3]In99!#REF!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s>
  <calcPr calcId="145621"/>
</workbook>
</file>

<file path=xl/calcChain.xml><?xml version="1.0" encoding="utf-8"?>
<calcChain xmlns="http://schemas.openxmlformats.org/spreadsheetml/2006/main">
  <c r="B422" i="11620" l="1"/>
  <c r="B421" i="11620"/>
  <c r="B420" i="11620" l="1"/>
  <c r="C420" i="11620" l="1"/>
  <c r="C421" i="11620"/>
  <c r="C422" i="11620"/>
  <c r="A1" i="11559"/>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<sst xmlns="http://schemas.openxmlformats.org/spreadsheetml/2006/main" count="5030" uniqueCount="2063">
  <si>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</si>
  <si>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</si>
  <si>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</si>
  <si>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</si>
  <si>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</si>
  <si>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</si>
  <si>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</si>
  <si>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</si>
  <si>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</si>
  <si>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</si>
  <si>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</si>
  <si>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</si>
  <si>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</si>
  <si>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</si>
  <si>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</si>
  <si>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</si>
  <si>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</si>
  <si>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</si>
  <si>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</si>
  <si>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</si>
  <si>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</si>
  <si>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</si>
  <si>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</si>
  <si>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</si>
  <si>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</si>
  <si>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</si>
  <si>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</si>
  <si>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</si>
  <si>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</si>
  <si>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</si>
  <si>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</si>
  <si>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</si>
  <si>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</si>
  <si>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</si>
  <si>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</si>
  <si>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</si>
  <si>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</si>
  <si>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</si>
  <si>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</si>
  <si>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</si>
  <si>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</si>
  <si>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</si>
  <si>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</si>
  <si>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</si>
  <si>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</si>
  <si>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</si>
  <si>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</si>
  <si>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</si>
  <si>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</si>
  <si>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</si>
  <si>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</si>
  <si>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</si>
  <si>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</si>
  <si>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</si>
  <si>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</si>
  <si>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</si>
  <si>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</si>
  <si>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</si>
  <si>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</si>
  <si>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</si>
  <si>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</si>
  <si>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</si>
  <si>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</si>
  <si>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</si>
  <si>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</si>
  <si>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</si>
  <si>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</si>
  <si>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</si>
  <si>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</si>
  <si>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</si>
  <si>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</si>
  <si>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</si>
  <si>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</si>
  <si>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</si>
  <si>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</si>
  <si>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</si>
  <si>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</si>
  <si>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</si>
  <si>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</si>
  <si>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</si>
  <si>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</si>
  <si>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</si>
  <si>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</si>
  <si>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</si>
  <si>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</si>
  <si>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</si>
  <si>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</si>
  <si>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</si>
  <si>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</si>
  <si>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</si>
  <si>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</si>
  <si>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</si>
  <si>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</si>
  <si>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</si>
  <si>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</si>
  <si>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</si>
  <si>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</si>
  <si>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</si>
  <si>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</si>
  <si>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</si>
  <si>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</si>
  <si>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</si>
  <si>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</si>
  <si>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</si>
  <si>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</si>
  <si>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</si>
  <si>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</si>
  <si>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</si>
  <si>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</si>
  <si>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</si>
  <si>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</si>
  <si>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</si>
  <si>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</si>
  <si>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</si>
  <si>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</si>
  <si>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</si>
  <si>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</si>
  <si>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</si>
  <si>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</si>
  <si>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</si>
  <si>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</si>
  <si>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</si>
  <si>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</si>
  <si>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</si>
  <si>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</si>
  <si>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</si>
  <si>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</si>
  <si>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</si>
  <si>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</si>
  <si>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</si>
  <si>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</si>
  <si>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</si>
  <si>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</si>
  <si>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</si>
  <si>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</si>
  <si>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</si>
  <si>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</si>
  <si>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</si>
  <si>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</si>
  <si>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</si>
  <si>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</si>
  <si>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</si>
  <si>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</si>
  <si>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</si>
  <si>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</si>
  <si>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</si>
  <si>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</si>
  <si>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</si>
  <si>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</si>
  <si>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</si>
  <si>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</si>
  <si>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</si>
  <si>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</si>
  <si>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</si>
  <si>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</si>
  <si>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</si>
  <si>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</si>
  <si>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</si>
  <si>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</si>
  <si>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</si>
  <si>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</si>
  <si>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</si>
  <si>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</si>
  <si>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</si>
  <si>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</si>
  <si>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</si>
  <si>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</si>
  <si>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</si>
  <si>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</si>
  <si>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</si>
  <si>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</si>
  <si>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</si>
  <si>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</si>
  <si>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</si>
  <si>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</si>
  <si>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</si>
  <si>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</si>
  <si>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</si>
  <si>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</si>
  <si>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</si>
  <si>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</si>
  <si>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</si>
  <si>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</si>
  <si>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</si>
  <si>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International</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</si>
  <si>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</si>
  <si>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</si>
  <si>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</si>
  <si>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</si>
  <si>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</si>
  <si>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</si>
  <si>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</si>
  <si>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</si>
  <si>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</si>
  <si>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</si>
  <si>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</si>
  <si>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</si>
  <si>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</si>
  <si>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</si>
  <si>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</si>
  <si>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</si>
  <si>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</si>
  <si>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</si>
  <si>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</si>
  <si>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</si>
  <si>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</si>
  <si>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</si>
  <si>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</si>
  <si>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</si>
  <si>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</si>
  <si>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</si>
  <si>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Amounts in 
NOK million</t>
  </si>
  <si>
    <t>2013</t>
  </si>
  <si>
    <t>In addition: LTRO funding</t>
  </si>
  <si>
    <t>Customer assets under management at end of period (NOK billion)</t>
  </si>
  <si>
    <t>Commercial paper and bonds at fair value</t>
  </si>
  <si>
    <t>Change in</t>
  </si>
  <si>
    <t>per cent</t>
  </si>
  <si>
    <t>Expenses directly related to operations</t>
  </si>
  <si>
    <t>Basis swaps</t>
  </si>
  <si>
    <t>Services</t>
  </si>
  <si>
    <t>80 per cent of RWA, transitional rule</t>
  </si>
  <si>
    <t>Tier 1 capital ratio, transitional rules (%)</t>
  </si>
  <si>
    <t>Minimum capital requirement, transitional rules</t>
  </si>
  <si>
    <t>IRB approach</t>
  </si>
  <si>
    <t>Standardised approach</t>
  </si>
  <si>
    <t>Market risk</t>
  </si>
  <si>
    <t>Specialised Lending (SL)</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</si>
  <si>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</si>
  <si>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</si>
  <si>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</si>
  <si>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</si>
  <si>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</si>
  <si>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</si>
  <si>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</si>
  <si>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</si>
  <si>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</si>
  <si>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</si>
  <si>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</si>
  <si>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</si>
  <si>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</si>
  <si>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</si>
  <si>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</si>
  <si>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</si>
  <si>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</si>
  <si>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</si>
  <si>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</si>
  <si>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</si>
  <si>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</si>
  <si>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</si>
  <si>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</si>
  <si>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</si>
  <si>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</si>
  <si>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</si>
  <si>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</si>
  <si>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</si>
  <si>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</si>
  <si>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</si>
  <si>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</si>
  <si>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</si>
  <si>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</si>
  <si>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</si>
  <si>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</si>
  <si>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</si>
  <si>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</si>
  <si>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</si>
  <si>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</si>
  <si>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</si>
  <si>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</si>
  <si>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</si>
  <si>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</si>
  <si>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</si>
  <si>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</si>
  <si>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</si>
  <si>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</si>
  <si>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</si>
  <si>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</si>
  <si>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</si>
  <si>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</si>
  <si>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</si>
  <si>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</si>
  <si>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Total other expenses</t>
  </si>
  <si>
    <t>Recoveries on loans and guarantees previously written off</t>
  </si>
  <si>
    <t>volume</t>
  </si>
  <si>
    <t>Capital</t>
  </si>
  <si>
    <t>Nominal</t>
  </si>
  <si>
    <t>exposure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</si>
  <si>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</si>
  <si>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</si>
  <si>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</si>
  <si>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</si>
  <si>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</si>
  <si>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</si>
  <si>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</si>
  <si>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</si>
  <si>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</si>
  <si>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</si>
  <si>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</si>
  <si>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</si>
  <si>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</si>
  <si>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</si>
  <si>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at default</t>
  </si>
  <si>
    <t>RAROC, annualised (%)</t>
  </si>
  <si>
    <t>- Baltics and Poland</t>
  </si>
  <si>
    <t>Baltics and Poland</t>
  </si>
  <si>
    <t>Financial strength at end of period</t>
  </si>
  <si>
    <t>Dividend per share (NOK)</t>
  </si>
  <si>
    <t>Earnings per share excl. operations held for sale (NOK)</t>
  </si>
  <si>
    <t>Equity per share incl. allocated dividend at end of period (NOK)</t>
  </si>
  <si>
    <t>Common equity Tier 1 capital</t>
  </si>
  <si>
    <t xml:space="preserve"> *) Of which Baltics and Poland</t>
  </si>
  <si>
    <t>Income-related costs</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</si>
  <si>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</si>
  <si>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</si>
  <si>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</si>
  <si>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</si>
  <si>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</si>
  <si>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</si>
  <si>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</si>
  <si>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</si>
  <si>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</si>
  <si>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</si>
  <si>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</si>
  <si>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</si>
  <si>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</si>
  <si>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</si>
  <si>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</si>
  <si>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</si>
  <si>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</si>
  <si>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</si>
  <si>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</si>
  <si>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</si>
  <si>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</si>
  <si>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</si>
  <si>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</si>
  <si>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</si>
  <si>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</si>
  <si>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</si>
  <si>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</si>
  <si>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</si>
  <si>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</si>
  <si>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</si>
  <si>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</si>
  <si>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</si>
  <si>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</si>
  <si>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</si>
  <si>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</si>
  <si>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</si>
  <si>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</si>
  <si>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ment/ </t>
  </si>
  <si>
    <t xml:space="preserve">guaranteed </t>
  </si>
  <si>
    <t>Due to central banks</t>
  </si>
  <si>
    <t>Securities</t>
  </si>
  <si>
    <t>Non-recurring effects</t>
  </si>
  <si>
    <t>Restructuring costs - employees</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</si>
  <si>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</si>
  <si>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</si>
  <si>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</si>
  <si>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</si>
  <si>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</si>
  <si>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</si>
  <si>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</si>
  <si>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</si>
  <si>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</si>
  <si>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</si>
  <si>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</si>
  <si>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</si>
  <si>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</si>
  <si>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</si>
  <si>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</si>
  <si>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DNB Bank ASA issues senior debt and subordinated debt. DNB Boligkreditt AS, which is a wholly owned subsidiary of DNB Bank ASA, issues covered bonds. DNB issues bonds through large public transactions and private placements.</t>
  </si>
  <si>
    <t>1)  Excluding assets in DNB Livsforsikring and encumbered securities. Including trading portfolio.</t>
  </si>
  <si>
    <t>1)  Based on DNB's risk classification system. The volumes represent the expected outstanding amount in the event of default.
PD = probability of default.</t>
  </si>
  <si>
    <t>Key figures - definitions</t>
  </si>
  <si>
    <t>1, 2, 3</t>
  </si>
  <si>
    <t xml:space="preserve">Total operating expenses relative to total income. Total expenses exclude impairment losses for goodwill and other intangible assets. </t>
  </si>
  <si>
    <t>Total assets and customer assets under management.</t>
  </si>
  <si>
    <t>Total deposits from customers, assets under management and equity-linked bonds.</t>
  </si>
  <si>
    <t>Closing price at end of period less closing price at beginning of period, including dividends reinvested in DNB shares on the dividend payment date, relative to closing price at beginning of period.</t>
  </si>
  <si>
    <t>Closing price at end of period relative to annualised earnings per share.</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</si>
  <si>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</si>
  <si>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</si>
  <si>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</si>
  <si>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</si>
  <si>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</si>
  <si>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</si>
  <si>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</si>
  <si>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</si>
  <si>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</si>
  <si>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</si>
  <si>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</si>
  <si>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</si>
  <si>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</si>
  <si>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</si>
  <si>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</si>
  <si>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</si>
  <si>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</si>
  <si>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</si>
  <si>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</si>
  <si>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</si>
  <si>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</si>
  <si>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</si>
  <si>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</si>
  <si>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</si>
  <si>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</si>
  <si>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</si>
  <si>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</si>
  <si>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</si>
  <si>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</si>
  <si>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</si>
  <si>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</si>
  <si>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</si>
  <si>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</si>
  <si>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</si>
  <si>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</si>
  <si>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t>2.5</t>
  </si>
  <si>
    <t>FX and interest rate instruments</t>
  </si>
  <si>
    <r>
      <t xml:space="preserve">Net gains on equity investments </t>
    </r>
    <r>
      <rPr>
        <vertAlign val="superscript"/>
        <sz val="6.5"/>
        <color indexed="60"/>
        <rFont val="Arial"/>
        <family val="2"/>
      </rPr>
      <t>1)</t>
    </r>
  </si>
  <si>
    <t>Corporate Banking Norway</t>
  </si>
  <si>
    <t>- adjusted for basis swaps</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</si>
  <si>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</si>
  <si>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</si>
  <si>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</si>
  <si>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</si>
  <si>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</si>
  <si>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</si>
  <si>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</si>
  <si>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</si>
  <si>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</si>
  <si>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</si>
  <si>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</si>
  <si>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</si>
  <si>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r>
      <t xml:space="preserve">Impairment of loans and guarantees </t>
    </r>
    <r>
      <rPr>
        <b/>
        <vertAlign val="superscript"/>
        <sz val="6.5"/>
        <color indexed="60"/>
        <rFont val="Arial"/>
        <family val="2"/>
      </rPr>
      <t>*)</t>
    </r>
  </si>
  <si>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</si>
  <si>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</si>
  <si>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</si>
  <si>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</si>
  <si>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t>Securities issued or guaranteed by municipalities or public sector entities</t>
  </si>
  <si>
    <t>Additional capital requirements according to transitional rules</t>
  </si>
  <si>
    <t>Ordinary cost/income ratio</t>
  </si>
  <si>
    <t>Gross impaired loans and guarantees subject to individual impairment</t>
  </si>
  <si>
    <t>Commercial real estate</t>
  </si>
  <si>
    <t>Construction</t>
  </si>
  <si>
    <t>Other corporate customers</t>
  </si>
  <si>
    <t>Branded goods</t>
  </si>
  <si>
    <t>Other business activities</t>
  </si>
  <si>
    <t>Other energy</t>
  </si>
  <si>
    <t>Logistics</t>
  </si>
  <si>
    <t>Risk-weighted volume, basis for transitional rule, Basel I</t>
  </si>
  <si>
    <r>
      <t xml:space="preserve">Total net non-performing and net doubtful loans and guarantees </t>
    </r>
    <r>
      <rPr>
        <b/>
        <vertAlign val="superscript"/>
        <sz val="6.5"/>
        <color indexed="60"/>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</si>
  <si>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</si>
  <si>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</si>
  <si>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</si>
  <si>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</si>
  <si>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</si>
  <si>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</si>
  <si>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</si>
  <si>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</si>
  <si>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Gross non-performing and gross doubtful loans and guarantees</t>
  </si>
  <si>
    <t>Net non-performing and net doubtful loans and guarantees</t>
  </si>
  <si>
    <t>Collateral for non-performing and doubtful loans and guarantees</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</si>
  <si>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</si>
  <si>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</si>
  <si>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</si>
  <si>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</si>
  <si>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</si>
  <si>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</si>
  <si>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</si>
  <si>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</si>
  <si>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</si>
  <si>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</si>
  <si>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</si>
  <si>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</si>
  <si>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</si>
  <si>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</si>
  <si>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</si>
  <si>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</si>
  <si>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</si>
  <si>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</si>
  <si>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Total net loans</t>
  </si>
  <si>
    <t>PD 3.00% -</t>
  </si>
  <si>
    <t>Total net exposure at default</t>
  </si>
  <si>
    <t xml:space="preserve">DNB Bank ASA </t>
  </si>
  <si>
    <t xml:space="preserve">DNB Group </t>
  </si>
  <si>
    <t xml:space="preserve">DNB Bank Group </t>
  </si>
  <si>
    <t>10.4</t>
  </si>
  <si>
    <t>8.7</t>
  </si>
  <si>
    <t>Specification of capital requirements for credit risk</t>
  </si>
  <si>
    <t xml:space="preserve">Total equity </t>
  </si>
  <si>
    <t>Pension funds above pension commitments</t>
  </si>
  <si>
    <t>Goodwill</t>
  </si>
  <si>
    <t xml:space="preserve">Other intangible assets </t>
  </si>
  <si>
    <t>Dividends payable etc.</t>
  </si>
  <si>
    <t>Minimum requirement reassurance allocation</t>
  </si>
  <si>
    <t>Common Equity Tier 1 capital</t>
  </si>
  <si>
    <t>Tier 1 capital</t>
  </si>
  <si>
    <t>Tier 1 capital incl. 50 per cent of profit for the period</t>
  </si>
  <si>
    <t xml:space="preserve">Perpetual subordinated loan capital </t>
  </si>
  <si>
    <t>Minimum capital requirement</t>
  </si>
  <si>
    <t>Risk-weighted volume, transitional rules</t>
  </si>
  <si>
    <t>Capital ratio, transitional rules (%)</t>
  </si>
  <si>
    <t>Markets</t>
  </si>
  <si>
    <t>Other net interest income</t>
  </si>
  <si>
    <t>Interest days</t>
  </si>
  <si>
    <t>Exchange rate movements</t>
  </si>
  <si>
    <t>Deposit spreads</t>
  </si>
  <si>
    <t>Lending spreads</t>
  </si>
  <si>
    <t>Deposit volumes</t>
  </si>
  <si>
    <t>Lending volumes</t>
  </si>
  <si>
    <t xml:space="preserve">Risk-weighted volume, transitional rules (NOK million) </t>
  </si>
  <si>
    <t>Primary capital  - DNB Group</t>
  </si>
  <si>
    <t>Primary capital - including DNB Bank ASA and DNB Bank Group</t>
  </si>
  <si>
    <t>Common Equity Tier 1 capital incl. 50 per cent of profit for the period</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</si>
  <si>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</si>
  <si>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</si>
  <si>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</si>
  <si>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</si>
  <si>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</si>
  <si>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</si>
  <si>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</si>
  <si>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</si>
  <si>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</si>
  <si>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</si>
  <si>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</si>
  <si>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</si>
  <si>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</si>
  <si>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</si>
  <si>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</si>
  <si>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</si>
  <si>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</si>
  <si>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</si>
  <si>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</si>
  <si>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</si>
  <si>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</si>
  <si>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</si>
  <si>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</si>
  <si>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</si>
  <si>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</si>
  <si>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</si>
  <si>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</si>
  <si>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</si>
  <si>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</si>
  <si>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</si>
  <si>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</si>
  <si>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</si>
  <si>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</si>
  <si>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</si>
  <si>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</si>
  <si>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</si>
  <si>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t xml:space="preserve">Total assets owned or managed by DNB </t>
  </si>
  <si>
    <r>
      <t xml:space="preserve">Pension expenses </t>
    </r>
    <r>
      <rPr>
        <vertAlign val="superscript"/>
        <sz val="6.5"/>
        <color indexed="60"/>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</si>
  <si>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</si>
  <si>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</si>
  <si>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</si>
  <si>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</si>
  <si>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</si>
  <si>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</si>
  <si>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</si>
  <si>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</si>
  <si>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</si>
  <si>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</si>
  <si>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Statements regarding DNB's relative market positions are, unless otherwise specified, based on internal DNB analyses.</t>
  </si>
  <si>
    <t>Information on the Internet</t>
  </si>
  <si>
    <t>DNB switchboard: +47 915 03000</t>
  </si>
  <si>
    <t>E-mail Investor Relations: investor.relations@dnb.no</t>
  </si>
  <si>
    <t>DNB ASA, P.O.Box 1600 Sentrum, N-0021 Oslo</t>
  </si>
  <si>
    <t>Address</t>
  </si>
  <si>
    <t>+47 4790 9878</t>
  </si>
  <si>
    <t>merete.stigen@dnb.no</t>
  </si>
  <si>
    <t>+47 4150 5201</t>
  </si>
  <si>
    <t>bjorn.erik.naess@dnb.no</t>
  </si>
  <si>
    <t>Bjørn Erik Næss, Chief Financial Officer</t>
  </si>
  <si>
    <t>For further information, please contact</t>
  </si>
  <si>
    <t>Rune Bjerke</t>
  </si>
  <si>
    <t>Group Chief Executive</t>
  </si>
  <si>
    <t>Contact information</t>
  </si>
  <si>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</si>
  <si>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</si>
  <si>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</si>
  <si>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</si>
  <si>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</si>
  <si>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</si>
  <si>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</si>
  <si>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</si>
  <si>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</si>
  <si>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</si>
  <si>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</si>
  <si>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</si>
  <si>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</si>
  <si>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</si>
  <si>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</si>
  <si>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</si>
  <si>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</si>
  <si>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</si>
  <si>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</si>
  <si>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</si>
  <si>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</si>
  <si>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</si>
  <si>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</si>
  <si>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</si>
  <si>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</si>
  <si>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</si>
  <si>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</si>
  <si>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</si>
  <si>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</si>
  <si>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</si>
  <si>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</si>
  <si>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</si>
  <si>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</si>
  <si>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</si>
  <si>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</si>
  <si>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</si>
  <si>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</si>
  <si>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</si>
  <si>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</si>
  <si>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</si>
  <si>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</si>
  <si>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</si>
  <si>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</si>
  <si>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</si>
  <si>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</si>
  <si>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</si>
  <si>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</si>
  <si>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</si>
  <si>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</si>
  <si>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</si>
  <si>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</si>
  <si>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Changes in net interest income</t>
  </si>
  <si>
    <t>Changes in net other operating income</t>
  </si>
  <si>
    <t>Changes in operating expenses</t>
  </si>
  <si>
    <t>Changes in impairment of loans and guarantees</t>
  </si>
  <si>
    <t>Personal
customers</t>
  </si>
  <si>
    <t>DNB
Group</t>
  </si>
  <si>
    <t>Profit from repossessed operations</t>
  </si>
  <si>
    <t>Gains on fixed and intangible assets</t>
  </si>
  <si>
    <t>Eksportfinans ASA</t>
  </si>
  <si>
    <t>Unallocated impairment of loans and guarantees</t>
  </si>
  <si>
    <t>Ownership-related expenses (costs relating to shareholders, investor relations, strategic planning etc.)</t>
  </si>
  <si>
    <t xml:space="preserve">Main average balance sheet items </t>
  </si>
  <si>
    <t>Other
operations/
eliminations</t>
  </si>
  <si>
    <t>Assets under management</t>
  </si>
  <si>
    <t>Other
operations</t>
  </si>
  <si>
    <t>Norwegian units</t>
  </si>
  <si>
    <t>Non-performing and doubtful loans and guarantees relative to total loans</t>
  </si>
  <si>
    <t>Individual impairment in relation to net loans, annualised</t>
  </si>
  <si>
    <t>International units</t>
  </si>
  <si>
    <t>1)  The figures are based on the financial accounts.</t>
  </si>
  <si>
    <t xml:space="preserve">Operating expenses </t>
  </si>
  <si>
    <t>Volumes (NOK billion):</t>
  </si>
  <si>
    <t>Spread income (NOK million):</t>
  </si>
  <si>
    <t>Spreads in per cent:</t>
  </si>
  <si>
    <t>Mortgages within 60 per cent of collateral value</t>
  </si>
  <si>
    <t>Mortgages between 60 and 80 per cent of collateral value</t>
  </si>
  <si>
    <t>Mortgages above 80 per cent of collateral value</t>
  </si>
  <si>
    <t>1)  Distribution of residential mortgages in the Personal customer segment within actual collateral categories.</t>
  </si>
  <si>
    <t>Risk grade</t>
  </si>
  <si>
    <t>Loan to value in per cent:</t>
  </si>
  <si>
    <t>0-40</t>
  </si>
  <si>
    <t>40-60</t>
  </si>
  <si>
    <t>60-75</t>
  </si>
  <si>
    <t>75-85</t>
  </si>
  <si>
    <t>&gt;85</t>
  </si>
  <si>
    <t>Development in loan to value</t>
  </si>
  <si>
    <t>Total loans (NOK billion)</t>
  </si>
  <si>
    <t>Average loans to customers</t>
  </si>
  <si>
    <t>Spreads measured against actual funding costs (per cent)</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</si>
  <si>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</si>
  <si>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</si>
  <si>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</si>
  <si>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</si>
  <si>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Guarantees</t>
  </si>
  <si>
    <t>Total loans and guarantees</t>
  </si>
  <si>
    <t>Commercial paper issues during the period</t>
  </si>
  <si>
    <t>Bond issues during the period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</si>
  <si>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</si>
  <si>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</si>
  <si>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</si>
  <si>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</si>
  <si>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</si>
  <si>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</si>
  <si>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</si>
  <si>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</si>
  <si>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</si>
  <si>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</si>
  <si>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</si>
  <si>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t xml:space="preserve"> *)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</si>
  <si>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</si>
  <si>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</si>
  <si>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</si>
  <si>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</si>
  <si>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</si>
  <si>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</si>
  <si>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</si>
  <si>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</si>
  <si>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</si>
  <si>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</si>
  <si>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</si>
  <si>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</si>
  <si>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</si>
  <si>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</si>
  <si>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</si>
  <si>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</si>
  <si>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</si>
  <si>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</si>
  <si>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</si>
  <si>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</si>
  <si>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</si>
  <si>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</si>
  <si>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</si>
  <si>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</si>
  <si>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</si>
  <si>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</si>
  <si>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</si>
  <si>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</si>
  <si>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</si>
  <si>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</si>
  <si>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t>Interest on allocated capital</t>
  </si>
  <si>
    <t>Transferred from/(to) security reserve</t>
  </si>
  <si>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</si>
  <si>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</si>
  <si>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</si>
  <si>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</si>
  <si>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</si>
  <si>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</si>
  <si>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</si>
  <si>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</si>
  <si>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</si>
  <si>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</si>
  <si>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</si>
  <si>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</si>
  <si>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</si>
  <si>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</si>
  <si>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</si>
  <si>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</si>
  <si>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</si>
  <si>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</si>
  <si>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</si>
  <si>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</si>
  <si>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</si>
  <si>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</si>
  <si>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</si>
  <si>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</si>
  <si>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</si>
  <si>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</si>
  <si>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</si>
  <si>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</si>
  <si>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</si>
  <si>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Common portfolio</t>
  </si>
  <si>
    <t>with low risk</t>
  </si>
  <si>
    <t>with moderate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</si>
  <si>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</si>
  <si>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</si>
  <si>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</si>
  <si>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</si>
  <si>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</si>
  <si>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</si>
  <si>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</si>
  <si>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</si>
  <si>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</si>
  <si>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</si>
  <si>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</si>
  <si>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</si>
  <si>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</si>
  <si>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</si>
  <si>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</si>
  <si>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</si>
  <si>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</si>
  <si>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</si>
  <si>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</si>
  <si>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</si>
  <si>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</si>
  <si>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</si>
  <si>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</si>
  <si>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</si>
  <si>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</si>
  <si>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</si>
  <si>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</si>
  <si>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</si>
  <si>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</si>
  <si>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</si>
  <si>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</si>
  <si>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Risk products</t>
  </si>
  <si>
    <t>Total insurance liablilities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</si>
  <si>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</si>
  <si>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</si>
  <si>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</si>
  <si>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</si>
  <si>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</si>
  <si>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</si>
  <si>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</si>
  <si>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</si>
  <si>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</si>
  <si>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</si>
  <si>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</si>
  <si>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</si>
  <si>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</si>
  <si>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t xml:space="preserve">Total eligible primary capital </t>
  </si>
  <si>
    <t>Capital adequacy ratio (%)</t>
  </si>
  <si>
    <t>Core capital</t>
  </si>
  <si>
    <t>Core capital (%)</t>
  </si>
  <si>
    <t>Risk-weighted assets</t>
  </si>
  <si>
    <t>Solvency margin capital</t>
  </si>
  <si>
    <t>Net commission income</t>
  </si>
  <si>
    <t>- from retail customers</t>
  </si>
  <si>
    <t>- from institutional clients</t>
  </si>
  <si>
    <t>Institutional</t>
  </si>
  <si>
    <t>Retail</t>
  </si>
  <si>
    <t>Retail market</t>
  </si>
  <si>
    <t>Institutional clients</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</si>
  <si>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</si>
  <si>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</si>
  <si>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</si>
  <si>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</si>
  <si>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</si>
  <si>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</si>
  <si>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</si>
  <si>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</si>
  <si>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</si>
  <si>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</si>
  <si>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</si>
  <si>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</si>
  <si>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</si>
  <si>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</si>
  <si>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</si>
  <si>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</si>
  <si>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</si>
  <si>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</si>
  <si>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</si>
  <si>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</si>
  <si>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</si>
  <si>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</si>
  <si>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</si>
  <si>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</si>
  <si>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</si>
  <si>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</si>
  <si>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</si>
  <si>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</si>
  <si>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</si>
  <si>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</si>
  <si>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</si>
  <si>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</si>
  <si>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</si>
  <si>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Total assets under management</t>
  </si>
  <si>
    <t>of which:</t>
  </si>
  <si>
    <t>total assets under management (external clients)</t>
  </si>
  <si>
    <t>mutual funds</t>
  </si>
  <si>
    <t>discretionary management</t>
  </si>
  <si>
    <t>total assets in DNB Livsforsikring</t>
  </si>
  <si>
    <t>3.1.3  Customer base</t>
  </si>
  <si>
    <t>3.1.4  Distribution network</t>
  </si>
  <si>
    <t>Provided by Norway Post (the Norwegian postal system):</t>
  </si>
  <si>
    <t>9 international branches</t>
  </si>
  <si>
    <t>DNB Luxembourg (subsidiary)</t>
  </si>
  <si>
    <t>Telephone banking</t>
  </si>
  <si>
    <t>Online equities trading in 16 markets</t>
  </si>
  <si>
    <t>Online mutual fund trading</t>
  </si>
  <si>
    <t>3.1.5  DNB Bank ASA - credit ratings from international rating agencies</t>
  </si>
  <si>
    <t>Moody's</t>
  </si>
  <si>
    <t>Dominion Bond Rating Service</t>
  </si>
  <si>
    <t>Long-term</t>
  </si>
  <si>
    <t>Short-term</t>
  </si>
  <si>
    <t>P-1</t>
  </si>
  <si>
    <t>A-1</t>
  </si>
  <si>
    <t>R-1 (high)</t>
  </si>
  <si>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</si>
  <si>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</si>
  <si>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</si>
  <si>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</si>
  <si>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</si>
  <si>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</si>
  <si>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</si>
  <si>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</si>
  <si>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</si>
  <si>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</si>
  <si>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</si>
  <si>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</si>
  <si>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</si>
  <si>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</si>
  <si>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</si>
  <si>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</si>
  <si>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</si>
  <si>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</si>
  <si>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</si>
  <si>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</si>
  <si>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</si>
  <si>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</si>
  <si>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</si>
  <si>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</si>
  <si>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</si>
  <si>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</si>
  <si>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</si>
  <si>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</si>
  <si>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</si>
  <si>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</si>
  <si>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</si>
  <si>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</si>
  <si>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</si>
  <si>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</si>
  <si>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</si>
  <si>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</si>
  <si>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Population</t>
  </si>
  <si>
    <t>Fertility rate</t>
  </si>
  <si>
    <t>Life expectancy</t>
  </si>
  <si>
    <t>Work participation rate, per cent 15-74 years</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</si>
  <si>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</si>
  <si>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</si>
  <si>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</si>
  <si>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</si>
  <si>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</si>
  <si>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</si>
  <si>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</si>
  <si>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</si>
  <si>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</si>
  <si>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</si>
  <si>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</si>
  <si>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</si>
  <si>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</si>
  <si>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</si>
  <si>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</si>
  <si>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</si>
  <si>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</si>
  <si>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</si>
  <si>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</si>
  <si>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</si>
  <si>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</si>
  <si>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</si>
  <si>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</si>
  <si>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</si>
  <si>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</si>
  <si>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</si>
  <si>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</si>
  <si>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</si>
  <si>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</si>
  <si>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</si>
  <si>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</si>
  <si>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</si>
  <si>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</si>
  <si>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</si>
  <si>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</si>
  <si>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</si>
  <si>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</si>
  <si>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</si>
  <si>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</si>
  <si>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</si>
  <si>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</si>
  <si>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</si>
  <si>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</si>
  <si>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Net loans to principal customer groups, nominal amounts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</si>
  <si>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</si>
  <si>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</si>
  <si>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</si>
  <si>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</si>
  <si>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 Excluding dividends:</t>
  </si>
  <si>
    <t>PAGE</t>
  </si>
  <si>
    <t>Leverage ratio, Basel III (%)</t>
  </si>
  <si>
    <t>Contents chapter 2 - Segmental reporting</t>
  </si>
  <si>
    <t>Contents chapter 3 - About DNB</t>
  </si>
  <si>
    <t>Contents chapter 4 - The Norwegian economy</t>
  </si>
  <si>
    <t>Group business structures and financial governance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</si>
  <si>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</si>
  <si>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</si>
  <si>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</si>
  <si>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</si>
  <si>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</si>
  <si>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</si>
  <si>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</si>
  <si>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</si>
  <si>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</si>
  <si>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</si>
  <si>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</si>
  <si>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</si>
  <si>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</si>
  <si>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</si>
  <si>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</si>
  <si>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t>6.3</t>
  </si>
  <si>
    <t>7.8</t>
  </si>
  <si>
    <t>2)  The definition of these segments reflects the actual underlying commercial property risk.</t>
  </si>
  <si>
    <t>Exposure at default, breakdown of commercial real estate exposure</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</si>
  <si>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</si>
  <si>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</si>
  <si>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</si>
  <si>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</si>
  <si>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</si>
  <si>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</si>
  <si>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</si>
  <si>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</si>
  <si>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</si>
  <si>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</si>
  <si>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</si>
  <si>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</si>
  <si>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Hedging of net investments, net of tax</t>
  </si>
  <si>
    <t>Assets</t>
  </si>
  <si>
    <t>Liabilities and equity</t>
  </si>
  <si>
    <t>Interest rate spreads - split by segments</t>
  </si>
  <si>
    <t>Average volumes - split by segments</t>
  </si>
  <si>
    <t>Net interest income - split by segments</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</si>
  <si>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</si>
  <si>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</si>
  <si>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</si>
  <si>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</si>
  <si>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</si>
  <si>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</si>
  <si>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</si>
  <si>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</si>
  <si>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</si>
  <si>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</si>
  <si>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t>2.8.12  DNB Asset Management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</si>
  <si>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</si>
  <si>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</si>
  <si>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</si>
  <si>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Comprehensive income statement - quarterly figures</t>
  </si>
  <si>
    <t>1.1.5  Comprehensive income statement - quarterly figures</t>
  </si>
  <si>
    <t>1.1.6  Income statement - five years</t>
  </si>
  <si>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</si>
  <si>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</si>
  <si>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</si>
  <si>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</si>
  <si>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</si>
  <si>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</si>
  <si>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</si>
  <si>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</si>
  <si>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</si>
  <si>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</si>
  <si>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</si>
  <si>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</si>
  <si>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</si>
  <si>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</si>
  <si>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</si>
  <si>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</si>
  <si>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</si>
  <si>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</si>
  <si>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</si>
  <si>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F 2017</t>
  </si>
  <si>
    <t>Impairment of investment property and fixed assets</t>
  </si>
  <si>
    <t>Actuarial gains and losses, net of tax</t>
  </si>
  <si>
    <t>Deposits adjusted for short-term money market investments</t>
  </si>
  <si>
    <t>2)  Fees also include system development fees and must be viewed relative to IT expenses.</t>
  </si>
  <si>
    <r>
      <t xml:space="preserve">1.7.3  Net non-performing and net doubtful loans and guarantees </t>
    </r>
    <r>
      <rPr>
        <b/>
        <u/>
        <vertAlign val="superscript"/>
        <sz val="12"/>
        <color theme="5"/>
        <rFont val="Arial"/>
        <family val="2"/>
      </rPr>
      <t>1)</t>
    </r>
  </si>
  <si>
    <t>Other restructuring costs and non-recurring effects</t>
  </si>
  <si>
    <t>2)  The breakdown into principal customer groups corresponds to the EU's standard industrial classification, NACE Rev.2.</t>
  </si>
  <si>
    <t>3.3.2  Operational structure</t>
  </si>
  <si>
    <t>Norwegian Government/Ministry of Trade, Industry and Fisheries</t>
  </si>
  <si>
    <t>Other shareholders</t>
  </si>
  <si>
    <t>Contents chapter 1 - Financial results DNB Group</t>
  </si>
  <si>
    <t xml:space="preserve">        Per cent</t>
  </si>
  <si>
    <t>2014</t>
  </si>
  <si>
    <t>2023</t>
  </si>
  <si>
    <t>2024</t>
  </si>
  <si>
    <t>Key figures, adjusted for basis swaps</t>
  </si>
  <si>
    <t>- International Corporates Division</t>
  </si>
  <si>
    <t>1)  Excluding impairment losses for goodwill and other intangible assets.</t>
  </si>
  <si>
    <t xml:space="preserve">Cost/income ratio (%) </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</si>
  <si>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</si>
  <si>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</si>
  <si>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</si>
  <si>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</si>
  <si>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</si>
  <si>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</si>
  <si>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</si>
  <si>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</si>
  <si>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</si>
  <si>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</si>
  <si>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</si>
  <si>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</si>
  <si>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</si>
  <si>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</si>
  <si>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</si>
  <si>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</si>
  <si>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</si>
  <si>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</si>
  <si>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</si>
  <si>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</si>
  <si>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</si>
  <si>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</si>
  <si>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</si>
  <si>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</si>
  <si>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</si>
  <si>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</si>
  <si>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1.2.5  Net interest income</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</si>
  <si>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</si>
  <si>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</si>
  <si>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</si>
  <si>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</si>
  <si>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</si>
  <si>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</si>
  <si>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</si>
  <si>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</si>
  <si>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t>Net risk result, DNB Livsforsikring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</si>
  <si>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</si>
  <si>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</si>
  <si>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</si>
  <si>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</si>
  <si>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</si>
  <si>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</si>
  <si>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USD</t>
  </si>
  <si>
    <t>1.9.7   Liquidity Coverage Ratio</t>
  </si>
  <si>
    <t>Marketing</t>
  </si>
  <si>
    <t>Contents chapter 1 - Financial results DNB Group (continued)</t>
  </si>
  <si>
    <t>Net fees and commissions</t>
  </si>
  <si>
    <t>Net financial items</t>
  </si>
  <si>
    <t>Profit from investments accounted for by the equity method</t>
  </si>
  <si>
    <t>Investments accounted for by the equity method</t>
  </si>
  <si>
    <r>
      <t xml:space="preserve">Recorded return on assets </t>
    </r>
    <r>
      <rPr>
        <vertAlign val="superscript"/>
        <sz val="6.5"/>
        <color indexed="60"/>
        <rFont val="Arial"/>
        <family val="2"/>
      </rPr>
      <t>4) *)</t>
    </r>
  </si>
  <si>
    <t>4)  Excluding unrealised gains on financial instruments.</t>
  </si>
  <si>
    <t>Retained covered bonds</t>
  </si>
  <si>
    <r>
      <t xml:space="preserve">2.1.5  Key figures - Norwegian and international units </t>
    </r>
    <r>
      <rPr>
        <b/>
        <u/>
        <vertAlign val="superscript"/>
        <sz val="10"/>
        <color indexed="25"/>
        <rFont val="Arial"/>
        <family val="2"/>
      </rPr>
      <t>1)</t>
    </r>
  </si>
  <si>
    <t>Fishing and fish farming</t>
  </si>
  <si>
    <t>Mark-to-market adjustments Group Treasury and fair value of loans</t>
  </si>
  <si>
    <t xml:space="preserve">Other costs </t>
  </si>
  <si>
    <t>Adjustments for unrealised losses/(gains) on debt recorded at fair value</t>
  </si>
  <si>
    <t>Impairment relative to average net loans to customers, 
annualised (%)</t>
  </si>
  <si>
    <t>Impairment relative to average net loans to customers, annualised (%)</t>
  </si>
  <si>
    <t xml:space="preserve">Risk products - defined contribution </t>
  </si>
  <si>
    <t>Syndicated loans during the period</t>
  </si>
  <si>
    <t>- issued by other institutions</t>
  </si>
  <si>
    <t xml:space="preserve">Asset- </t>
  </si>
  <si>
    <t>Visiting address: Dronning Eufemias gate 30, Bjørvika, 0191 Oslo</t>
  </si>
  <si>
    <t>1)  Volumes include accrued interest and fair value adjustments.</t>
  </si>
  <si>
    <r>
      <t xml:space="preserve">Loans adjusted for exchange rate movements </t>
    </r>
    <r>
      <rPr>
        <vertAlign val="superscript"/>
        <sz val="6.5"/>
        <color indexed="60"/>
        <rFont val="Arial"/>
        <family val="2"/>
      </rPr>
      <t>2)</t>
    </r>
  </si>
  <si>
    <t>3.3</t>
  </si>
  <si>
    <t>2Q14</t>
  </si>
  <si>
    <r>
      <t xml:space="preserve">Large corporates and international customers </t>
    </r>
    <r>
      <rPr>
        <vertAlign val="superscript"/>
        <sz val="6.5"/>
        <rFont val="Arial"/>
        <family val="2"/>
      </rPr>
      <t>2)</t>
    </r>
  </si>
  <si>
    <t>30 June 2014</t>
  </si>
  <si>
    <t>As at 30 June 2014</t>
  </si>
  <si>
    <t>Average balance sheet items in NOK billion:</t>
  </si>
  <si>
    <t>Key figures in per cent:</t>
  </si>
  <si>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</si>
  <si>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</si>
  <si>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</si>
  <si>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t>Ratio of deposits to loans</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</si>
  <si>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</si>
  <si>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</si>
  <si>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</si>
  <si>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</si>
  <si>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</si>
  <si>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</si>
  <si>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</si>
  <si>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</si>
  <si>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</si>
  <si>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</si>
  <si>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</si>
  <si>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</si>
  <si>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</si>
  <si>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</si>
  <si>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t>Depreciation</t>
  </si>
  <si>
    <t>Total IT operating expenses</t>
  </si>
  <si>
    <t>Systems development expenses</t>
  </si>
  <si>
    <t>Total systems development expenses</t>
  </si>
  <si>
    <t>Capitalised systems development expenses</t>
  </si>
  <si>
    <t>2.8.4  DNB Livsforsikring Group - Financial performance (continued)</t>
  </si>
  <si>
    <t>Hotels and accomo-dation</t>
  </si>
  <si>
    <t>Other manu-facturing industries</t>
  </si>
  <si>
    <t>Forestry/ pulp and paper</t>
  </si>
  <si>
    <t>30 June 2013</t>
  </si>
  <si>
    <t>Leasing of warehouse/ logistics/ multi-purpose buildings</t>
  </si>
  <si>
    <t>Eastern Norway excl. Oslo/ Akershus</t>
  </si>
  <si>
    <t>Central/ Northern Norway</t>
  </si>
  <si>
    <t>Oslo/ Akershus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</si>
  <si>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</si>
  <si>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</si>
  <si>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</si>
  <si>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</si>
  <si>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</si>
  <si>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</si>
  <si>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</si>
  <si>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</si>
  <si>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</si>
  <si>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</si>
  <si>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</si>
  <si>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r>
      <t xml:space="preserve">2.3.2  SME - Risk classification of portfolio </t>
    </r>
    <r>
      <rPr>
        <b/>
        <vertAlign val="superscript"/>
        <sz val="8"/>
        <color theme="5"/>
        <rFont val="Arial"/>
        <family val="2"/>
      </rPr>
      <t>1)</t>
    </r>
  </si>
  <si>
    <r>
      <t xml:space="preserve">2.4.2  LCI - Risk classification of portfolio </t>
    </r>
    <r>
      <rPr>
        <b/>
        <vertAlign val="superscript"/>
        <sz val="8"/>
        <color theme="5"/>
        <rFont val="Arial"/>
        <family val="2"/>
      </rPr>
      <t>1)</t>
    </r>
  </si>
  <si>
    <t>2.4.4  LCI - Average volumes</t>
  </si>
  <si>
    <t>2.4.6  LCI - Nordic Corporates Division</t>
  </si>
  <si>
    <t>2.4.7  LCI - International Corporates Division</t>
  </si>
  <si>
    <t>2.4.8 LCI - Energy Division</t>
  </si>
  <si>
    <t>2.4.9  LCI - Shipping, Offshore and Logistics Division</t>
  </si>
  <si>
    <t>*)  Development in loan to value</t>
  </si>
  <si>
    <r>
      <t xml:space="preserve">2.2.2  Personal customers - Risk classification of portfolio </t>
    </r>
    <r>
      <rPr>
        <b/>
        <vertAlign val="superscript"/>
        <sz val="8"/>
        <color theme="5"/>
        <rFont val="Arial"/>
        <family val="2"/>
      </rPr>
      <t>1)</t>
    </r>
  </si>
  <si>
    <r>
      <t xml:space="preserve">2.2.6  Personal customers - Distribution of loan to value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</si>
  <si>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</si>
  <si>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</si>
  <si>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</si>
  <si>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</si>
  <si>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</si>
  <si>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</si>
  <si>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</si>
  <si>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r>
      <t xml:space="preserve">1.8.9  DNB's risk classification </t>
    </r>
    <r>
      <rPr>
        <b/>
        <u/>
        <vertAlign val="superscript"/>
        <sz val="12"/>
        <color indexed="25"/>
        <rFont val="Arial"/>
        <family val="2"/>
      </rPr>
      <t>1)</t>
    </r>
  </si>
  <si>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</si>
  <si>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</si>
  <si>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</si>
  <si>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</si>
  <si>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</si>
  <si>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</si>
  <si>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</si>
  <si>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</si>
  <si>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</si>
  <si>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</si>
  <si>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</si>
  <si>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</si>
  <si>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</si>
  <si>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</si>
  <si>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</si>
  <si>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</si>
  <si>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</si>
  <si>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</si>
  <si>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</si>
  <si>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</si>
  <si>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</si>
  <si>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t>Amounts in NOK thousand</t>
  </si>
  <si>
    <t>2)  Stable outlook.</t>
  </si>
  <si>
    <t>-</t>
  </si>
  <si>
    <t>1)  For more details, see table 1.1.4.</t>
  </si>
  <si>
    <t>Perpetual subordinated loan capital securities</t>
  </si>
  <si>
    <r>
      <t>Provisions for higher life expectancy, group pension</t>
    </r>
    <r>
      <rPr>
        <vertAlign val="superscript"/>
        <sz val="6.5"/>
        <color indexed="60"/>
        <rFont val="Arial"/>
        <family val="2"/>
      </rPr>
      <t xml:space="preserve"> 2)</t>
    </r>
  </si>
  <si>
    <t>Retail store facility building loans</t>
  </si>
  <si>
    <t>Hotel building loans</t>
  </si>
  <si>
    <t>Shopping centre building loans</t>
  </si>
  <si>
    <t>Office premises building loans</t>
  </si>
  <si>
    <t>Deposits adjusted for exchange rate movements</t>
  </si>
  <si>
    <t>3Q14</t>
  </si>
  <si>
    <t>Changes from 2Q14</t>
  </si>
  <si>
    <t>Changes from 1Q14</t>
  </si>
  <si>
    <t>30 Sept. 2014</t>
  </si>
  <si>
    <t>As at 30 September 2014</t>
  </si>
  <si>
    <t>Total equity for capital adequacy purpose</t>
  </si>
  <si>
    <t>Merete Stigen, head of Group Financial Reporting</t>
  </si>
  <si>
    <t>Total depreciation and impairment of fixed and intangible assets</t>
  </si>
  <si>
    <t>1)  The provision ratio includes individual and collective impairment as a percentage of gross non-performing and gross doubtful loans and guarantees.</t>
  </si>
  <si>
    <t>1)  The provision ratio includes individual and collective impairment as a percentage of gross impaired loans and guarantees subject to individual impairment.</t>
  </si>
  <si>
    <t>3)  For a breakdown of the different customer segments, see next page.</t>
  </si>
  <si>
    <t>2)  For a breakdown into sub-segments, see table 1.8.8.</t>
  </si>
  <si>
    <t>3)  For a breakdown into sub-segments, see table 1.8.7.</t>
  </si>
  <si>
    <t>1)  The Group's exposure to the PIIGS countries through its international bond portfolio mainly comprises residential mortgage-backed securities (RMBS). The portfolio includes no investments in Treasury bonds.</t>
  </si>
  <si>
    <t>Net risk-weighted volume, insurance</t>
  </si>
  <si>
    <t>Common equity Tier 1 capital ratio, Basel III (%)</t>
  </si>
  <si>
    <t>risk</t>
  </si>
  <si>
    <t>Income from equity investments</t>
  </si>
  <si>
    <t xml:space="preserve">Share of group income </t>
  </si>
  <si>
    <t>Share of net group loans to customers</t>
  </si>
  <si>
    <t>Shipping, Offshore and Logistics Division</t>
  </si>
  <si>
    <r>
      <t xml:space="preserve">2.4.10  LCI - Risk classification of portfolio according to sub-segments in the Shipping, Offshore and Logistics Division (SOL) </t>
    </r>
    <r>
      <rPr>
        <b/>
        <u/>
        <vertAlign val="superscript"/>
        <sz val="12"/>
        <color theme="5"/>
        <rFont val="Arial"/>
        <family val="2"/>
      </rPr>
      <t>1)</t>
    </r>
  </si>
  <si>
    <t>Impairment losses on loans and guarantees</t>
  </si>
  <si>
    <r>
      <rPr>
        <b/>
        <sz val="7.5"/>
        <color indexed="60"/>
        <rFont val="Arial"/>
        <family val="2"/>
      </rPr>
      <t xml:space="preserve">I  </t>
    </r>
    <r>
      <rPr>
        <sz val="6.5"/>
        <color indexed="60"/>
        <rFont val="Arial"/>
        <family val="2"/>
      </rPr>
      <t>Pre-tax operating profit - traditional pension products</t>
    </r>
  </si>
  <si>
    <t>2.8.5  Reconciliation of the DNB Livsforsikring Group's and the DNB Group's financial statements</t>
  </si>
  <si>
    <t xml:space="preserve">Common portfolio </t>
  </si>
  <si>
    <t>New pension products</t>
  </si>
  <si>
    <t>Solvency margin capital exceeding the minimum requirement</t>
  </si>
  <si>
    <t>Solvency margin capital in per cent of the solvency margin capital requirement (%)</t>
  </si>
  <si>
    <r>
      <t xml:space="preserve">Assets under management - net inflow </t>
    </r>
    <r>
      <rPr>
        <b/>
        <vertAlign val="superscript"/>
        <sz val="6.5"/>
        <rFont val="Arial"/>
        <family val="2"/>
      </rPr>
      <t>*)</t>
    </r>
    <r>
      <rPr>
        <b/>
        <sz val="6.5"/>
        <rFont val="Arial"/>
        <family val="2"/>
      </rPr>
      <t xml:space="preserve">
Changes from previous quarters (NOK million)</t>
    </r>
  </si>
  <si>
    <t>Premium reserve</t>
  </si>
  <si>
    <t>Claims reserve</t>
  </si>
  <si>
    <t>financial assets, customers bearing the risk</t>
  </si>
  <si>
    <t>DNB Savings Bank Foundation</t>
  </si>
  <si>
    <t>385 199 square kilometres</t>
  </si>
  <si>
    <t>Pension expenses</t>
  </si>
  <si>
    <t>Due to transitional rules, the minimum capital adequacy requirements cannot be reduced below 80 per cent of the corresponding figure calculated according to the Basel I regulations.</t>
  </si>
  <si>
    <r>
      <t xml:space="preserve">2.2.5  Personal customers - Residential mortgages, distribution of loans according to collateral value </t>
    </r>
    <r>
      <rPr>
        <b/>
        <u/>
        <vertAlign val="superscript"/>
        <sz val="12"/>
        <color indexed="25"/>
        <rFont val="Arial"/>
        <family val="2"/>
      </rPr>
      <t>1) 2)</t>
    </r>
  </si>
  <si>
    <t>Credit value adjustment risk (CVA)</t>
  </si>
  <si>
    <r>
      <t xml:space="preserve">Total non-performing and doubtful
  loans and guarantees </t>
    </r>
    <r>
      <rPr>
        <b/>
        <vertAlign val="superscript"/>
        <sz val="6.5"/>
        <rFont val="Arial"/>
        <family val="2"/>
      </rPr>
      <t>*)</t>
    </r>
  </si>
  <si>
    <t>Unallocated IT and Operations expenses</t>
  </si>
  <si>
    <t xml:space="preserve">Credit institutions </t>
  </si>
  <si>
    <t>4 international representative offices</t>
  </si>
  <si>
    <t>Adjustments for unrealised losses/(gains) arising from the institution's own credit risk related to derivative liabilities</t>
  </si>
  <si>
    <t>2)  This table will be phased out, as it shows mortgage drawn-downs according to product codes that are no longer in use, i.e. mortgages within 60 per cent, between 60 and 80 per cent and above 80 per cent of collateral value. Hereafter, only the table in item 2.2.6 will be updated, while the table in item 2.2.5 will show figures prior to the second quarter of 2014.</t>
  </si>
  <si>
    <t>Tier 1 capital ratio, Basel III (%)</t>
  </si>
  <si>
    <t>Capital ratio, Basel III (%)</t>
  </si>
  <si>
    <t>Risk-weighted volume, Basel III</t>
  </si>
  <si>
    <t>Minimum capital requirement, Basel III</t>
  </si>
  <si>
    <t xml:space="preserve"> - administration income</t>
  </si>
  <si>
    <t xml:space="preserve"> - upfront pricing</t>
  </si>
  <si>
    <t>Defined benefit:</t>
  </si>
  <si>
    <t>Paid-up policies:</t>
  </si>
  <si>
    <t>Previously established individual products:</t>
  </si>
  <si>
    <t>Public market:</t>
  </si>
  <si>
    <t>*)  Details on commisions and fee income etc. for product groups</t>
  </si>
  <si>
    <t>Total capital requirements according to Basel III</t>
  </si>
  <si>
    <t>Total commisions and fee income etc.</t>
  </si>
  <si>
    <t>Equity and non-interest bearing items/Allocated capital</t>
  </si>
  <si>
    <r>
      <t xml:space="preserve">Commission and fee expenses etc. </t>
    </r>
    <r>
      <rPr>
        <vertAlign val="superscript"/>
        <sz val="6.5"/>
        <color indexed="60"/>
        <rFont val="Arial"/>
        <family val="2"/>
      </rPr>
      <t>**)</t>
    </r>
  </si>
  <si>
    <t>Total commission and fee expenses etc.</t>
  </si>
  <si>
    <t>Commisions and fee income etc. excl. DNB Pensjonstjenester</t>
  </si>
  <si>
    <t>2.8.5  Reconciliation of the DNB Livsforsikring Group's and the DNB Group's financial statements (continued)</t>
  </si>
  <si>
    <r>
      <t xml:space="preserve">Commission and fee income etc. </t>
    </r>
    <r>
      <rPr>
        <vertAlign val="superscript"/>
        <sz val="6.5"/>
        <color indexed="60"/>
        <rFont val="Arial"/>
        <family val="2"/>
      </rPr>
      <t>*)</t>
    </r>
  </si>
  <si>
    <t xml:space="preserve">Basel III </t>
  </si>
  <si>
    <t>Defined benefit</t>
  </si>
  <si>
    <t>Paid-up policies, build-up of reserves completed</t>
  </si>
  <si>
    <t>Paid-up policies, build-up of reserves in progress</t>
  </si>
  <si>
    <t>**)  Details on commission and fee expenses etc. for product groups</t>
  </si>
  <si>
    <t>4Q14</t>
  </si>
  <si>
    <t>Changes from 3Q14</t>
  </si>
  <si>
    <t>31 Dec. 2014</t>
  </si>
  <si>
    <t>As at 31 December 2014</t>
  </si>
  <si>
    <t>Properties and premises</t>
  </si>
  <si>
    <t>Some 1 100 000 life and pension insurance customers in Norway</t>
  </si>
  <si>
    <t>F 2018</t>
  </si>
  <si>
    <t>Shipping portfolio - crude oil sector</t>
  </si>
  <si>
    <t>Shipping portfolio - dry bulk sector</t>
  </si>
  <si>
    <t>Shipping portfolio - container sector</t>
  </si>
  <si>
    <t>The oil segment portfolio - Oil and gas sector</t>
  </si>
  <si>
    <t>The oil segment portfolio - Offshore sector</t>
  </si>
  <si>
    <t>The oil segment portfolio - Oilfield services sector</t>
  </si>
  <si>
    <t>Net non-performing and net doubful commitments</t>
  </si>
  <si>
    <t>*) Breakdown into sub-segments in the</t>
  </si>
  <si>
    <t>Shipping, Offshore and Logistics Division:</t>
  </si>
  <si>
    <t>Total Shipping, Offshore and Logistics Division</t>
  </si>
  <si>
    <t>Total risk classification portfolio - Shipping, Offshore and Logistics Division</t>
  </si>
  <si>
    <t>Per-sonal cus-tomers</t>
  </si>
  <si>
    <t>SME</t>
  </si>
  <si>
    <t>LCI</t>
  </si>
  <si>
    <t>Term subordinated loan capital</t>
  </si>
  <si>
    <t>Breakdown into oil related segments</t>
  </si>
  <si>
    <r>
      <t xml:space="preserve">1.8.8  Sub-segments in Large corporates and international customers - risk classification 
of portfolio </t>
    </r>
    <r>
      <rPr>
        <b/>
        <u/>
        <vertAlign val="superscript"/>
        <sz val="10"/>
        <color theme="5"/>
        <rFont val="Arial"/>
        <family val="2"/>
      </rPr>
      <t>1)</t>
    </r>
    <r>
      <rPr>
        <b/>
        <u/>
        <sz val="10"/>
        <color theme="5"/>
        <rFont val="Arial"/>
        <family val="2"/>
      </rPr>
      <t xml:space="preserve"> (continued)</t>
    </r>
  </si>
  <si>
    <t>IT restructuring</t>
  </si>
  <si>
    <r>
      <t>Assets under management (NOK billion)</t>
    </r>
    <r>
      <rPr>
        <b/>
        <vertAlign val="superscript"/>
        <sz val="6.5"/>
        <rFont val="Arial"/>
        <family val="2"/>
      </rPr>
      <t xml:space="preserve"> 1)</t>
    </r>
  </si>
  <si>
    <r>
      <t>- of which DNB Livsforsikring Group</t>
    </r>
    <r>
      <rPr>
        <i/>
        <vertAlign val="superscript"/>
        <sz val="6.5"/>
        <color indexed="60"/>
        <rFont val="Arial"/>
        <family val="2"/>
      </rPr>
      <t xml:space="preserve"> 2)</t>
    </r>
  </si>
  <si>
    <t xml:space="preserve">1)  Assets under management and assets under operation at end of period. </t>
  </si>
  <si>
    <t>2)  Managed on behalf of the DNB Livsforsikring Group.</t>
  </si>
  <si>
    <t>As from the fourth quarter of 2014, it is assumed that properties will be sold and that deferred taxes will be calculated based on this assumption in the consolidated accounts. Comparable figures have been restated correspondingly.</t>
  </si>
  <si>
    <t>Deposits adjusted for short-term money market investments and exchange rate movements</t>
  </si>
  <si>
    <r>
      <t xml:space="preserve">Transportation by sea and pipelines and vessel construction </t>
    </r>
    <r>
      <rPr>
        <vertAlign val="superscript"/>
        <sz val="6.5"/>
        <color indexed="60"/>
        <rFont val="Arial"/>
        <family val="2"/>
      </rPr>
      <t>2)</t>
    </r>
  </si>
  <si>
    <r>
      <t xml:space="preserve">Manufacturing </t>
    </r>
    <r>
      <rPr>
        <vertAlign val="superscript"/>
        <sz val="6.5"/>
        <color indexed="60"/>
        <rFont val="Arial"/>
        <family val="2"/>
      </rPr>
      <t>2)</t>
    </r>
  </si>
  <si>
    <r>
      <t xml:space="preserve">Oil and gas </t>
    </r>
    <r>
      <rPr>
        <vertAlign val="superscript"/>
        <sz val="6.5"/>
        <color indexed="60"/>
        <rFont val="Arial"/>
        <family val="2"/>
      </rPr>
      <t>2)</t>
    </r>
  </si>
  <si>
    <r>
      <t xml:space="preserve">Transportation and communication </t>
    </r>
    <r>
      <rPr>
        <vertAlign val="superscript"/>
        <sz val="6.5"/>
        <color indexed="60"/>
        <rFont val="Arial"/>
        <family val="2"/>
      </rPr>
      <t>2)</t>
    </r>
  </si>
  <si>
    <t xml:space="preserve">Defined benefit </t>
  </si>
  <si>
    <t>As at 31 March 2015</t>
  </si>
  <si>
    <t>1Q15</t>
  </si>
  <si>
    <t>2015</t>
  </si>
  <si>
    <t>Changes from 4Q14</t>
  </si>
  <si>
    <t>31 March 2015</t>
  </si>
  <si>
    <t>New/increased individual impairment</t>
  </si>
  <si>
    <t>Total new/increased individual impairment</t>
  </si>
  <si>
    <t>Reassessed individual impairment previous years</t>
  </si>
  <si>
    <t>4.11</t>
  </si>
  <si>
    <t>Appendix</t>
  </si>
  <si>
    <t>The crude oil sector</t>
  </si>
  <si>
    <t>The dry bulk sector</t>
  </si>
  <si>
    <t>The container sector</t>
  </si>
  <si>
    <t>The remaining SOL sectors</t>
  </si>
  <si>
    <t>12 sales offices for life and pension insurance</t>
  </si>
  <si>
    <t>32 insurance agents</t>
  </si>
  <si>
    <t>Portion attributable to additional Tier 1 capital holders</t>
  </si>
  <si>
    <t>Share premium</t>
  </si>
  <si>
    <t>Additional Tier 1 capital</t>
  </si>
  <si>
    <t>5.2 million</t>
  </si>
  <si>
    <t xml:space="preserve"> 2014</t>
  </si>
  <si>
    <t>Portion attributable to minority interests</t>
  </si>
  <si>
    <t>Total ordinary operations</t>
  </si>
  <si>
    <t>Funding costs on goodwill</t>
  </si>
  <si>
    <t>Effect from regulatory consolidation</t>
  </si>
  <si>
    <t>Total equity excluding profit for the period</t>
  </si>
  <si>
    <t xml:space="preserve">Large corporates and international customers </t>
  </si>
  <si>
    <t>Risk classification of portfolio according to sub-segments in the oil related segments:</t>
  </si>
  <si>
    <t>Disclosure for main features of regulatory capital instruments</t>
  </si>
  <si>
    <t>Portion attributable to shareholders</t>
  </si>
  <si>
    <t>1)  The figures encompass DNB Livsforsikring AS including subsidiaries as included in the DNB Group accounts before eliminations of intra-group transactions and balances.</t>
  </si>
  <si>
    <t>Total non-performing and doubtful
  loans and guarantees</t>
  </si>
  <si>
    <t xml:space="preserve">*)  Of which: </t>
  </si>
  <si>
    <r>
      <t xml:space="preserve">Total adjusted operating expenses </t>
    </r>
    <r>
      <rPr>
        <b/>
        <vertAlign val="superscript"/>
        <sz val="8"/>
        <color indexed="60"/>
        <rFont val="Arial"/>
        <family val="2"/>
      </rPr>
      <t>*)</t>
    </r>
  </si>
  <si>
    <t>50 per cent of interim profits for the year to date</t>
  </si>
  <si>
    <t>Currency-adjusted operating expenses</t>
  </si>
  <si>
    <r>
      <t xml:space="preserve">Loans to customers </t>
    </r>
    <r>
      <rPr>
        <vertAlign val="superscript"/>
        <sz val="6.5"/>
        <color indexed="60"/>
        <rFont val="Arial"/>
        <family val="2"/>
      </rPr>
      <t>2)</t>
    </r>
  </si>
  <si>
    <t>2)  In connection with the revision of the Norwegian national accounts for 2014 in 4Q,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</si>
  <si>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r>
      <t xml:space="preserve">2.4.11  LCI - Risk classification of portfolio according to sub-segments in the oil related segments </t>
    </r>
    <r>
      <rPr>
        <b/>
        <u/>
        <vertAlign val="superscript"/>
        <sz val="12"/>
        <color theme="5"/>
        <rFont val="Arial"/>
        <family val="2"/>
      </rPr>
      <t>1)</t>
    </r>
  </si>
  <si>
    <t>Due to changes in principles, some comparative figures have been restated. See further details in Accounting principles in the annual report for 2014.</t>
  </si>
  <si>
    <t xml:space="preserve">2012 </t>
  </si>
  <si>
    <t xml:space="preserve">2013 </t>
  </si>
  <si>
    <t>Low</t>
  </si>
  <si>
    <t>Moderate</t>
  </si>
  <si>
    <t>High</t>
  </si>
  <si>
    <t xml:space="preserve">Share of </t>
  </si>
  <si>
    <t>loan to</t>
  </si>
  <si>
    <t>value in</t>
  </si>
  <si>
    <r>
      <t xml:space="preserve">per cent </t>
    </r>
    <r>
      <rPr>
        <vertAlign val="superscript"/>
        <sz val="6.5"/>
        <color indexed="60"/>
        <rFont val="Arial"/>
        <family val="2"/>
      </rPr>
      <t>*)</t>
    </r>
  </si>
  <si>
    <t>Return on equity represents the shareholders’ share of profit for the period relative to average equity.</t>
  </si>
  <si>
    <t xml:space="preserve">RAROC (Risk-Adjusted Return On Capital) is defined as risk-adjusted profits (shareholders’ share) relative to average equity. Risk-adjusted profits indicate the level of profits in a normalised situation. Among other things, recorded impairment losses on loans are replaced by normalised losses. </t>
  </si>
  <si>
    <t>The shareholders’ share of profit for the period relative to average risk-weighted volume.</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</si>
  <si>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</si>
  <si>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</si>
  <si>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The shareholders’ share of equity, excluding additional Tier 1 capital, at end of period relative to the number of shares.</t>
  </si>
  <si>
    <t>Share price at end of period relative to equity per share.</t>
  </si>
  <si>
    <t>Average equity is estimated on the basis of recorded equity including allocated dividend, but excluding additional Tier 1 capital. Thus this amount corresponds to the shareholders’ share of equity.</t>
  </si>
  <si>
    <t>MFS Investment Management</t>
  </si>
  <si>
    <t>Henderson Global Investors</t>
  </si>
  <si>
    <t>DNB Asset Management</t>
  </si>
  <si>
    <t>Total drawn amount (NOK billion)</t>
  </si>
  <si>
    <t>Total exposure at default</t>
  </si>
  <si>
    <t>Total exposure at default (NOK billion)</t>
  </si>
  <si>
    <t>Discontinued table</t>
  </si>
  <si>
    <t>Development in loan to value per risk grade - before recalibration</t>
  </si>
  <si>
    <t>2.2.6  Personal customers - Distribution of loan to value (continued)</t>
  </si>
  <si>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</si>
  <si>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</si>
  <si>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r>
      <t xml:space="preserve">Securities issued by financial corporates and ABS </t>
    </r>
    <r>
      <rPr>
        <vertAlign val="superscript"/>
        <sz val="6.5"/>
        <color indexed="60"/>
        <rFont val="Arial"/>
        <family val="2"/>
      </rPr>
      <t>3)</t>
    </r>
  </si>
  <si>
    <t>Comprehensive income statement - five years</t>
  </si>
  <si>
    <t>1.1.7  Comprehensive income statement - five years</t>
  </si>
  <si>
    <t>1.1.8  Full balance sheet - quarterly figures</t>
  </si>
  <si>
    <t>1.1.9  Balance sheet - five years</t>
  </si>
  <si>
    <t>1.1.10  Key figures - quarterly figures</t>
  </si>
  <si>
    <t>1.1.11  Key figures, adjusted for basis swaps</t>
  </si>
  <si>
    <t>1.1.12  Key figures - five years</t>
  </si>
  <si>
    <t>1.1.13  Key figures, adjusted for basis swaps - five years</t>
  </si>
  <si>
    <t>1.1.14  Key figures - definitions</t>
  </si>
  <si>
    <t>Issued before 31 December 2011</t>
  </si>
  <si>
    <t>N/A</t>
  </si>
  <si>
    <t>37. If yes, specify non-compliant features</t>
  </si>
  <si>
    <t>Yes</t>
  </si>
  <si>
    <t>No</t>
  </si>
  <si>
    <t>36. Non-compliant transitioned features</t>
  </si>
  <si>
    <t>Subordinated loans</t>
  </si>
  <si>
    <t>Additional Tier 1</t>
  </si>
  <si>
    <t>35. Position in subordination hierarchy in liquidation (specify
        instrument type immediately senior to instrument)</t>
  </si>
  <si>
    <t>See footnote 10</t>
  </si>
  <si>
    <t>See footnote 5</t>
  </si>
  <si>
    <t>34. If temporary write-down, description of revaluation mechanism</t>
  </si>
  <si>
    <t>Temporary</t>
  </si>
  <si>
    <t>NA</t>
  </si>
  <si>
    <t>33. If write-down, permanent or temporary</t>
  </si>
  <si>
    <t>Either full or partial</t>
  </si>
  <si>
    <t>Full and partial</t>
  </si>
  <si>
    <t>32. If write-down, full or partial</t>
  </si>
  <si>
    <t xml:space="preserve">31. If write-down, write-down trigger (s) </t>
  </si>
  <si>
    <t>30. Write-down features</t>
  </si>
  <si>
    <t>29. If convertible, specify issuer of instrument it converts into</t>
  </si>
  <si>
    <t>28. If convertible, specify instrument type convertible into</t>
  </si>
  <si>
    <t>27. If convertible, mandatory or optional conversion</t>
  </si>
  <si>
    <t>26. If convertible, conversion rate</t>
  </si>
  <si>
    <t>25. If convertible, fully or partially</t>
  </si>
  <si>
    <t>24. If convertible, conversion trigger(s)</t>
  </si>
  <si>
    <t>Non-convertible</t>
  </si>
  <si>
    <r>
      <t xml:space="preserve">23. Convertible or non-convertible </t>
    </r>
    <r>
      <rPr>
        <vertAlign val="superscript"/>
        <sz val="15"/>
        <color theme="1"/>
        <rFont val="Arial"/>
        <family val="2"/>
      </rPr>
      <t>4)</t>
    </r>
  </si>
  <si>
    <t xml:space="preserve">  Convertible or non-convertible</t>
  </si>
  <si>
    <r>
      <t xml:space="preserve">Non-cumulative </t>
    </r>
    <r>
      <rPr>
        <vertAlign val="superscript"/>
        <sz val="15"/>
        <color theme="1"/>
        <rFont val="Arial"/>
        <family val="2"/>
      </rPr>
      <t>6)</t>
    </r>
  </si>
  <si>
    <t>Cumulative</t>
  </si>
  <si>
    <t>Non-cumulative</t>
  </si>
  <si>
    <t>22. Non-cumulative or cumulative</t>
  </si>
  <si>
    <r>
      <t xml:space="preserve">Yes </t>
    </r>
    <r>
      <rPr>
        <vertAlign val="superscript"/>
        <sz val="15"/>
        <color theme="1"/>
        <rFont val="Arial"/>
        <family val="2"/>
      </rPr>
      <t>7)</t>
    </r>
  </si>
  <si>
    <t>21. Existence of a step-up or other incentive to redeem</t>
  </si>
  <si>
    <t>Partially discretionary</t>
  </si>
  <si>
    <t>Mandatory</t>
  </si>
  <si>
    <t>Fully discretionary</t>
  </si>
  <si>
    <r>
      <t xml:space="preserve">Mandatory </t>
    </r>
    <r>
      <rPr>
        <vertAlign val="superscript"/>
        <sz val="15"/>
        <color theme="1"/>
        <rFont val="Arial"/>
        <family val="2"/>
      </rPr>
      <t>3)</t>
    </r>
  </si>
  <si>
    <t xml:space="preserve">Fully discretionary </t>
  </si>
  <si>
    <t>20b. Fully discretionary, partially discretionary or mandatory (in terms of amount)</t>
  </si>
  <si>
    <t>20a. Fully discretionary, partially discretionary or mandatory (in terms of timing)</t>
  </si>
  <si>
    <t>19. Existence of a dividend stopper</t>
  </si>
  <si>
    <t>4.51%. From Feb. 2029 6m YEN Libor + 1.65% p.a.</t>
  </si>
  <si>
    <t>6m USD Libor + 13</t>
  </si>
  <si>
    <t>3-month NIBOR plus 170</t>
  </si>
  <si>
    <t>3%. Thereafter/  Reset period: EURO MS + 177</t>
  </si>
  <si>
    <t>4.75%. Thereafter/ Reset period: EURO MS+ 325</t>
  </si>
  <si>
    <t>5.75%. Fixed interest reset every 5 years at  5y USD MS + 407.5</t>
  </si>
  <si>
    <t>3m Nibor +325</t>
  </si>
  <si>
    <t>6.0116%.  Thereafter 3m Sterling Libor + 169.5 bp</t>
  </si>
  <si>
    <t>18. Coupon rate and any related index</t>
  </si>
  <si>
    <t>Fixed</t>
  </si>
  <si>
    <t>Floating</t>
  </si>
  <si>
    <t>Fixed to floating</t>
  </si>
  <si>
    <t>17. Fixed or floating dividend/coupon</t>
  </si>
  <si>
    <t xml:space="preserve">  Coupons/dividends</t>
  </si>
  <si>
    <t>Every 5 years thereafter</t>
  </si>
  <si>
    <t>Any interest payment date thereafter</t>
  </si>
  <si>
    <t>Any interest payment date after the interest payment date in June 2018</t>
  </si>
  <si>
    <t>The issuer has the right to call at every coupon payment date thereafter</t>
  </si>
  <si>
    <r>
      <t xml:space="preserve">The issuer has the right to call at every interest payment date thereafter </t>
    </r>
    <r>
      <rPr>
        <vertAlign val="superscript"/>
        <sz val="15"/>
        <color theme="1"/>
        <rFont val="Arial"/>
        <family val="2"/>
      </rPr>
      <t>8)</t>
    </r>
  </si>
  <si>
    <t>16. Subsequent call dates, if applicable</t>
  </si>
  <si>
    <t>February 2029</t>
  </si>
  <si>
    <t>5 years after issue</t>
  </si>
  <si>
    <t>August 1991</t>
  </si>
  <si>
    <t>November 1990</t>
  </si>
  <si>
    <t xml:space="preserve">The interest payment date in June 2018 </t>
  </si>
  <si>
    <t>26 September 2018.  Call at par</t>
  </si>
  <si>
    <t>8 March 2017. Call at par</t>
  </si>
  <si>
    <t>26 March 2020 at par</t>
  </si>
  <si>
    <t xml:space="preserve"> 26 February 2020 at par</t>
  </si>
  <si>
    <t>29 March 2017. The issuer has the right to call at par</t>
  </si>
  <si>
    <t>15. Optional call date, contingent call dates and redemption amount</t>
  </si>
  <si>
    <t>14. Issuer call subject to prior supervisory approval</t>
  </si>
  <si>
    <t>13. Original maturity date</t>
  </si>
  <si>
    <t>Perpetual</t>
  </si>
  <si>
    <t>Dated</t>
  </si>
  <si>
    <t>12. Perpetual or dated</t>
  </si>
  <si>
    <t>11. Original date of issuance</t>
  </si>
  <si>
    <t>Perpetual subordinated loan capital - amortised cost</t>
  </si>
  <si>
    <t>Subordinated loan capital - Fair value option</t>
  </si>
  <si>
    <t>Subordinated loan capital - amortised cost</t>
  </si>
  <si>
    <t>Shareholder's equity</t>
  </si>
  <si>
    <t>10. Accounting classification</t>
  </si>
  <si>
    <t>Redemption at par</t>
  </si>
  <si>
    <t>9b. Redemption price</t>
  </si>
  <si>
    <t>99.15</t>
  </si>
  <si>
    <t>99.548</t>
  </si>
  <si>
    <t>99.756</t>
  </si>
  <si>
    <t>Various</t>
  </si>
  <si>
    <t>9a. Issue price</t>
  </si>
  <si>
    <t>JPY 10 000, NOK 655</t>
  </si>
  <si>
    <t>USD 150, NOK 1 769</t>
  </si>
  <si>
    <t>USD 200, NOK 1 331</t>
  </si>
  <si>
    <t>USD 215, NOK 1 692</t>
  </si>
  <si>
    <t>EUR 750, NOK 5 898</t>
  </si>
  <si>
    <t>EUR 750, NOK 5 572</t>
  </si>
  <si>
    <t>USD 750, NOK 5 903</t>
  </si>
  <si>
    <t>NOK 2 150</t>
  </si>
  <si>
    <t>GBP 350, NOK 4 294</t>
  </si>
  <si>
    <t xml:space="preserve">9. Par value of instrument (amounts in millon in the relevant currency and in NOK million) </t>
  </si>
  <si>
    <t>Tier 2 subordinated debt</t>
  </si>
  <si>
    <t>Other additional Tier 1</t>
  </si>
  <si>
    <t>Other Additional Tier 1</t>
  </si>
  <si>
    <t>Common shares</t>
  </si>
  <si>
    <t>7. Instrument type</t>
  </si>
  <si>
    <t xml:space="preserve">Group </t>
  </si>
  <si>
    <t>Ind. company and group</t>
  </si>
  <si>
    <t xml:space="preserve">6. Eligible at ind. company/group/group &amp; ind. company level </t>
  </si>
  <si>
    <t>Tier 2</t>
  </si>
  <si>
    <t>Common Equity Tier 1</t>
  </si>
  <si>
    <t>5. Post-transitional rules</t>
  </si>
  <si>
    <t>4. Transitional rules</t>
  </si>
  <si>
    <t xml:space="preserve">  Regulatory treatment </t>
  </si>
  <si>
    <r>
      <t xml:space="preserve">English </t>
    </r>
    <r>
      <rPr>
        <vertAlign val="superscript"/>
        <sz val="15"/>
        <color theme="1"/>
        <rFont val="Arial"/>
        <family val="2"/>
      </rPr>
      <t>1)</t>
    </r>
  </si>
  <si>
    <r>
      <t xml:space="preserve">English </t>
    </r>
    <r>
      <rPr>
        <vertAlign val="superscript"/>
        <sz val="15"/>
        <color theme="1"/>
        <rFont val="Arial"/>
        <family val="2"/>
      </rPr>
      <t>2)</t>
    </r>
  </si>
  <si>
    <r>
      <t xml:space="preserve">English </t>
    </r>
    <r>
      <rPr>
        <vertAlign val="superscript"/>
        <sz val="15"/>
        <rFont val="Arial"/>
        <family val="2"/>
      </rPr>
      <t>9)</t>
    </r>
  </si>
  <si>
    <t>Norway</t>
  </si>
  <si>
    <t>3. Governing law for the instrument</t>
  </si>
  <si>
    <t>GB0042636166</t>
  </si>
  <si>
    <t>GB0040940875</t>
  </si>
  <si>
    <t>LU0001344653</t>
  </si>
  <si>
    <t>NO0010682511</t>
  </si>
  <si>
    <t>XS0974373515</t>
  </si>
  <si>
    <t>XS0754846235</t>
  </si>
  <si>
    <t>XS1207306652</t>
  </si>
  <si>
    <t>NO0010730708</t>
  </si>
  <si>
    <t>XS0285087358</t>
  </si>
  <si>
    <t>NO0010031479</t>
  </si>
  <si>
    <t>2. Unique identifier (e.g. CUSIP, ISIN, or Bloomberg identifier for private placement)</t>
  </si>
  <si>
    <t>DNB Bank ASA</t>
  </si>
  <si>
    <t>1. Issuer</t>
  </si>
  <si>
    <t>YEN loan</t>
  </si>
  <si>
    <t>USD loan</t>
  </si>
  <si>
    <t>NOK loan</t>
  </si>
  <si>
    <t>EUR loan 2013</t>
  </si>
  <si>
    <t>EUR loan 2012</t>
  </si>
  <si>
    <t>USD Notes</t>
  </si>
  <si>
    <t>NOK Notes</t>
  </si>
  <si>
    <t>GBP Notes</t>
  </si>
  <si>
    <t>Perpetual loans</t>
  </si>
  <si>
    <t>Ordinary shares</t>
  </si>
  <si>
    <t>Se footnotes on separate page.</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</si>
  <si>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</si>
  <si>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</si>
  <si>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</si>
  <si>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</si>
  <si>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</si>
  <si>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</si>
  <si>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</si>
  <si>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</si>
  <si>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</si>
  <si>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</si>
  <si>
    <t>Total equity excluding interim profits</t>
  </si>
  <si>
    <t>Non-eligible capital, DNB Livsforsikring</t>
  </si>
  <si>
    <t>Total eligible capital</t>
  </si>
  <si>
    <t>Value adjustments due to the requirements for prudent valuation (AVA)</t>
  </si>
  <si>
    <t>Total eligible capital incl. 50 per cent of profit for the 
period</t>
  </si>
  <si>
    <t>1)  Allocated capital corresponds to the external capital adequacy requirement (Basel III) which must be met by the Group.</t>
  </si>
  <si>
    <t>3)  Negative outlook.</t>
  </si>
  <si>
    <t>1)  Positive outlook.</t>
  </si>
  <si>
    <t>3m USD Libor + 15</t>
  </si>
  <si>
    <t>6m USD Libor + 25</t>
  </si>
  <si>
    <t>Exchange rate effects for units outside Norway</t>
  </si>
  <si>
    <t>Net additional Tier 1 capital instruments included in total equity</t>
  </si>
  <si>
    <t>Additional Tier 1 capital instruments</t>
  </si>
  <si>
    <t>Additional Tier 1 capital instruments included in total equity</t>
  </si>
  <si>
    <t>Net accrued interest on additional Tier 1 capital instruments</t>
  </si>
  <si>
    <t xml:space="preserve">Provisions for higher life expectancy, group pension </t>
  </si>
  <si>
    <t>1.14</t>
  </si>
  <si>
    <t>For definitions of selected key figures, see table 1.1.14</t>
  </si>
  <si>
    <t xml:space="preserve">Capital adequacy figures include 50 per cent of interim profits in all quarters. Annual figures are exclusive of dividend payments.
</t>
  </si>
  <si>
    <t>Rune Helland, head of Investor Relations</t>
  </si>
  <si>
    <t>rune.helland@dnb.no</t>
  </si>
  <si>
    <t>2Q15</t>
  </si>
  <si>
    <t xml:space="preserve">30 June </t>
  </si>
  <si>
    <t>Changes from 1Q15</t>
  </si>
  <si>
    <t>30 June 2015</t>
  </si>
  <si>
    <t>As at 30 June 2015</t>
  </si>
  <si>
    <t/>
  </si>
  <si>
    <r>
      <t xml:space="preserve">A1 </t>
    </r>
    <r>
      <rPr>
        <vertAlign val="superscript"/>
        <sz val="6.5"/>
        <color indexed="60"/>
        <rFont val="Arial"/>
        <family val="2"/>
      </rPr>
      <t>1)</t>
    </r>
  </si>
  <si>
    <r>
      <t xml:space="preserve">A1 </t>
    </r>
    <r>
      <rPr>
        <vertAlign val="superscript"/>
        <sz val="6.5"/>
        <color indexed="60"/>
        <rFont val="Arial"/>
        <family val="2"/>
      </rPr>
      <t>3)</t>
    </r>
  </si>
  <si>
    <r>
      <t xml:space="preserve">A1 </t>
    </r>
    <r>
      <rPr>
        <vertAlign val="superscript"/>
        <sz val="6.5"/>
        <color indexed="60"/>
        <rFont val="Arial"/>
        <family val="2"/>
      </rPr>
      <t>2)</t>
    </r>
  </si>
  <si>
    <r>
      <t xml:space="preserve">AA </t>
    </r>
    <r>
      <rPr>
        <vertAlign val="superscript"/>
        <sz val="6.5"/>
        <color indexed="60"/>
        <rFont val="Arial"/>
        <family val="2"/>
      </rPr>
      <t>2)</t>
    </r>
  </si>
  <si>
    <t>Full year figures</t>
  </si>
  <si>
    <r>
      <t xml:space="preserve">DNB Group </t>
    </r>
    <r>
      <rPr>
        <b/>
        <vertAlign val="superscript"/>
        <sz val="9"/>
        <color theme="5"/>
        <rFont val="Arial"/>
        <family val="2"/>
      </rPr>
      <t>3)</t>
    </r>
  </si>
  <si>
    <r>
      <t xml:space="preserve">*) of which international portfolio </t>
    </r>
    <r>
      <rPr>
        <b/>
        <vertAlign val="superscript"/>
        <sz val="9"/>
        <color theme="5"/>
        <rFont val="Arial"/>
        <family val="2"/>
      </rPr>
      <t>1) 2)</t>
    </r>
  </si>
  <si>
    <r>
      <t xml:space="preserve">*) of which commercial real estate </t>
    </r>
    <r>
      <rPr>
        <b/>
        <vertAlign val="superscript"/>
        <sz val="9"/>
        <color theme="5"/>
        <rFont val="Arial"/>
        <family val="2"/>
      </rPr>
      <t>1)</t>
    </r>
  </si>
  <si>
    <r>
      <t xml:space="preserve">Large corporates and international customers </t>
    </r>
    <r>
      <rPr>
        <b/>
        <vertAlign val="superscript"/>
        <sz val="9"/>
        <color theme="5"/>
        <rFont val="Arial"/>
        <family val="2"/>
      </rPr>
      <t>3)</t>
    </r>
  </si>
  <si>
    <r>
      <t xml:space="preserve">Exposure at default, breakdown of commercial real estate exposure </t>
    </r>
    <r>
      <rPr>
        <b/>
        <vertAlign val="superscript"/>
        <sz val="9"/>
        <color theme="5"/>
        <rFont val="Arial"/>
        <family val="2"/>
      </rPr>
      <t>1) 2)</t>
    </r>
  </si>
  <si>
    <r>
      <t xml:space="preserve">Exposure at default, geographic distribution of commercial real estate exposure </t>
    </r>
    <r>
      <rPr>
        <b/>
        <vertAlign val="superscript"/>
        <sz val="9"/>
        <color theme="5"/>
        <rFont val="Arial"/>
        <family val="2"/>
      </rPr>
      <t>1) 2)</t>
    </r>
  </si>
  <si>
    <r>
      <t xml:space="preserve">Retail customers </t>
    </r>
    <r>
      <rPr>
        <b/>
        <vertAlign val="superscript"/>
        <sz val="9"/>
        <color theme="5"/>
        <rFont val="Arial"/>
        <family val="2"/>
      </rPr>
      <t>1)</t>
    </r>
  </si>
  <si>
    <r>
      <t xml:space="preserve">Corporate customers </t>
    </r>
    <r>
      <rPr>
        <b/>
        <vertAlign val="superscript"/>
        <sz val="9"/>
        <color theme="5"/>
        <rFont val="Arial"/>
        <family val="2"/>
      </rPr>
      <t>1)</t>
    </r>
  </si>
  <si>
    <t>2.8.13  DNB Forsikring - Financial performance</t>
  </si>
  <si>
    <t>total assets in DNB Forsikring</t>
  </si>
  <si>
    <t>3.1.2  Assets under management in DNB Asset Management, DNB Livsforsikring and DNB Forsikring</t>
  </si>
  <si>
    <r>
      <t xml:space="preserve">Credit institutions </t>
    </r>
    <r>
      <rPr>
        <vertAlign val="superscript"/>
        <sz val="6.5"/>
        <color indexed="60"/>
        <rFont val="Arial"/>
        <family val="2"/>
      </rPr>
      <t>*)</t>
    </r>
  </si>
  <si>
    <t>*) Of wihch repo trading volumes</t>
  </si>
  <si>
    <t>First quarter 2016</t>
  </si>
  <si>
    <t>+47 2326 8400</t>
  </si>
  <si>
    <t>DNB Bank Polska (subsidiary)</t>
  </si>
  <si>
    <t>Financial calendar</t>
  </si>
  <si>
    <t>28 April 2016</t>
  </si>
  <si>
    <t>12 July 2016</t>
  </si>
  <si>
    <t>27 October 2016</t>
  </si>
  <si>
    <t xml:space="preserve">Restructuring costs and non-recurring effects </t>
  </si>
  <si>
    <t>DNB Forsikring:</t>
  </si>
  <si>
    <t>Assets under management in DNB Asset Management, DNB Livsforsikring and DNB Forsikring</t>
  </si>
  <si>
    <t>Net insurance result, DNB Forsikring</t>
  </si>
  <si>
    <t>Insurance liabilities, DNB Forsikring</t>
  </si>
  <si>
    <t>Total assets under management for external clients in DNB Asset Management, DNB Livsforsikring and DNB Forsikring.</t>
  </si>
  <si>
    <t>Net premium income/insurance claims, DNB Forsikring</t>
  </si>
  <si>
    <t>2)  Excluding impairment losses for goodwill and intangible assets.</t>
  </si>
  <si>
    <t>3)  The provision ratio includes individual and collective impairment as a percentage of gross non-performing and gross doubtful loans and guarantees.</t>
  </si>
  <si>
    <r>
      <t>Cost/income ratio</t>
    </r>
    <r>
      <rPr>
        <vertAlign val="superscript"/>
        <sz val="6.5"/>
        <color indexed="60"/>
        <rFont val="Arial"/>
        <family val="2"/>
      </rPr>
      <t xml:space="preserve"> 2) </t>
    </r>
  </si>
  <si>
    <r>
      <t>Provision ratio (per cent)</t>
    </r>
    <r>
      <rPr>
        <vertAlign val="superscript"/>
        <sz val="6.5"/>
        <color indexed="60"/>
        <rFont val="Arial"/>
        <family val="2"/>
      </rPr>
      <t xml:space="preserve"> 3)</t>
    </r>
  </si>
  <si>
    <r>
      <t>Cost/income ratio</t>
    </r>
    <r>
      <rPr>
        <vertAlign val="superscript"/>
        <sz val="6.5"/>
        <color indexed="60"/>
        <rFont val="Arial"/>
        <family val="2"/>
      </rPr>
      <t xml:space="preserve"> 2)</t>
    </r>
  </si>
  <si>
    <r>
      <t xml:space="preserve">Securities </t>
    </r>
    <r>
      <rPr>
        <vertAlign val="superscript"/>
        <sz val="6"/>
        <color indexed="60"/>
        <rFont val="Arial"/>
        <family val="2"/>
      </rPr>
      <t>1)</t>
    </r>
  </si>
  <si>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</si>
  <si>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</si>
  <si>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1)   Including available repo collateral.</t>
  </si>
  <si>
    <t>2)  Collateralisation in excess of the regulatory minimum. Uncommitted, rating-supportive overcollateralisation forms part of this volume.</t>
  </si>
  <si>
    <t>3)  Estimate.</t>
  </si>
  <si>
    <t>EUR</t>
  </si>
  <si>
    <t>2)  Callable after five years.</t>
  </si>
  <si>
    <r>
      <t xml:space="preserve">Additional Tier 1 capital and Tier 2 loans </t>
    </r>
    <r>
      <rPr>
        <vertAlign val="superscript"/>
        <sz val="6.5"/>
        <color indexed="60"/>
        <rFont val="Arial"/>
        <family val="2"/>
      </rPr>
      <t>2)</t>
    </r>
  </si>
  <si>
    <t xml:space="preserve">3)  Including hold-to-maturity portfolio. </t>
  </si>
  <si>
    <t>Bank deposits</t>
  </si>
  <si>
    <t>Senior unsecured debt</t>
  </si>
  <si>
    <r>
      <t xml:space="preserve">A+ </t>
    </r>
    <r>
      <rPr>
        <b/>
        <vertAlign val="superscript"/>
        <sz val="6.5"/>
        <rFont val="Arial"/>
        <family val="2"/>
      </rPr>
      <t>3)</t>
    </r>
  </si>
  <si>
    <r>
      <t xml:space="preserve">A+ </t>
    </r>
    <r>
      <rPr>
        <vertAlign val="superscript"/>
        <sz val="6.5"/>
        <color indexed="60"/>
        <rFont val="Arial"/>
        <family val="2"/>
      </rPr>
      <t>2)</t>
    </r>
  </si>
  <si>
    <r>
      <t xml:space="preserve">A+ </t>
    </r>
    <r>
      <rPr>
        <vertAlign val="superscript"/>
        <sz val="6.5"/>
        <rFont val="Arial"/>
        <family val="2"/>
      </rPr>
      <t>2)</t>
    </r>
  </si>
  <si>
    <t>Total including Tier 1 capital and Tier 2 loans</t>
  </si>
  <si>
    <t>SEK loan</t>
  </si>
  <si>
    <t>XS1239410043</t>
  </si>
  <si>
    <t>XS1239410712</t>
  </si>
  <si>
    <t>SEK 3000</t>
  </si>
  <si>
    <t>SEK 1000</t>
  </si>
  <si>
    <t>28 May 2015</t>
  </si>
  <si>
    <t>28 May 2025</t>
  </si>
  <si>
    <t>Interest date falling in or nearest to May 2025</t>
  </si>
  <si>
    <t>28 May 2020. Call at par.</t>
  </si>
  <si>
    <t>3-month STIBOR + 140</t>
  </si>
  <si>
    <t>1.97 %</t>
  </si>
  <si>
    <r>
      <t>1.10.3  Common equity Tier 1 capital ratio</t>
    </r>
    <r>
      <rPr>
        <b/>
        <u/>
        <vertAlign val="superscript"/>
        <sz val="12"/>
        <color theme="5"/>
        <rFont val="Arial"/>
        <family val="2"/>
      </rPr>
      <t>1)</t>
    </r>
  </si>
  <si>
    <t>Common equity Tier 1 capital ratio (graphs)</t>
  </si>
  <si>
    <t>As from the fourth quarter of 2014, it is assumed that properties will be sold and deferred taxes will be calculated based on this assumption in the consolidated accounts. Comparable figures have been restated correspondingly.</t>
  </si>
  <si>
    <t>3Q15</t>
  </si>
  <si>
    <t>Changes from 2Q15</t>
  </si>
  <si>
    <t xml:space="preserve">30 Sept. </t>
  </si>
  <si>
    <t>30 Sept. 2015</t>
  </si>
  <si>
    <t>As at 30 September 2015</t>
  </si>
  <si>
    <r>
      <t xml:space="preserve">Allocations to policyholders, products with guaranteed 
returns </t>
    </r>
    <r>
      <rPr>
        <vertAlign val="superscript"/>
        <sz val="6.5"/>
        <color indexed="60"/>
        <rFont val="Arial"/>
        <family val="2"/>
      </rPr>
      <t>2)</t>
    </r>
  </si>
  <si>
    <r>
      <t>Return on allocated capital, annualised</t>
    </r>
    <r>
      <rPr>
        <vertAlign val="superscript"/>
        <sz val="6.5"/>
        <color indexed="60"/>
        <rFont val="Arial"/>
        <family val="2"/>
      </rPr>
      <t xml:space="preserve"> 5)</t>
    </r>
  </si>
  <si>
    <t>30 June.</t>
  </si>
  <si>
    <t>About 1 150 in-store banking outlets, provided by NorgesGruppen</t>
  </si>
  <si>
    <t>thor.tellefsen@dnb.no</t>
  </si>
  <si>
    <t>+47 2326 8404</t>
  </si>
  <si>
    <t>Large Corporates and International</t>
  </si>
  <si>
    <t>IT and Operations</t>
  </si>
  <si>
    <t>Thor Tellefsen, Investor Relations/Long Funding</t>
  </si>
  <si>
    <r>
      <t xml:space="preserve">Aa2 </t>
    </r>
    <r>
      <rPr>
        <vertAlign val="superscript"/>
        <sz val="6.5"/>
        <color indexed="60"/>
        <rFont val="Arial"/>
        <family val="2"/>
      </rPr>
      <t>2)</t>
    </r>
  </si>
  <si>
    <r>
      <t xml:space="preserve">AA (low) </t>
    </r>
    <r>
      <rPr>
        <vertAlign val="superscript"/>
        <sz val="6.5"/>
        <rFont val="Arial"/>
        <family val="2"/>
      </rPr>
      <t>2)</t>
    </r>
  </si>
  <si>
    <t>R-1 (middle)</t>
  </si>
  <si>
    <r>
      <t xml:space="preserve">AA </t>
    </r>
    <r>
      <rPr>
        <vertAlign val="superscript"/>
        <sz val="6.5"/>
        <color indexed="60"/>
        <rFont val="Arial"/>
        <family val="2"/>
      </rPr>
      <t>3)</t>
    </r>
  </si>
  <si>
    <t xml:space="preserve">2)  The reduction is a consequence of improved segmentation quality, whereby some volumes have been transferred to other sectors. </t>
  </si>
  <si>
    <t xml:space="preserve">Other operations/eliminations include IT and Operations, HR (Human Resources), Group Finance including Group Treasury, Risk Management, Corporate Communications, the partially owned company Eksportfinans, investments in IT infrastructure and shareholder-related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</si>
  <si>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2.1.3  Other operations/eliminations</t>
  </si>
  <si>
    <t>5)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</si>
  <si>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 xml:space="preserve">Average loan to value  </t>
  </si>
  <si>
    <r>
      <t xml:space="preserve">Loan to value in NOK billion </t>
    </r>
    <r>
      <rPr>
        <vertAlign val="superscript"/>
        <sz val="6.5"/>
        <color indexed="60"/>
        <rFont val="Arial"/>
        <family val="2"/>
      </rPr>
      <t>2)</t>
    </r>
  </si>
  <si>
    <t>3)  Margin calculations for finance leases were adjusted in the third quarter of 2015. Figures for previous periods have been restated accordingly.</t>
  </si>
  <si>
    <t>1)  Margin calculations for finance leases were adjusted in the third quarter of 2015. Figures for previous periods have been restated accordingly.</t>
  </si>
  <si>
    <r>
      <t xml:space="preserve">1.2.6  Changes in net interest income </t>
    </r>
    <r>
      <rPr>
        <b/>
        <u/>
        <vertAlign val="superscript"/>
        <sz val="12"/>
        <color theme="5"/>
        <rFont val="Arial"/>
        <family val="2"/>
      </rPr>
      <t>1)</t>
    </r>
  </si>
  <si>
    <r>
      <t xml:space="preserve">Lending spreads </t>
    </r>
    <r>
      <rPr>
        <vertAlign val="superscript"/>
        <sz val="6.5"/>
        <color indexed="60"/>
        <rFont val="Arial"/>
        <family val="2"/>
      </rPr>
      <t>3)</t>
    </r>
  </si>
  <si>
    <t>Non-eligible capital, insurance</t>
  </si>
  <si>
    <t xml:space="preserve">Expected losses exceeding actual losses,
IRB portfolios </t>
  </si>
  <si>
    <t xml:space="preserve">Deferred tax assets that are not due to
 temporary differences </t>
  </si>
  <si>
    <r>
      <t xml:space="preserve">Customer segments </t>
    </r>
    <r>
      <rPr>
        <b/>
        <vertAlign val="superscript"/>
        <sz val="9"/>
        <color theme="5"/>
        <rFont val="Arial"/>
        <family val="2"/>
      </rPr>
      <t>1)</t>
    </r>
  </si>
  <si>
    <t xml:space="preserve">Other corporate customers </t>
  </si>
  <si>
    <t>4Q15</t>
  </si>
  <si>
    <t>Changes from 3Q15</t>
  </si>
  <si>
    <t>2025</t>
  </si>
  <si>
    <t>31 December 2015</t>
  </si>
  <si>
    <t>As at 31 December 2015</t>
  </si>
  <si>
    <t>31 Dec. 2015</t>
  </si>
  <si>
    <t>Exchange rates in the period:</t>
  </si>
  <si>
    <t>EUR/NOK</t>
  </si>
  <si>
    <t>USD/NOK</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</si>
  <si>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</si>
  <si>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</si>
  <si>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</si>
  <si>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Exchange rates at the end of the period:</t>
  </si>
  <si>
    <t>Net gains on financial intruments at fair value</t>
  </si>
  <si>
    <t>1.1.3  Net gains on financial instruments at fair value</t>
  </si>
  <si>
    <t>Customer revenues in DNB Markets</t>
  </si>
  <si>
    <t>Trading revenues in DNB Markets 
(excl. CVA/DVA and credit spread effects)</t>
  </si>
  <si>
    <t>Credit spread effects on bonds in DNB Markets</t>
  </si>
  <si>
    <t>Financial guarantees</t>
  </si>
  <si>
    <t xml:space="preserve">Other mark-to-market adjustments </t>
  </si>
  <si>
    <r>
      <t xml:space="preserve">Net gains on financial instruments at fair value </t>
    </r>
    <r>
      <rPr>
        <i/>
        <vertAlign val="superscript"/>
        <sz val="6.5"/>
        <color indexed="60"/>
        <rFont val="Arial"/>
        <family val="2"/>
      </rPr>
      <t>2)</t>
    </r>
  </si>
  <si>
    <r>
      <t xml:space="preserve">Net other operating income, total </t>
    </r>
    <r>
      <rPr>
        <vertAlign val="superscript"/>
        <sz val="6.5"/>
        <color indexed="60"/>
        <rFont val="Arial"/>
        <family val="2"/>
      </rPr>
      <t>3)</t>
    </r>
  </si>
  <si>
    <t>3)  See table 1.3.1 “Net other operating income” for specification.</t>
  </si>
  <si>
    <t>2)  See table 1.1.3 “Net gains on financial instruments at fair value” for specification.</t>
  </si>
  <si>
    <t>1)  See table 1.1.3 “Net gains on financial instruments at fair value” for specification.</t>
  </si>
  <si>
    <r>
      <t xml:space="preserve">Net gains on financial instruments at fair value </t>
    </r>
    <r>
      <rPr>
        <vertAlign val="superscript"/>
        <sz val="6.5"/>
        <color indexed="60"/>
        <rFont val="Arial"/>
        <family val="2"/>
      </rPr>
      <t>1)</t>
    </r>
  </si>
  <si>
    <r>
      <t xml:space="preserve">Net gains on financial instruments at fair value </t>
    </r>
    <r>
      <rPr>
        <vertAlign val="superscript"/>
        <sz val="6.5"/>
        <color indexed="60"/>
        <rFont val="Arial"/>
        <family val="2"/>
      </rPr>
      <t>2)</t>
    </r>
  </si>
  <si>
    <t>2) See table 1.1.3 “Net gains on financial instruments at fair value” for specification.</t>
  </si>
  <si>
    <r>
      <t xml:space="preserve">IT expenses </t>
    </r>
    <r>
      <rPr>
        <vertAlign val="superscript"/>
        <sz val="6.5"/>
        <color indexed="60"/>
        <rFont val="Arial"/>
        <family val="2"/>
      </rPr>
      <t xml:space="preserve">2) </t>
    </r>
  </si>
  <si>
    <t>Amra Koluder, SVP Investor Relations</t>
  </si>
  <si>
    <t>amra.koluder@dnb.no</t>
  </si>
  <si>
    <t>+47 2326 8408</t>
  </si>
  <si>
    <t>Kjetil Aga, Investor Relations</t>
  </si>
  <si>
    <t>kjetil.aga@dnb.no</t>
  </si>
  <si>
    <t>+47 2326 8400 / +47 2326 8408</t>
  </si>
  <si>
    <t>Fees</t>
  </si>
  <si>
    <r>
      <t xml:space="preserve">Net interest income </t>
    </r>
    <r>
      <rPr>
        <vertAlign val="superscript"/>
        <sz val="6.5"/>
        <color indexed="60"/>
        <rFont val="Arial"/>
        <family val="2"/>
      </rPr>
      <t>*)</t>
    </r>
  </si>
  <si>
    <t>Loans to personal customers</t>
  </si>
  <si>
    <t>*) Loans to personal customers including loans transferred to DNB Livsforsikring</t>
  </si>
  <si>
    <t>Average loans to customers including transferred loans</t>
  </si>
  <si>
    <r>
      <t xml:space="preserve">2.2.7  DNB Boligkreditt - Average mortgage lending - volumes and spreads </t>
    </r>
    <r>
      <rPr>
        <b/>
        <u/>
        <vertAlign val="superscript"/>
        <sz val="12"/>
        <color indexed="25"/>
        <rFont val="Arial"/>
        <family val="2"/>
      </rPr>
      <t>1) 2)</t>
    </r>
  </si>
  <si>
    <r>
      <t>Portfolio transferred to DNB Livsforsikring</t>
    </r>
    <r>
      <rPr>
        <vertAlign val="superscript"/>
        <sz val="6.5"/>
        <color indexed="60"/>
        <rFont val="Arial"/>
        <family val="2"/>
      </rPr>
      <t>1)</t>
    </r>
    <r>
      <rPr>
        <sz val="6.5"/>
        <color indexed="60"/>
        <rFont val="Arial"/>
        <family val="2"/>
      </rPr>
      <t xml:space="preserve"> </t>
    </r>
  </si>
  <si>
    <t>2)  Residential mortgages in DNB Boligkreditt including the transferred portfolio to DNB Livsforsikring represented around 90 per cent of total residential mortgages to customers in Norway. The lending spreads measured against actual funding costs for the company are gross spreads before administrative expenses, risk cost and cost of capital.</t>
  </si>
  <si>
    <t>as of 4 May 2016</t>
  </si>
  <si>
    <r>
      <t xml:space="preserve">Return on allocated capital, annualised </t>
    </r>
    <r>
      <rPr>
        <vertAlign val="superscript"/>
        <sz val="6.5"/>
        <color indexed="60"/>
        <rFont val="Arial"/>
        <family val="2"/>
      </rPr>
      <t>3)</t>
    </r>
  </si>
  <si>
    <r>
      <t xml:space="preserve">Loan to value in per cent </t>
    </r>
    <r>
      <rPr>
        <vertAlign val="superscript"/>
        <sz val="6.5"/>
        <color indexed="60"/>
        <rFont val="Arial"/>
        <family val="2"/>
      </rPr>
      <t>2)3)</t>
    </r>
  </si>
  <si>
    <t>Loans and receivables</t>
  </si>
  <si>
    <t>IT operating expenses</t>
  </si>
  <si>
    <t xml:space="preserve">Total impairment in relation to average volumes, annualised </t>
  </si>
  <si>
    <r>
      <t xml:space="preserve">Loans and receivables </t>
    </r>
    <r>
      <rPr>
        <vertAlign val="superscript"/>
        <sz val="6.5"/>
        <color indexed="60"/>
        <rFont val="Arial"/>
        <family val="2"/>
      </rPr>
      <t>4)</t>
    </r>
  </si>
  <si>
    <t>Travel and training expenses</t>
  </si>
  <si>
    <t>Common Equity Tier 1 capital ratio, transitional rules (%)</t>
  </si>
  <si>
    <t xml:space="preserve">Tier 1 capital ratio, transitional rules (%) </t>
  </si>
  <si>
    <t>Common equity Tier 1 capital at end of period (NOK million)</t>
  </si>
  <si>
    <t xml:space="preserve">31 Dec. </t>
  </si>
  <si>
    <t>60 post office counters</t>
  </si>
  <si>
    <t>Consumer finance</t>
  </si>
  <si>
    <t>Residential mortgages and consumer finance</t>
  </si>
  <si>
    <t>Total residential mortgages</t>
  </si>
  <si>
    <r>
      <t xml:space="preserve">Other interest expenses </t>
    </r>
    <r>
      <rPr>
        <vertAlign val="superscript"/>
        <sz val="6.5"/>
        <color indexed="60"/>
        <rFont val="Arial"/>
        <family val="2"/>
      </rPr>
      <t xml:space="preserve">2) </t>
    </r>
  </si>
  <si>
    <t>2)  Other interest expenses include interest rate adjustments resulting from interest swaps entered into.</t>
  </si>
  <si>
    <r>
      <t xml:space="preserve">Guarantee fund levy </t>
    </r>
    <r>
      <rPr>
        <vertAlign val="superscript"/>
        <sz val="8"/>
        <color indexed="60"/>
        <rFont val="Arial"/>
        <family val="2"/>
      </rPr>
      <t>1)</t>
    </r>
  </si>
  <si>
    <t>1)  The amounts represent a proportional share of the estimated annual levy.</t>
  </si>
  <si>
    <r>
      <t xml:space="preserve">Personal Banking Norway </t>
    </r>
    <r>
      <rPr>
        <vertAlign val="superscript"/>
        <sz val="6.5"/>
        <color indexed="60"/>
        <rFont val="Arial"/>
        <family val="2"/>
      </rPr>
      <t>1)</t>
    </r>
  </si>
  <si>
    <t>95-98</t>
  </si>
  <si>
    <t>and</t>
  </si>
  <si>
    <t>receivables</t>
  </si>
  <si>
    <t>2)   The total exposure (EAD) is included in the actual collateral category.</t>
  </si>
  <si>
    <t>1)  Distribution of residential mortgages, recalibrated, in the personal customer segment within actual collateral categories. The volumes represent the IRB-approved  mortgage portfolio and are the expected outstanding amount in the event of default.</t>
  </si>
  <si>
    <t xml:space="preserve">3) More than 90 per cent of the mortgage portfolio transferred from DNB Boligkreditt to DNB Livsforsikring in November 2015 had a loan to value at end-December in the interval  0-60 per cent. Exposure at default was NOK 19 billion. 
</t>
  </si>
  <si>
    <r>
      <t xml:space="preserve">Net financial and risk result, DNB Livsforsikring </t>
    </r>
    <r>
      <rPr>
        <vertAlign val="superscript"/>
        <sz val="6.5"/>
        <color indexed="60"/>
        <rFont val="Arial"/>
        <family val="2"/>
      </rPr>
      <t>3)</t>
    </r>
  </si>
  <si>
    <r>
      <t xml:space="preserve">Profit from investments accounted for by the equity method </t>
    </r>
    <r>
      <rPr>
        <vertAlign val="superscript"/>
        <sz val="6.5"/>
        <color indexed="60"/>
        <rFont val="Arial"/>
        <family val="2"/>
      </rPr>
      <t>4)</t>
    </r>
  </si>
  <si>
    <r>
      <t xml:space="preserve">Net financial result, DNB Livsforsikring </t>
    </r>
    <r>
      <rPr>
        <vertAlign val="superscript"/>
        <sz val="6.5"/>
        <color indexed="60"/>
        <rFont val="Arial"/>
        <family val="2"/>
      </rPr>
      <t>3)</t>
    </r>
  </si>
  <si>
    <r>
      <t xml:space="preserve">Other comprehensive income investments according 
to the equity method </t>
    </r>
    <r>
      <rPr>
        <vertAlign val="superscript"/>
        <sz val="6.5"/>
        <color indexed="60"/>
        <rFont val="Arial"/>
        <family val="2"/>
      </rPr>
      <t>1)</t>
    </r>
  </si>
  <si>
    <t xml:space="preserve">1) DNB has indirect ownership interests in Visa Europe through its membership in Visa Norge. In connection with the valuation of the holdings in Visa Europe as at 31 December 2015 a gain of NOK 889 million was recognised in other comprehensive income. On the realisation date, the increase in value of other comprehensive income will be recorded in profit and loss as “Profit from investments accounted for by the equity method”. </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</si>
  <si>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</si>
  <si>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 xml:space="preserve">3)  Due to changes in principles, some comparative figures have been restated. See further details in Accounting principles in the annual report for 2014.
</t>
  </si>
  <si>
    <r>
      <t xml:space="preserve">Commercial paper and bonds </t>
    </r>
    <r>
      <rPr>
        <vertAlign val="superscript"/>
        <sz val="6.5"/>
        <color indexed="60"/>
        <rFont val="Arial"/>
        <family val="2"/>
      </rPr>
      <t>3)</t>
    </r>
  </si>
  <si>
    <r>
      <t xml:space="preserve">Shareholdings </t>
    </r>
    <r>
      <rPr>
        <vertAlign val="superscript"/>
        <sz val="6.5"/>
        <color indexed="60"/>
        <rFont val="Arial"/>
        <family val="2"/>
      </rPr>
      <t>3)</t>
    </r>
  </si>
  <si>
    <r>
      <t xml:space="preserve">Investment property </t>
    </r>
    <r>
      <rPr>
        <vertAlign val="superscript"/>
        <sz val="6.5"/>
        <color indexed="60"/>
        <rFont val="Arial"/>
        <family val="2"/>
      </rPr>
      <t>3)</t>
    </r>
  </si>
  <si>
    <r>
      <t xml:space="preserve">Investments in associated companies </t>
    </r>
    <r>
      <rPr>
        <vertAlign val="superscript"/>
        <sz val="6.5"/>
        <color indexed="60"/>
        <rFont val="Arial"/>
        <family val="2"/>
      </rPr>
      <t>3)</t>
    </r>
  </si>
  <si>
    <r>
      <t xml:space="preserve">2016 </t>
    </r>
    <r>
      <rPr>
        <vertAlign val="superscript"/>
        <sz val="6.5"/>
        <color indexed="60"/>
        <rFont val="Arial"/>
        <family val="2"/>
      </rPr>
      <t>1)</t>
    </r>
  </si>
  <si>
    <r>
      <t xml:space="preserve">Aa3 </t>
    </r>
    <r>
      <rPr>
        <vertAlign val="superscript"/>
        <sz val="6.5"/>
        <color indexed="60"/>
        <rFont val="Arial"/>
        <family val="2"/>
      </rPr>
      <t>2)</t>
    </r>
  </si>
  <si>
    <t>Folketrygdfondet</t>
  </si>
  <si>
    <t>Fidelity International Limited (FIL)</t>
  </si>
  <si>
    <t>BlackRock</t>
  </si>
  <si>
    <t>The Vanguard Group</t>
  </si>
  <si>
    <t>Schroder Investment</t>
  </si>
  <si>
    <t>T. Rowe Price Group</t>
  </si>
  <si>
    <t>Newton Investment Management / BNY Mellon</t>
  </si>
  <si>
    <t>State Street Global Advisors</t>
  </si>
  <si>
    <t>BNP Paribas Investment / Alfred Berg</t>
  </si>
  <si>
    <t>KLP Asset Management</t>
  </si>
  <si>
    <t>Danske Capital</t>
  </si>
  <si>
    <t>8.07 USD/NOK   (Average 2015)</t>
  </si>
  <si>
    <t>4.1.5  Composition of GDP in 2015</t>
  </si>
  <si>
    <t>4.1.6  Composition of exports in 2015</t>
  </si>
  <si>
    <t xml:space="preserve">   Per cent</t>
  </si>
  <si>
    <t>Source: Thomson Datastream, Statistics Norway</t>
  </si>
  <si>
    <t xml:space="preserve"> 2015</t>
  </si>
  <si>
    <t>Source: Ministry of Finance, National budget 2016</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</si>
  <si>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t>
  </si>
  <si>
    <r>
      <t xml:space="preserve">Basis swaps </t>
    </r>
    <r>
      <rPr>
        <vertAlign val="superscript"/>
        <sz val="6.5"/>
        <color indexed="60"/>
        <rFont val="Arial"/>
        <family val="2"/>
      </rPr>
      <t>1)</t>
    </r>
  </si>
  <si>
    <r>
      <t xml:space="preserve">CVA/DVA </t>
    </r>
    <r>
      <rPr>
        <vertAlign val="superscript"/>
        <sz val="6.5"/>
        <color indexed="60"/>
        <rFont val="Arial"/>
        <family val="2"/>
      </rPr>
      <t>2)</t>
    </r>
  </si>
  <si>
    <t>3) The transfer of the risk equalision fund to the policyholders' premium reserve reduced results by NOK 980 million in the fourth quarter of 2015.</t>
  </si>
  <si>
    <r>
      <t xml:space="preserve">Total group pension </t>
    </r>
    <r>
      <rPr>
        <vertAlign val="superscript"/>
        <sz val="6.5"/>
        <color indexed="60"/>
        <rFont val="Arial"/>
        <family val="2"/>
      </rPr>
      <t>1) *) **)</t>
    </r>
  </si>
  <si>
    <t xml:space="preserve"> **)  Of which transferred from risk equalisation fund</t>
  </si>
  <si>
    <t>1) The transfer of the risk equalision fund to the policyholders' premium reserve reduced results by NOK 980 million in the fourth quarter of 2015.</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</si>
  <si>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</si>
  <si>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</si>
  <si>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r>
      <t xml:space="preserve">Net other operating income </t>
    </r>
    <r>
      <rPr>
        <vertAlign val="superscript"/>
        <sz val="6.5"/>
        <color indexed="60"/>
        <rFont val="Arial"/>
        <family val="2"/>
      </rPr>
      <t>1)</t>
    </r>
  </si>
  <si>
    <r>
      <t>Loans to customers</t>
    </r>
    <r>
      <rPr>
        <vertAlign val="superscript"/>
        <sz val="6.5"/>
        <color indexed="60"/>
        <rFont val="Arial"/>
        <family val="2"/>
      </rPr>
      <t xml:space="preserve"> 2)</t>
    </r>
  </si>
  <si>
    <r>
      <t>Allocated capital</t>
    </r>
    <r>
      <rPr>
        <vertAlign val="superscript"/>
        <sz val="6.5"/>
        <color indexed="60"/>
        <rFont val="Arial"/>
        <family val="2"/>
      </rPr>
      <t xml:space="preserve"> 3)</t>
    </r>
  </si>
  <si>
    <r>
      <t xml:space="preserve">Owner's share of interest result </t>
    </r>
    <r>
      <rPr>
        <vertAlign val="superscript"/>
        <sz val="6.5"/>
        <color indexed="60"/>
        <rFont val="Arial"/>
        <family val="2"/>
      </rPr>
      <t xml:space="preserve"> 1) 4)</t>
    </r>
  </si>
  <si>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 The transfer of the risk equalision fund to the policyholders' premium reserve reduced results by NOK 980 million in the fourth quarter of 2015.</t>
  </si>
  <si>
    <t>Common equity Tier 1 capital ratio, transitional rules (%)</t>
  </si>
  <si>
    <t>2)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</si>
  <si>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F 2019</t>
  </si>
  <si>
    <t>- Residential mortgages</t>
  </si>
  <si>
    <t>Retail - residential mortgages</t>
  </si>
  <si>
    <t>Residential mortgages transferred to DNB Livsforsikring - assets under management</t>
  </si>
  <si>
    <t xml:space="preserve">2)  In November 2015 a portfolio of residential mortgages amounting to approximately NOK 20 billion was transferred from DNB Boligkreditt to DNB Livsforsikring. </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</si>
  <si>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</si>
  <si>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 xml:space="preserve">Restructuring expenses </t>
  </si>
  <si>
    <t>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See specification of the effects of the transfer on net interest income and loans to customers in the table below:</t>
  </si>
  <si>
    <t xml:space="preserve">1)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</si>
  <si>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2) In November 2015, a portfolio of residential mortgages amounting to approximately NOK 20 billion was sold from DNB Boligkreditt to DNB Livsforsikring.</t>
  </si>
  <si>
    <t xml:space="preserve">4)  In November 2015 a portfolio of residential mortgages amounting to approximately NOK 20 billion was sold from DNB Boligkreditt to DNB Livsforsikring. </t>
  </si>
  <si>
    <t>The sale of a portfolio of residential mortgages amounting to approximately NOK 20 billion from DNB Boligkreditt to DNB Livsforsikring affects the relative distribution of the remaining loans in 4Q15, as the transferred loans were within low risk grades and had a low loan to value. More than 90 per cent of the  portfolio transferred had a loan to value at end-December in the interval  0-60 per cent. Exposure at default was NOK 19 billion.</t>
  </si>
  <si>
    <t>1Q16</t>
  </si>
  <si>
    <t>2016</t>
  </si>
  <si>
    <t>Changes from 4Q15</t>
  </si>
  <si>
    <t>31 March 2016</t>
  </si>
  <si>
    <t>1.8.10  The Group's exposure to the PIIGS countries as at 31 March 2016</t>
  </si>
  <si>
    <t>1.9.3  Redemption profile as at 31 March 2016</t>
  </si>
  <si>
    <t>A total overview of subordinated loans as at 31 March 2016 can be found in the appendix on page 95-98.</t>
  </si>
  <si>
    <t>1.9.4  Asset encumbrance as at 31 March 2016</t>
  </si>
  <si>
    <r>
      <t xml:space="preserve">1.9.6  Liquid assets as at 31 March 2016 </t>
    </r>
    <r>
      <rPr>
        <b/>
        <u/>
        <vertAlign val="superscript"/>
        <sz val="12"/>
        <color indexed="25"/>
        <rFont val="Arial"/>
        <family val="2"/>
      </rPr>
      <t>1)</t>
    </r>
  </si>
  <si>
    <t>As at 31 March 2016</t>
  </si>
  <si>
    <t xml:space="preserve">31 March </t>
  </si>
  <si>
    <t>4Q15-1Q16</t>
  </si>
  <si>
    <t>1Q15-1Q16</t>
  </si>
  <si>
    <t>2.2.3  Personal customers - Exposure at default according to sector as at 31 March 2016</t>
  </si>
  <si>
    <t>2.3.3  SME - Exposure at default according to sector as at 31 March 2016</t>
  </si>
  <si>
    <t>2.4.3  LCI - Exposure at default according to sector as at 31 March 2016</t>
  </si>
  <si>
    <r>
      <t xml:space="preserve">2.8.7  DNB Livsforsikring Group - Financial exposure per sub-portfolio as at
31 March 2016 </t>
    </r>
    <r>
      <rPr>
        <b/>
        <u/>
        <vertAlign val="superscript"/>
        <sz val="12"/>
        <color theme="5"/>
        <rFont val="Arial"/>
        <family val="2"/>
      </rPr>
      <t>1)</t>
    </r>
  </si>
  <si>
    <t>Due to changes in principles, some comparative figures have been restated. See further details in Accounting principles in the annual report for 2015.</t>
  </si>
  <si>
    <r>
      <t xml:space="preserve">A+ </t>
    </r>
    <r>
      <rPr>
        <vertAlign val="superscript"/>
        <sz val="6.5"/>
        <rFont val="Arial"/>
        <family val="2"/>
      </rPr>
      <t>3)</t>
    </r>
  </si>
  <si>
    <t>3.2.1  DNB's market shares in Norway as at 31 December 2015</t>
  </si>
  <si>
    <r>
      <t xml:space="preserve">3.4.1  Major shareholders as at 31 March 2016 </t>
    </r>
    <r>
      <rPr>
        <b/>
        <u/>
        <vertAlign val="superscript"/>
        <sz val="12"/>
        <color theme="5"/>
        <rFont val="Arial"/>
        <family val="2"/>
      </rPr>
      <t>1)</t>
    </r>
  </si>
  <si>
    <t>3.4.2  Ownership according to investor category as at 31 March 2016</t>
  </si>
  <si>
    <t>Disclosure of main features of regulatory capital instruments as at 31 March 2016</t>
  </si>
  <si>
    <t>Deductions:</t>
  </si>
  <si>
    <t>Holdings of Tier 2 instruments in DNB Livsforsikring</t>
  </si>
  <si>
    <t>Tier 2 capital, net</t>
  </si>
  <si>
    <t>Loan to value per risk grade as at 31 March 2016 - recalibrated</t>
  </si>
  <si>
    <t>NOK</t>
  </si>
  <si>
    <r>
      <t>Other operating expenses</t>
    </r>
    <r>
      <rPr>
        <vertAlign val="superscript"/>
        <sz val="6.5"/>
        <rFont val="Arial"/>
        <family val="2"/>
      </rPr>
      <t xml:space="preserve"> </t>
    </r>
  </si>
  <si>
    <t xml:space="preserve">Impairment losses for goodwill </t>
  </si>
  <si>
    <t>Impairment</t>
  </si>
  <si>
    <r>
      <t xml:space="preserve">Total IT expenses </t>
    </r>
    <r>
      <rPr>
        <b/>
        <vertAlign val="superscript"/>
        <sz val="6.5"/>
        <color indexed="60"/>
        <rFont val="Arial"/>
        <family val="2"/>
      </rPr>
      <t>1)</t>
    </r>
  </si>
  <si>
    <t>1)  The figures do not include salaries and indirect expenses.</t>
  </si>
  <si>
    <t>Some 230 000 corporate customers in Norway</t>
  </si>
  <si>
    <t>114 domestic branches</t>
  </si>
  <si>
    <t>About 1 350 in-store postal outlets</t>
  </si>
  <si>
    <t>About 1 500 rural postmen</t>
  </si>
  <si>
    <t>127 DNB Eiendom sales offices</t>
  </si>
  <si>
    <t>SAFE Investment Company</t>
  </si>
  <si>
    <t>Storebrand Asset Management</t>
  </si>
  <si>
    <t>The Capital Group</t>
  </si>
  <si>
    <t>EARNEST Partners</t>
  </si>
  <si>
    <t>2.1.2  Extracts from income statement</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</si>
  <si>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</si>
  <si>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</si>
  <si>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1)  For more information about Traditional pension products, see tables 2.7.1, 2.7.2 and 2.8.4.</t>
  </si>
  <si>
    <t>2)  For more information about other operations/eliminations, see tables below.</t>
  </si>
  <si>
    <t>Unallocated personnel expenses</t>
  </si>
  <si>
    <t>2.1.4  Main average balance sheet items and key figures</t>
  </si>
  <si>
    <r>
      <t>Loans to customers</t>
    </r>
    <r>
      <rPr>
        <vertAlign val="superscript"/>
        <sz val="6"/>
        <color indexed="60"/>
        <rFont val="Arial"/>
        <family val="2"/>
      </rPr>
      <t xml:space="preserve"> 1)</t>
    </r>
  </si>
  <si>
    <r>
      <t>Deposits from customers</t>
    </r>
    <r>
      <rPr>
        <vertAlign val="superscript"/>
        <sz val="6"/>
        <color indexed="60"/>
        <rFont val="Arial"/>
        <family val="2"/>
      </rPr>
      <t xml:space="preserve"> 1)</t>
    </r>
  </si>
  <si>
    <r>
      <t>Allocated capital</t>
    </r>
    <r>
      <rPr>
        <vertAlign val="superscript"/>
        <sz val="6"/>
        <color indexed="60"/>
        <rFont val="Arial"/>
        <family val="2"/>
      </rPr>
      <t xml:space="preserve"> 2)</t>
    </r>
  </si>
  <si>
    <r>
      <t>Cost/income ratio</t>
    </r>
    <r>
      <rPr>
        <vertAlign val="superscript"/>
        <sz val="6"/>
        <color indexed="60"/>
        <rFont val="Arial"/>
        <family val="2"/>
      </rPr>
      <t xml:space="preserve"> 3)</t>
    </r>
  </si>
  <si>
    <r>
      <t>Ratio of deposits to loans</t>
    </r>
    <r>
      <rPr>
        <vertAlign val="superscript"/>
        <sz val="6"/>
        <color indexed="60"/>
        <rFont val="Arial"/>
        <family val="2"/>
      </rPr>
      <t xml:space="preserve"> 1) 4)</t>
    </r>
  </si>
  <si>
    <t xml:space="preserve">1)  Loans to customers include accrued interest, impairment and value adjustments. Correspondingly, deposits from customers include accrued interest and value adjustments.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</si>
  <si>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3)  Total operating expenses relative to total income.</t>
  </si>
  <si>
    <t>4)  Deposits from customers relative to loans to customers. Calculated on the basis of average balance sheet items.</t>
  </si>
  <si>
    <r>
      <t>Return on allocated capital, annualised</t>
    </r>
    <r>
      <rPr>
        <vertAlign val="superscript"/>
        <sz val="6"/>
        <color indexed="60"/>
        <rFont val="Arial"/>
        <family val="2"/>
      </rPr>
      <t xml:space="preserve"> 2)</t>
    </r>
  </si>
  <si>
    <t>1.9.5  Additional assets available for secured funding as at 31 March 2016</t>
  </si>
  <si>
    <t xml:space="preserve">2)  Including securities received in reverse repo transactions. </t>
  </si>
  <si>
    <t>70 branches in the Baltics</t>
  </si>
  <si>
    <t>NOK 14 928 million as at 31 March 2016 (13 856)</t>
  </si>
  <si>
    <t>Unallocated interest income</t>
  </si>
  <si>
    <t>1)  Includes non-performing loans and guarantees and loans and guarantees subject to individual impairment. Comparable figures as at 31 March 2015 in parentheses.</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</si>
  <si>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 increase in recorded income. However, such changes in value recorded in a quarter will be reversed in subsequent quarters, either because the market is stabilising or because the maturity date of the derivative contract is approaching.</t>
  </si>
  <si>
    <t>Approximately 480 000 mutual fund customers in Norway and 102 institutional asset management clients in Norway and Sweden</t>
  </si>
  <si>
    <t>2.1.1  Development - reporting segments</t>
  </si>
  <si>
    <r>
      <t>Traditional pension products</t>
    </r>
    <r>
      <rPr>
        <vertAlign val="superscript"/>
        <sz val="8"/>
        <color indexed="60"/>
        <rFont val="Arial"/>
        <family val="2"/>
      </rPr>
      <t xml:space="preserve"> 1)</t>
    </r>
  </si>
  <si>
    <r>
      <t>Other</t>
    </r>
    <r>
      <rPr>
        <vertAlign val="superscript"/>
        <sz val="8"/>
        <color indexed="60"/>
        <rFont val="Arial"/>
        <family val="2"/>
      </rPr>
      <t xml:space="preserve"> 2)</t>
    </r>
  </si>
  <si>
    <t>1)  The transfer of the risk equalision fund to the policyholders' premium reserve reduced results by NOK 883 million in the fourth quarter of 2015.</t>
  </si>
  <si>
    <t>2)  Allocated capital for the segments is calculated based on the external capital adequacy requirement (Basel III) which must be met by the Group. Recorded capital is used for the Group. In consequence of stricter external capital requirements and the authorities’ signals of additional capital requirements for residential mortgages, allocated capital to Personal customers were adjusted upwards in 2016. This resulted in a lower return on capital compared with the preceding periods.</t>
  </si>
  <si>
    <t>1)  As of 18 April 2016.</t>
  </si>
  <si>
    <t>2026</t>
  </si>
  <si>
    <t>&gt;2026</t>
  </si>
  <si>
    <r>
      <t xml:space="preserve">Aa2 </t>
    </r>
    <r>
      <rPr>
        <b/>
        <vertAlign val="superscript"/>
        <sz val="6.5"/>
        <color indexed="60"/>
        <rFont val="Arial"/>
        <family val="2"/>
      </rPr>
      <t>3)</t>
    </r>
  </si>
  <si>
    <r>
      <t xml:space="preserve">AA (low) </t>
    </r>
    <r>
      <rPr>
        <b/>
        <vertAlign val="superscript"/>
        <sz val="6.5"/>
        <rFont val="Arial"/>
        <family val="2"/>
      </rPr>
      <t>2)</t>
    </r>
  </si>
  <si>
    <t>2.2.1  Personal customers - Financial performance</t>
  </si>
  <si>
    <r>
      <t>Impairment losses on loans and guarantees</t>
    </r>
    <r>
      <rPr>
        <vertAlign val="superscript"/>
        <sz val="6.5"/>
        <color indexed="60"/>
        <rFont val="Arial"/>
        <family val="2"/>
      </rPr>
      <t xml:space="preserve"> 1)</t>
    </r>
  </si>
  <si>
    <r>
      <t>Profit from repossessed operations</t>
    </r>
    <r>
      <rPr>
        <vertAlign val="superscript"/>
        <sz val="6.5"/>
        <color indexed="60"/>
        <rFont val="Arial"/>
        <family val="2"/>
      </rPr>
      <t xml:space="preserve"> 2)</t>
    </r>
  </si>
  <si>
    <r>
      <t>Loans to customers</t>
    </r>
    <r>
      <rPr>
        <vertAlign val="superscript"/>
        <sz val="6.5"/>
        <color indexed="60"/>
        <rFont val="Arial"/>
        <family val="2"/>
      </rPr>
      <t xml:space="preserve"> 3) *)</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</si>
  <si>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</si>
  <si>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</si>
  <si>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r>
      <t>Loans to customers</t>
    </r>
    <r>
      <rPr>
        <vertAlign val="superscript"/>
        <sz val="6.5"/>
        <color indexed="60"/>
        <rFont val="Arial"/>
        <family val="2"/>
      </rPr>
      <t xml:space="preserve"> 3)</t>
    </r>
  </si>
  <si>
    <t>1)  Including collective impairment.</t>
  </si>
  <si>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</si>
  <si>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</si>
  <si>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 xml:space="preserve">4)  Allocated capital corresponds to the external capital adequacy requirement (Basel III) which must be met by the Group. In consequence of stricter external capital requirements and the authorities’ signals of additional capital requirements for residential mortgages, allocated capital to Personal customers were adjusted upwards in the first quarter of 2016. This resulted in a lower return on capital compared with the preceding quarters.  </t>
  </si>
  <si>
    <t>2.2.4  Personal customers - Development in average volumes and interest rate spreads</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</si>
  <si>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</si>
  <si>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</si>
  <si>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r>
      <t>Lending spreads</t>
    </r>
    <r>
      <rPr>
        <vertAlign val="superscript"/>
        <sz val="6.5"/>
        <color indexed="60"/>
        <rFont val="Arial"/>
        <family val="2"/>
      </rPr>
      <t xml:space="preserve"> 3)</t>
    </r>
  </si>
  <si>
    <t>1)  Loans to and deposits from customers. Nominal values, excluding impaired loans.</t>
  </si>
  <si>
    <t xml:space="preserve">2)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</si>
  <si>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2.3.1  Small and medium-sized enterprises (SME) - Financial performance</t>
  </si>
  <si>
    <r>
      <t>Return on allocated capital, annualised</t>
    </r>
    <r>
      <rPr>
        <vertAlign val="superscript"/>
        <sz val="6.5"/>
        <color indexed="60"/>
        <rFont val="Arial"/>
        <family val="2"/>
      </rPr>
      <t xml:space="preserve"> 4)</t>
    </r>
  </si>
  <si>
    <t>2)  Profits from repossessed operations which are fully consolidated in the DNB Group are presented net under "Profit from repossessed operations" under the various segments.</t>
  </si>
  <si>
    <t>4)  Allocated capital corresponds to the external capital adequacy requirement (Basel III) which must be met by the Group.</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</si>
  <si>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</si>
  <si>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</si>
  <si>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</si>
  <si>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r>
      <t xml:space="preserve">Lending spreads </t>
    </r>
    <r>
      <rPr>
        <vertAlign val="superscript"/>
        <sz val="6.5"/>
        <color indexed="60"/>
        <rFont val="Arial"/>
        <family val="2"/>
      </rPr>
      <t>2)</t>
    </r>
  </si>
  <si>
    <t>2)  Margin calculations for finance leases were adjusted in the third quarter of 2015. Figures for previous periods have been restated accordingly.</t>
  </si>
  <si>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</si>
  <si>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</si>
  <si>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</si>
  <si>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t>2.4.5  LCI - Development in average volumes and interest rate spreads</t>
  </si>
  <si>
    <r>
      <t>Loans to customers</t>
    </r>
    <r>
      <rPr>
        <vertAlign val="superscript"/>
        <sz val="6.5"/>
        <color indexed="60"/>
        <rFont val="Arial"/>
        <family val="2"/>
      </rPr>
      <t xml:space="preserve"> 1)</t>
    </r>
  </si>
  <si>
    <t>2.6.1 Other operations/eliminations - Financial performance</t>
  </si>
  <si>
    <r>
      <t>Loans to customers</t>
    </r>
    <r>
      <rPr>
        <i/>
        <vertAlign val="superscript"/>
        <sz val="6.5"/>
        <rFont val="Arial"/>
        <family val="2"/>
      </rPr>
      <t xml:space="preserve"> 1)</t>
    </r>
  </si>
  <si>
    <r>
      <t xml:space="preserve">Other </t>
    </r>
    <r>
      <rPr>
        <vertAlign val="superscript"/>
        <sz val="6.5"/>
        <rFont val="Arial"/>
        <family val="2"/>
      </rPr>
      <t>3)</t>
    </r>
  </si>
  <si>
    <r>
      <t xml:space="preserve">Deposits from customers </t>
    </r>
    <r>
      <rPr>
        <i/>
        <vertAlign val="superscript"/>
        <sz val="6.5"/>
        <rFont val="Arial"/>
        <family val="2"/>
      </rPr>
      <t>2)</t>
    </r>
  </si>
  <si>
    <r>
      <t>Other</t>
    </r>
    <r>
      <rPr>
        <vertAlign val="superscript"/>
        <sz val="6.5"/>
        <rFont val="Arial"/>
        <family val="2"/>
      </rPr>
      <t xml:space="preserve"> 3)</t>
    </r>
  </si>
  <si>
    <t>1)  Loans to customers include accrued interest and impairment losses. Amounts due from credit institutions are not included.</t>
  </si>
  <si>
    <t>2)  Deposits from customers include accrued interest. Amounts due to credit institutions are not included.</t>
  </si>
  <si>
    <t>2) The number of full-time positions in DNB Asset Management AB was reduced by 34 in the first quarter of 2016.</t>
  </si>
  <si>
    <t>1)  The number of full-time positions in the branch network was reduced by 81 in the first quarter of 2016, while the number of positions in the Customer Service Centre was increased by 28.</t>
  </si>
  <si>
    <t xml:space="preserve">The Annual General Meeting on 26 April 2016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26 April 2016.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</si>
  <si>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1)  Excluding impaired loans.</t>
  </si>
  <si>
    <t>3)  Average nominal amount, excluding impaired loans.</t>
  </si>
  <si>
    <t>5)  Spreads are calculated based on money market rates and do not include additional funding costs related to liquidity measures.</t>
  </si>
  <si>
    <r>
      <t xml:space="preserve">1.2.3  Interest rate spreads - split by segments </t>
    </r>
    <r>
      <rPr>
        <b/>
        <u/>
        <vertAlign val="superscript"/>
        <sz val="12"/>
        <color indexed="25"/>
        <rFont val="Arial"/>
        <family val="2"/>
      </rPr>
      <t>5)</t>
    </r>
  </si>
  <si>
    <t>1.2.1  Net interest income - split by segments</t>
  </si>
  <si>
    <r>
      <t>Net interest income from loans to customers</t>
    </r>
    <r>
      <rPr>
        <b/>
        <vertAlign val="superscript"/>
        <sz val="6.5"/>
        <rFont val="Arial"/>
        <family val="2"/>
      </rPr>
      <t xml:space="preserve"> 1) 2)</t>
    </r>
  </si>
  <si>
    <t>1.2.2  Average volumes - split by segments</t>
  </si>
  <si>
    <r>
      <t xml:space="preserve">Loans to customers </t>
    </r>
    <r>
      <rPr>
        <b/>
        <vertAlign val="superscript"/>
        <sz val="6.5"/>
        <rFont val="Arial"/>
        <family val="2"/>
      </rPr>
      <t>3)</t>
    </r>
  </si>
  <si>
    <r>
      <t xml:space="preserve">Personal customers </t>
    </r>
    <r>
      <rPr>
        <i/>
        <vertAlign val="superscript"/>
        <sz val="6.5"/>
        <rFont val="Arial"/>
        <family val="2"/>
      </rPr>
      <t>4)</t>
    </r>
  </si>
  <si>
    <r>
      <t xml:space="preserve">Deposits from customers </t>
    </r>
    <r>
      <rPr>
        <b/>
        <vertAlign val="superscript"/>
        <sz val="6.5"/>
        <rFont val="Arial"/>
        <family val="2"/>
      </rPr>
      <t>3)</t>
    </r>
  </si>
  <si>
    <r>
      <t xml:space="preserve">Large corporates and international customers </t>
    </r>
    <r>
      <rPr>
        <b/>
        <vertAlign val="superscript"/>
        <sz val="9"/>
        <color theme="5"/>
        <rFont val="Arial"/>
        <family val="2"/>
      </rPr>
      <t>1)</t>
    </r>
  </si>
  <si>
    <r>
      <t xml:space="preserve">Small and medium-sized enterprises </t>
    </r>
    <r>
      <rPr>
        <b/>
        <vertAlign val="superscript"/>
        <sz val="9"/>
        <color theme="5"/>
        <rFont val="Arial"/>
        <family val="2"/>
      </rPr>
      <t>1)</t>
    </r>
  </si>
  <si>
    <r>
      <t xml:space="preserve">Personal customers </t>
    </r>
    <r>
      <rPr>
        <b/>
        <vertAlign val="superscript"/>
        <sz val="9"/>
        <color theme="5"/>
        <rFont val="Arial"/>
        <family val="2"/>
      </rPr>
      <t>1)</t>
    </r>
  </si>
  <si>
    <t>1)  Excluding the sale of non-performing loan portfolios, the ratio was minus 0.46 for 1Q16.</t>
  </si>
  <si>
    <t>- Consumer finance</t>
  </si>
  <si>
    <t>- Other units</t>
  </si>
  <si>
    <r>
      <t xml:space="preserve">Total impairment in relation to average volumes, annualised </t>
    </r>
    <r>
      <rPr>
        <vertAlign val="superscript"/>
        <sz val="6.5"/>
        <color indexed="60"/>
        <rFont val="Arial"/>
        <family val="2"/>
      </rPr>
      <t>1)</t>
    </r>
  </si>
  <si>
    <t>Combined weighted total average spread for lending and deposits (%)</t>
  </si>
  <si>
    <t>Average spread for ordinary lending to customers (%)</t>
  </si>
  <si>
    <t>1) 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t>
  </si>
  <si>
    <t>1,7</t>
  </si>
  <si>
    <t>M: 80.4  F: 84.2</t>
  </si>
  <si>
    <t>USD 389.0 billion</t>
  </si>
  <si>
    <t>USD 74 948</t>
  </si>
  <si>
    <t>USD 35.0 billion or 9.0 per cent of GDP</t>
  </si>
  <si>
    <t>Source: OECD Economic Outlook 98 database. Interim report February 2016.</t>
  </si>
  <si>
    <t>2 February 2017</t>
  </si>
  <si>
    <t>Annual report 2016</t>
  </si>
  <si>
    <t>9 March 2017</t>
  </si>
  <si>
    <t>Annual general meeting 2017</t>
  </si>
  <si>
    <t>25 April 2017</t>
  </si>
  <si>
    <t>Ex-dividend date 2017</t>
  </si>
  <si>
    <t>26 April 2017</t>
  </si>
  <si>
    <t>28 April 2017</t>
  </si>
  <si>
    <t>12 July 2017</t>
  </si>
  <si>
    <t>26 October 2017</t>
  </si>
  <si>
    <t>21 November 2017</t>
  </si>
  <si>
    <t>Distribution of dividends 2017</t>
  </si>
  <si>
    <t>Distribution of dividends 2016</t>
  </si>
  <si>
    <t>Gross domestic product 2015</t>
  </si>
  <si>
    <t>GDP per capita 2015</t>
  </si>
  <si>
    <t>Current balance 2015</t>
  </si>
  <si>
    <t>4.1.2  Government net financial liabilities 2015</t>
  </si>
  <si>
    <t>16 November 2016</t>
  </si>
  <si>
    <t>Capital markets day 2017</t>
  </si>
  <si>
    <t>Capital markets day 2016</t>
  </si>
  <si>
    <t xml:space="preserve"> 29 Feb. </t>
  </si>
  <si>
    <t>Source: Thomson Reuters, Consensus Economics Inc.</t>
  </si>
  <si>
    <t>Source: Real Estate Norway, Finn.no, Eiendomsverdi AS, NEF, Statistics Norway and DNB Markets</t>
  </si>
  <si>
    <r>
      <t xml:space="preserve">Depreciation and impairment of fixed and intangible assets </t>
    </r>
    <r>
      <rPr>
        <vertAlign val="superscript"/>
        <sz val="6.5"/>
        <rFont val="Arial"/>
        <family val="2"/>
      </rPr>
      <t xml:space="preserve"> 3)</t>
    </r>
  </si>
  <si>
    <t>3)  In consequence of the restructuring process in DNB, provisions of NOK 160 million for onerous contracts related to premises were made in the first quarter of 2016.</t>
  </si>
  <si>
    <t>Source: Statistics Norway, annual national accounts, 16 February 2016</t>
  </si>
  <si>
    <t>as of 5 May 2017</t>
  </si>
  <si>
    <r>
      <t xml:space="preserve">Wealth Management </t>
    </r>
    <r>
      <rPr>
        <vertAlign val="superscript"/>
        <sz val="6.5"/>
        <color indexed="60"/>
        <rFont val="Arial"/>
        <family val="2"/>
      </rPr>
      <t>2)</t>
    </r>
  </si>
  <si>
    <r>
      <t xml:space="preserve">Products </t>
    </r>
    <r>
      <rPr>
        <vertAlign val="superscript"/>
        <sz val="6.5"/>
        <color indexed="60"/>
        <rFont val="Arial"/>
        <family val="2"/>
      </rPr>
      <t>3)</t>
    </r>
  </si>
  <si>
    <r>
      <t>Other entities</t>
    </r>
    <r>
      <rPr>
        <vertAlign val="superscript"/>
        <sz val="6.5"/>
        <color indexed="60"/>
        <rFont val="Arial"/>
        <family val="2"/>
      </rPr>
      <t xml:space="preserve"> 3)</t>
    </r>
  </si>
  <si>
    <t>Net interest income of the transferred portfolio (NOK million)</t>
  </si>
  <si>
    <t xml:space="preserve">1)  The owners of shares in nominee accounts are determined on the basis of third-party analysis. </t>
  </si>
  <si>
    <t>8. Amount recognised in regulatory capital (in NOK million as at 31 March 2016)</t>
  </si>
  <si>
    <t>Internet and mobile banking</t>
  </si>
  <si>
    <t>Vipps and SMS services</t>
  </si>
  <si>
    <r>
      <t>Operating expenses</t>
    </r>
    <r>
      <rPr>
        <vertAlign val="superscript"/>
        <sz val="6.5"/>
        <color indexed="60"/>
        <rFont val="Arial"/>
        <family val="2"/>
      </rPr>
      <t xml:space="preserve"> 2)</t>
    </r>
  </si>
  <si>
    <r>
      <t>Impairment losses on loans and guarantees</t>
    </r>
    <r>
      <rPr>
        <vertAlign val="superscript"/>
        <sz val="6.5"/>
        <color indexed="60"/>
        <rFont val="Arial"/>
        <family val="2"/>
      </rPr>
      <t xml:space="preserve"> 3)</t>
    </r>
  </si>
  <si>
    <r>
      <t>Profit from repossessed operations</t>
    </r>
    <r>
      <rPr>
        <vertAlign val="superscript"/>
        <sz val="6.5"/>
        <color indexed="60"/>
        <rFont val="Arial"/>
        <family val="2"/>
      </rPr>
      <t xml:space="preserve"> 4)</t>
    </r>
  </si>
  <si>
    <r>
      <t xml:space="preserve">Tax expense </t>
    </r>
    <r>
      <rPr>
        <vertAlign val="superscript"/>
        <sz val="6.5"/>
        <color indexed="60"/>
        <rFont val="Arial"/>
        <family val="2"/>
      </rPr>
      <t>1)</t>
    </r>
  </si>
  <si>
    <t>3)  Including collective impairment.</t>
  </si>
  <si>
    <t xml:space="preserve">4)  Profits from repossessed operations which are fully consolidated in the DNB Group are presented net under  ”Profit from repossessed operations” under the relevant segments. </t>
  </si>
  <si>
    <t>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t>
  </si>
  <si>
    <t>70.7 (M: 73.3  F:67.9)</t>
  </si>
  <si>
    <r>
      <rPr>
        <b/>
        <sz val="7.5"/>
        <color indexed="60"/>
        <rFont val="Arial"/>
        <family val="2"/>
      </rPr>
      <t xml:space="preserve">I  </t>
    </r>
    <r>
      <rPr>
        <sz val="6.5"/>
        <color indexed="60"/>
        <rFont val="Arial"/>
        <family val="2"/>
      </rPr>
      <t xml:space="preserve">Pre-tax operating profit - traditional pension products </t>
    </r>
    <r>
      <rPr>
        <vertAlign val="superscript"/>
        <sz val="6.5"/>
        <color indexed="60"/>
        <rFont val="Arial"/>
        <family val="2"/>
      </rPr>
      <t>3)</t>
    </r>
  </si>
  <si>
    <t>Solvency II margin</t>
  </si>
  <si>
    <t>Q1 2016</t>
  </si>
  <si>
    <t>Q2 2016</t>
  </si>
  <si>
    <t>Q3 2016</t>
  </si>
  <si>
    <t>Q4 2016</t>
  </si>
  <si>
    <t>Q1 2017</t>
  </si>
  <si>
    <t>Q2 2017</t>
  </si>
  <si>
    <t>Q3 2017</t>
  </si>
  <si>
    <r>
      <rPr>
        <b/>
        <sz val="7.5"/>
        <color indexed="60"/>
        <rFont val="Arial"/>
        <family val="2"/>
      </rPr>
      <t xml:space="preserve">II  </t>
    </r>
    <r>
      <rPr>
        <sz val="6.5"/>
        <color indexed="60"/>
        <rFont val="Arial"/>
        <family val="2"/>
      </rPr>
      <t>Pre-tax operating profit - new pension products</t>
    </r>
    <r>
      <rPr>
        <vertAlign val="superscript"/>
        <sz val="6.5"/>
        <color indexed="60"/>
        <rFont val="Arial"/>
        <family val="2"/>
      </rPr>
      <t xml:space="preserve"> 3)</t>
    </r>
  </si>
  <si>
    <r>
      <rPr>
        <b/>
        <sz val="7.5"/>
        <color indexed="60"/>
        <rFont val="Arial"/>
        <family val="2"/>
      </rPr>
      <t xml:space="preserve">III  </t>
    </r>
    <r>
      <rPr>
        <sz val="6.5"/>
        <color indexed="60"/>
        <rFont val="Arial"/>
        <family val="2"/>
      </rPr>
      <t xml:space="preserve">Pre-tax operating profit - risk products </t>
    </r>
    <r>
      <rPr>
        <vertAlign val="superscript"/>
        <sz val="6.5"/>
        <color indexed="60"/>
        <rFont val="Arial"/>
        <family val="2"/>
      </rPr>
      <t>3)</t>
    </r>
  </si>
  <si>
    <t>2)  Included under "Net financial and risk result from DNB Livsforsikring Group" prior to 2Q14.</t>
  </si>
  <si>
    <r>
      <t xml:space="preserve">Income DNB Pensjonstjenester </t>
    </r>
    <r>
      <rPr>
        <vertAlign val="superscript"/>
        <sz val="6.5"/>
        <color indexed="60"/>
        <rFont val="Arial"/>
        <family val="2"/>
      </rPr>
      <t>2)</t>
    </r>
  </si>
  <si>
    <r>
      <t xml:space="preserve">New pension products </t>
    </r>
    <r>
      <rPr>
        <b/>
        <vertAlign val="superscript"/>
        <sz val="6.5"/>
        <color indexed="60"/>
        <rFont val="Arial"/>
        <family val="2"/>
      </rPr>
      <t>1)</t>
    </r>
  </si>
  <si>
    <r>
      <t xml:space="preserve">Risk products </t>
    </r>
    <r>
      <rPr>
        <b/>
        <vertAlign val="superscript"/>
        <sz val="6.5"/>
        <color indexed="60"/>
        <rFont val="Arial"/>
        <family val="2"/>
      </rPr>
      <t>1)</t>
    </r>
  </si>
  <si>
    <r>
      <t xml:space="preserve">Traditional pension products </t>
    </r>
    <r>
      <rPr>
        <b/>
        <vertAlign val="superscript"/>
        <sz val="6.5"/>
        <color indexed="60"/>
        <rFont val="Arial"/>
        <family val="2"/>
      </rPr>
      <t>1)</t>
    </r>
  </si>
  <si>
    <r>
      <t xml:space="preserve">New pension products </t>
    </r>
    <r>
      <rPr>
        <vertAlign val="superscript"/>
        <sz val="6.5"/>
        <color indexed="60"/>
        <rFont val="Arial"/>
        <family val="2"/>
      </rPr>
      <t>1)</t>
    </r>
  </si>
  <si>
    <r>
      <t xml:space="preserve">Risk products </t>
    </r>
    <r>
      <rPr>
        <vertAlign val="superscript"/>
        <sz val="6.5"/>
        <color indexed="60"/>
        <rFont val="Arial"/>
        <family val="2"/>
      </rPr>
      <t>1)</t>
    </r>
  </si>
  <si>
    <r>
      <t xml:space="preserve">Traditional pension products </t>
    </r>
    <r>
      <rPr>
        <vertAlign val="superscript"/>
        <sz val="6.5"/>
        <color indexed="60"/>
        <rFont val="Arial"/>
        <family val="2"/>
      </rPr>
      <t>1)</t>
    </r>
  </si>
  <si>
    <t>4)  The reduction in loans to personal customers in 4Q15 and 1Q16 was due to the sale of a portfolio of residential mortgages amounting to approxmately NOK 20 billion from DNB Boligkreditt to DNB Livsforsikring in November 2015. For more information about the portfolio, see table 2.2.1.</t>
  </si>
  <si>
    <t>2)  As from 31 March 2014.</t>
  </si>
  <si>
    <r>
      <t xml:space="preserve">Total lending - customer segments </t>
    </r>
    <r>
      <rPr>
        <b/>
        <vertAlign val="superscript"/>
        <sz val="6.5"/>
        <color indexed="60"/>
        <rFont val="Arial"/>
        <family val="2"/>
      </rPr>
      <t>2)</t>
    </r>
  </si>
  <si>
    <t>Total deposits - customer segments</t>
  </si>
  <si>
    <r>
      <t xml:space="preserve">Combined spread - customer segments - weighted total average </t>
    </r>
    <r>
      <rPr>
        <b/>
        <vertAlign val="superscript"/>
        <sz val="6.5"/>
        <color indexed="60"/>
        <rFont val="Arial"/>
        <family val="2"/>
      </rPr>
      <t>2)</t>
    </r>
  </si>
  <si>
    <t>Serving 2.1 million private individuals throughout Norway, of whom 1.4 million used the internet bank and 630 000 the mobile bank during the first quarter of 2016. There were 1.3 million users of the Vipps payment app as at 31 March 2016.</t>
  </si>
  <si>
    <t>1) DNB has indirect ownership interests in Visa Europe through its membership in Visa Norge. In connection with the valuation of the holdings in Visa Europe as at 31 December 2015 a gain of NOK 889 million was recognised in other comprehensive income. On the realisation date, the increase in value of other comprehensive income will be recorded in profit and loss as “Profit from investments accounted for by the equity method”. As a result of revaluation in the first quarter of 2016 the amount was reduced by NOK 33 million, mainly due to the changes in currency rates.</t>
  </si>
  <si>
    <t>Baltics</t>
  </si>
  <si>
    <r>
      <t xml:space="preserve">Tier 1 capital ratio, transitional rules (%) </t>
    </r>
    <r>
      <rPr>
        <vertAlign val="superscript"/>
        <sz val="6"/>
        <color indexed="60"/>
        <rFont val="Arial"/>
        <family val="2"/>
      </rPr>
      <t>2)</t>
    </r>
  </si>
  <si>
    <r>
      <t xml:space="preserve">Capital ratio, transitional rules (%) </t>
    </r>
    <r>
      <rPr>
        <vertAlign val="superscript"/>
        <sz val="6"/>
        <color indexed="60"/>
        <rFont val="Arial"/>
        <family val="2"/>
      </rPr>
      <t>2)</t>
    </r>
  </si>
  <si>
    <r>
      <t>Common Equity Tier 1 capital ratio, transitional
 rules (%)</t>
    </r>
    <r>
      <rPr>
        <vertAlign val="superscript"/>
        <sz val="8.4"/>
        <color indexed="60"/>
        <rFont val="Arial"/>
        <family val="2"/>
      </rPr>
      <t xml:space="preserve"> </t>
    </r>
    <r>
      <rPr>
        <vertAlign val="superscript"/>
        <sz val="6"/>
        <color indexed="60"/>
        <rFont val="Arial"/>
        <family val="2"/>
      </rPr>
      <t>2)</t>
    </r>
  </si>
  <si>
    <r>
      <t xml:space="preserve">Common equity Tier 1 capital at end of period (NOK million) </t>
    </r>
    <r>
      <rPr>
        <vertAlign val="superscript"/>
        <sz val="6"/>
        <color indexed="60"/>
        <rFont val="Arial"/>
        <family val="2"/>
      </rPr>
      <t>2)</t>
    </r>
  </si>
  <si>
    <r>
      <t xml:space="preserve">Combined weighted total average spread for lending and deposits (%) </t>
    </r>
    <r>
      <rPr>
        <vertAlign val="superscript"/>
        <sz val="6"/>
        <color indexed="60"/>
        <rFont val="Arial"/>
        <family val="2"/>
      </rPr>
      <t>1)</t>
    </r>
  </si>
  <si>
    <r>
      <t>Average spread for ordinary lending to customers (%)</t>
    </r>
    <r>
      <rPr>
        <vertAlign val="superscript"/>
        <sz val="6"/>
        <color indexed="60"/>
        <rFont val="Arial"/>
        <family val="2"/>
      </rPr>
      <t xml:space="preserve"> 1)</t>
    </r>
  </si>
  <si>
    <r>
      <t xml:space="preserve">Average spread for deposits from customers (%) </t>
    </r>
    <r>
      <rPr>
        <vertAlign val="superscript"/>
        <sz val="6"/>
        <color indexed="60"/>
        <rFont val="Arial"/>
        <family val="2"/>
      </rPr>
      <t>1)</t>
    </r>
  </si>
  <si>
    <t>2)  Including 50 percent of profil for the period, except for the full year figures.</t>
  </si>
  <si>
    <t>1)  As from the first quarter of 2016, interest rate spreads are based on customer segments. Figures for previous periods have been restated accordingly.</t>
  </si>
  <si>
    <t xml:space="preserve">Based on customer segments and nominal values and excluding impaired loans. Measured against the 3-month money market rate. </t>
  </si>
  <si>
    <t>In November 2015, a portfolio of residential mortgages amounting to approximately NOK 20 billion was sold from DNB Boligkreditt to DNB Livsforsikring and removed from the reported EAD figures. The loans are reported in DNB Livsforsikring’s investment portfolio and included in market risk.</t>
  </si>
  <si>
    <t xml:space="preserve">2)  Exposures at default are based on full implementation of IRB. The portfolio banks and financial institutions is still subject to final IRB approval from the Norwegian FSA (Finanstilsynet). </t>
  </si>
  <si>
    <t>Significant investments in financial sector entities</t>
  </si>
  <si>
    <t>3) DNB Consulting, representing 24 full-time positions, was moved from Products to Other entities in the first quarter of 2016.</t>
  </si>
  <si>
    <t>Percentage distribution as at 31 March 2015</t>
  </si>
  <si>
    <t>2)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</si>
  <si>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3)  Including Poland.</t>
  </si>
  <si>
    <t>2)  The product categories were changed with effect from the first quarter of 2016. Employer’s liability insurance has been moved from risk products to new pension products.Comparable figures have been restated correspondingly.</t>
  </si>
  <si>
    <t>3) The product categories were changed with effect from the first quarter of 2016. Employer’s liability insurance has been moved from risk products to new pension products.Comparable figures have been restated correspondingly.</t>
  </si>
  <si>
    <r>
      <rPr>
        <b/>
        <sz val="7.5"/>
        <color indexed="60"/>
        <rFont val="Arial"/>
        <family val="2"/>
      </rPr>
      <t xml:space="preserve">II  </t>
    </r>
    <r>
      <rPr>
        <sz val="6.5"/>
        <color indexed="60"/>
        <rFont val="Arial"/>
        <family val="2"/>
      </rPr>
      <t xml:space="preserve">Pre-tax operating profit - new pension products </t>
    </r>
    <r>
      <rPr>
        <vertAlign val="superscript"/>
        <sz val="6.5"/>
        <color indexed="60"/>
        <rFont val="Arial"/>
        <family val="2"/>
      </rPr>
      <t>2)</t>
    </r>
  </si>
  <si>
    <r>
      <rPr>
        <b/>
        <sz val="7.5"/>
        <color indexed="60"/>
        <rFont val="Arial"/>
        <family val="2"/>
      </rPr>
      <t xml:space="preserve">III  </t>
    </r>
    <r>
      <rPr>
        <sz val="6.5"/>
        <color indexed="60"/>
        <rFont val="Arial"/>
        <family val="2"/>
      </rPr>
      <t xml:space="preserve">Pre-tax operating profit - risk products </t>
    </r>
    <r>
      <rPr>
        <vertAlign val="superscript"/>
        <sz val="6.5"/>
        <color indexed="60"/>
        <rFont val="Arial"/>
        <family val="2"/>
      </rPr>
      <t>2)</t>
    </r>
  </si>
  <si>
    <r>
      <t xml:space="preserve">Solvency II margin with transitional rules </t>
    </r>
    <r>
      <rPr>
        <vertAlign val="superscript"/>
        <sz val="6.5"/>
        <color indexed="60"/>
        <rFont val="Arial"/>
        <family val="2"/>
      </rPr>
      <t>1)</t>
    </r>
  </si>
  <si>
    <t>Solvency II margin without transitional rules</t>
  </si>
  <si>
    <t xml:space="preserve">1)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Government bonds issued in their domestic currency do not attract a spread risk charge. During a transitional period, this also applies to issues in other EEA currencies. The exemption applies up to and including 2018, whereafter there will be an escalation period up to year-end 2019. 
</t>
  </si>
  <si>
    <t>Interest rate level</t>
  </si>
  <si>
    <t>1-year swap rate</t>
  </si>
  <si>
    <t>5-year swap rate</t>
  </si>
  <si>
    <t>10-year swap rate</t>
  </si>
  <si>
    <t>1)  The product categories were changed with effect from the first quarter of 2016. Employer’s liability insurance has been moved from risk products to new pension products.Comparable figures have been restated correspondingly.</t>
  </si>
  <si>
    <t>Capital adequacy is calculated and reported in accordance with the EU capital requirements regulations for banks and investment firms (CRD IV/CRR). On 18 December 2015, the Ministry of Finance approved new regulations on consolidation etc. in cross-sectoral groups. The changes became effective on 31 January 2016 and are adapted to the EU regulations, reflecting the entry into force of Solvency II on 
1 January 2016. The regulatory consolidation deviates from the accounting consolidation and comprises the parent company, subsidiaries and associated companies within the financial sector, excluding insurance companies. Associated companies are consolidated pro rata.</t>
  </si>
  <si>
    <t>1) In consequence of the upward adjustment of life expectancy assumptions, it will be necessary to strengthen the premium reserve for group pensions. The total required increase in reserves for the portfolio as at 31 March 2016 was NOK 11.5 billion. It will be possible to use returns in excess of the guaranteed rate of return, in addition to the profit in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 of which NOK 1.9 billion had been charged to the accounts by end-March 2016.</t>
  </si>
  <si>
    <t xml:space="preserve">2.8.11  DNB Livsforsikring Group - Capital adequacy and solvency margin capital </t>
  </si>
  <si>
    <r>
      <t xml:space="preserve">Capital adequacy </t>
    </r>
    <r>
      <rPr>
        <b/>
        <vertAlign val="superscript"/>
        <sz val="6.5"/>
        <color indexed="60"/>
        <rFont val="Arial"/>
        <family val="2"/>
      </rPr>
      <t>1)</t>
    </r>
  </si>
  <si>
    <r>
      <t xml:space="preserve">Solvency margin capital </t>
    </r>
    <r>
      <rPr>
        <b/>
        <vertAlign val="superscript"/>
        <sz val="6.5"/>
        <color indexed="60"/>
        <rFont val="Arial"/>
        <family val="2"/>
      </rPr>
      <t>2)</t>
    </r>
  </si>
  <si>
    <t>1)  Capital adequacy regulations regulate the relationship between the company's primary capital and the investment exposure on the asset side of the balance sheet. Life insurance companies are subject to a minimum capital adequacy requirement of 8 per cent.</t>
  </si>
  <si>
    <t>2)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</si>
  <si>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1)  All figures include 50 per cent of interim profits, apart from the figures as at 31 Dec., which are exclusive of dividend payments.</t>
  </si>
  <si>
    <t>Disclosure of main features of regulatory capital instruments as at 31 March 2016 - Footnotes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</si>
</sst>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4">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General_)"/>
    <numFmt numFmtId="170" formatCode="0\.00_);\(0\.00\)"/>
    <numFmt numFmtId="171" formatCode="0\.0_);\(0\.0\)"/>
    <numFmt numFmtId="172" formatCode="_(* #,##0_);_(* \(#,##0\);_(* &quot;0&quot;_);_(@_)"/>
    <numFmt numFmtId="173" formatCode="_(* #,##0_);_(* \(#,##0\);_(* &quot;0&quot;??_);_(@_)"/>
    <numFmt numFmtId="174" formatCode="@&quot; &quot;"/>
    <numFmt numFmtId="175" formatCode="_(* #,##0_);_(* \(#,##0\);_(* &quot;&quot;_);_(@_)"/>
    <numFmt numFmtId="176" formatCode="@_)"/>
    <numFmt numFmtId="177" formatCode="_(* #,##0_);_(* \(#,##0\);_(* &quot;&quot;??_);_(@_)"/>
    <numFmt numFmtId="178" formatCode="0\.00_);\(0\.00\);\-_)"/>
    <numFmt numFmtId="179" formatCode="0.0"/>
    <numFmt numFmtId="180" formatCode="#,##0_);\(#,##0\);0_)"/>
    <numFmt numFmtId="181" formatCode="#,##0;\(#,##0\)"/>
    <numFmt numFmtId="182" formatCode="#,##0.0_);\(#,##0.0\)"/>
    <numFmt numFmtId="183" formatCode="&quot;£&quot;_(#,##0.00_);&quot;£&quot;\(#,##0.00\)"/>
    <numFmt numFmtId="184" formatCode="#,##0.0_)\x;\(#,##0.0\)\x"/>
    <numFmt numFmtId="185" formatCode="#,##0.0_)_x;\(#,##0.0\)_x"/>
    <numFmt numFmtId="186" formatCode="0.0_)\%;\(0.0\)\%"/>
    <numFmt numFmtId="187" formatCode="#,##0.0_)_%;\(#,##0.0\)_%"/>
    <numFmt numFmtId="188" formatCode="0.00%;\(0.00\)%"/>
    <numFmt numFmtId="189" formatCode="###0;\(###0\)"/>
    <numFmt numFmtId="190" formatCode="###0.0;\(###0.0\)"/>
    <numFmt numFmtId="191" formatCode="###0.0&quot;x&quot;;\(###0.0\)&quot;x&quot;"/>
    <numFmt numFmtId="192" formatCode="###0.0_x;\(###0.0\)_x"/>
    <numFmt numFmtId="193" formatCode="0\A"/>
    <numFmt numFmtId="194" formatCode="\$0.00;\(\$0.00\)"/>
    <numFmt numFmtId="195" formatCode="_-* #,##0_-;\(#,##0\);_-* &quot;–&quot;_-;_-@_-"/>
    <numFmt numFmtId="196" formatCode="#,##0;\(#,##0\);\–;@"/>
    <numFmt numFmtId="197" formatCode="0.0&quot;  &quot;"/>
    <numFmt numFmtId="198" formatCode="0.000"/>
    <numFmt numFmtId="199" formatCode="_-* #,##0.00\ [$€-1]_-;\-* #,##0.00\ [$€-1]_-;_-* &quot;-&quot;??\ [$€-1]_-"/>
    <numFmt numFmtId="200" formatCode="0.0%"/>
    <numFmt numFmtId="201" formatCode="0.0_)\%;\(0.0\)\%;0.0_)\%;@_)_%"/>
    <numFmt numFmtId="202" formatCode="#,##0.0_)_%;\(#,##0.0\)_%;0.0_)_%;@_)_%"/>
    <numFmt numFmtId="203" formatCode="#,##0.0_);\(#,##0.0\);#,##0.0_);@_)"/>
    <numFmt numFmtId="204" formatCode="&quot;£&quot;_(#,##0.00_);&quot;£&quot;\(#,##0.00\);&quot;£&quot;_(0.00_);@_)"/>
    <numFmt numFmtId="205" formatCode="#,##0.00_);\(#,##0.00\);0.00_);@_)"/>
    <numFmt numFmtId="206" formatCode="\€_(#,##0.00_);\€\(#,##0.00\);\€_(0.00_);@_)"/>
    <numFmt numFmtId="207" formatCode="#,##0_)\x;\(#,##0\)\x;0_)\x;@_)_x"/>
    <numFmt numFmtId="208" formatCode="#,##0_)_x;\(#,##0\)_x;0_)_x;@_)_x"/>
    <numFmt numFmtId="209" formatCode="\£#,##0_);\(\£#,##0\)"/>
    <numFmt numFmtId="210" formatCode="0%;\(0\)%"/>
    <numFmt numFmtId="211" formatCode="0.0000000"/>
    <numFmt numFmtId="212" formatCode="#,##0_%_);\(#,##0\)_%;#,##0_%_);@_%_)"/>
    <numFmt numFmtId="213" formatCode="#,##0_%_);\(#,##0\)_%;**;@_%_)"/>
    <numFmt numFmtId="214" formatCode="#,##0.00_%_);\(#,##0.00\)_%;#,##0.00_%_);@_%_)"/>
    <numFmt numFmtId="215" formatCode="#,##0.00_%_);\(#,##0.00\)_%;**;@_%_)"/>
    <numFmt numFmtId="216" formatCode="#,##0.000_%_);\(#,##0.000\)_%;**;@_%_)"/>
    <numFmt numFmtId="217" formatCode="#,##0.0_%_);\(#,##0.0\)_%;**;@_%_)"/>
    <numFmt numFmtId="218" formatCode="&quot;$&quot;#,##0.0;\(&quot;$&quot;#,##0.0\);&quot;$&quot;#,##0.0"/>
    <numFmt numFmtId="219" formatCode="\£#,##0.0;\(\£#,##0.0\);\£#,##0.0"/>
    <numFmt numFmtId="220" formatCode="_-&quot;€&quot;* #,##0.00_-;\-&quot;€&quot;* #,##0.00_-;_-&quot;€&quot;* &quot;-&quot;??_-;_-@_-"/>
    <numFmt numFmtId="221" formatCode="&quot;$&quot;#,##0_%_);\(&quot;$&quot;#,##0\)_%;&quot;$&quot;#,##0_%_);@_%_)"/>
    <numFmt numFmtId="222" formatCode="&quot;$&quot;#,##0.00_%_);\(&quot;$&quot;#,##0.00\)_%;&quot;$&quot;#,##0.00_%_);@_%_)"/>
    <numFmt numFmtId="223" formatCode="&quot;$&quot;#,##0.00_%_);\(&quot;$&quot;#,##0.00\)_%;**;@_%_)"/>
    <numFmt numFmtId="224" formatCode="&quot;$&quot;#,##0.0_%_);\(&quot;$&quot;#,##0.0\)_%;**;@_%_)"/>
    <numFmt numFmtId="225" formatCode="0.000000"/>
    <numFmt numFmtId="226" formatCode="m/d/yy_%_)"/>
    <numFmt numFmtId="227" formatCode="_-* #,##0.00\ _€_-;\-* #,##0.00\ _€_-;_-* &quot;-&quot;??\ _€_-;_-@_-"/>
    <numFmt numFmtId="228" formatCode="0_%_);\(0\)_%;0_%_);@_%_)"/>
    <numFmt numFmtId="229" formatCode="#,##0.0;\-#,##0.0;&quot;         -&quot;"/>
    <numFmt numFmtId="230" formatCode="0.0\%_);\(0.0\%\);0.0\%_);@_%_)"/>
    <numFmt numFmtId="231" formatCode="&quot;$&quot;#,##0.0_%_);\(&quot;$&quot;#,##0.0\)_%"/>
    <numFmt numFmtId="232" formatCode="&quot;$&quot;#,##0.00_%_);\(&quot;$&quot;#,##0.00\)_%"/>
    <numFmt numFmtId="233" formatCode="0.0\x_)_);&quot;NM    &quot;;0.0\x_)_)"/>
    <numFmt numFmtId="234" formatCode="0.0%_);\(0.0%\)"/>
    <numFmt numFmtId="235" formatCode="_-* #,##0_-;_-* #,##0\-;_-* &quot;-&quot;_-;_-@_-"/>
    <numFmt numFmtId="236" formatCode="#,##0%_);\(#,##0%\)"/>
    <numFmt numFmtId="237" formatCode="#,##0\x_);\(#,##0\x\)"/>
    <numFmt numFmtId="238" formatCode="#,##0.0_x_)_);&quot;NM&quot;_x_)_);#,##0.0_x_)_);@_x_)_)"/>
    <numFmt numFmtId="239" formatCode="0.0&quot;%&quot;"/>
    <numFmt numFmtId="240" formatCode="_-&quot;€&quot;* #,##0_-;\-&quot;€&quot;* #,##0_-;_-&quot;€&quot;* &quot;-&quot;_-;_-@_-"/>
    <numFmt numFmtId="241" formatCode="#,##0.0\%_);\(#,##0.0\%\);#,##0.0\%_);@_)"/>
    <numFmt numFmtId="242" formatCode="0.0%_);\(0.0%\);**;@_%_)"/>
    <numFmt numFmtId="243" formatCode="#,##0.0\ \x;[Red]\(#,##0.0\ \x\)"/>
    <numFmt numFmtId="244" formatCode="#,###,##0.00;\(#,###,##0.00\)"/>
    <numFmt numFmtId="245" formatCode="0&quot;%&quot;"/>
    <numFmt numFmtId="246" formatCode="#,##0.0_%_);\(#,##0.0\)_%"/>
    <numFmt numFmtId="247" formatCode="_-&quot;L.&quot;\ * #,##0_-;\-&quot;L.&quot;\ * #,##0_-;_-&quot;L.&quot;\ * &quot;-&quot;_-;_-@_-"/>
    <numFmt numFmtId="248" formatCode="\¥#,##0_);\(\¥#,##0\)"/>
    <numFmt numFmtId="249" formatCode="_-* #,##0\ &quot;€&quot;_-;\-* #,##0\ &quot;€&quot;_-;_-* &quot;-&quot;\ &quot;€&quot;_-;_-@_-"/>
    <numFmt numFmtId="250" formatCode="_-* #,##0\ _€_-;\-* #,##0\ _€_-;_-* &quot;-&quot;\ _€_-;_-@_-"/>
    <numFmt numFmtId="251" formatCode="_-* #,##0.00\ &quot;€&quot;_-;\-* #,##0.00\ &quot;€&quot;_-;_-* &quot;-&quot;??\ &quot;€&quot;_-;_-@_-"/>
    <numFmt numFmtId="252" formatCode="\_x0000_\_x0000__ * #,##0.00_ ;_ * \-#,##0.00_ ;_ * &quot;-&quot;??_ ;_ @"/>
    <numFmt numFmtId="253" formatCode="\_x0000_\_x0000__ &quot;kr&quot;\ * #,##0_ ;_ &quot;kr&quot;\ * \-#,##0_ ;_ &quot;kr&quot;\ * &quot;-&quot;_ ;_ @"/>
    <numFmt numFmtId="254" formatCode="\_x0000_\_x0000__ &quot;kr&quot;\ * #,##0.00_ ;_ &quot;kr&quot;\ * \-#,##0.00_ ;_ &quot;kr&quot;\ * &quot;-&quot;??_ ;_ @"/>
    <numFmt numFmtId="255" formatCode="\_x0000_\_x0000__(* #,##0.00_);_(* \(#,##0.00\);_(* &quot;-&quot;??_);_(@"/>
    <numFmt numFmtId="256" formatCode="#,##0_);\(#,##0\);\–;@"/>
    <numFmt numFmtId="257" formatCode="_(* #,##0_);_(* \(#,##0\);_(* &quot;-&quot;??_);_(@_)"/>
    <numFmt numFmtId="258" formatCode="0.0_);\(0.0\)"/>
    <numFmt numFmtId="259" formatCode="0.00_);\(0.00\);\-_)"/>
    <numFmt numFmtId="260" formatCode="0.0_);\(0.0\);\-_)"/>
    <numFmt numFmtId="261" formatCode="#,##0.0_);\(#,##0.0\);0.0_)"/>
    <numFmt numFmtId="262" formatCode="_(* #,##0.0_);_(* \(#,##0.0\);_(* &quot;-&quot;_);_(@_)"/>
    <numFmt numFmtId="263" formatCode="&quot;1.&quot;@"/>
    <numFmt numFmtId="264" formatCode="0.00_);\(0.00\);0.00_)"/>
    <numFmt numFmtId="265" formatCode="&quot;2.&quot;@"/>
    <numFmt numFmtId="266" formatCode="&quot;- &quot;@"/>
    <numFmt numFmtId="267" formatCode="#,##0.0_);\(#,##0.0\);&quot;&quot;"/>
    <numFmt numFmtId="268" formatCode="0.0_);\(0.0\);&quot;&quot;"/>
    <numFmt numFmtId="269" formatCode="0.00_);\(0.00\);&quot;&quot;"/>
    <numFmt numFmtId="270" formatCode="0\.00_);\(0\.00\);&quot;&quot;"/>
    <numFmt numFmtId="271" formatCode="_(* #,##0.00_);_(* \(#,##0.00\);_(* &quot;-&quot;_);_(@_)"/>
    <numFmt numFmtId="272" formatCode="0.0\ %"/>
    <numFmt numFmtId="273" formatCode="_(* #,##0_);_(* \(#,##0\);_(* &quot;-&quot;?_);_(@_)"/>
    <numFmt numFmtId="274" formatCode="0.0_);\(0.0\);_(* &quot;0,0&quot;_);_(@_)"/>
    <numFmt numFmtId="275" formatCode="&quot;3.&quot;@"/>
    <numFmt numFmtId="276" formatCode="&quot;4.&quot;@"/>
    <numFmt numFmtId="277" formatCode="\(0&quot;%)&quot;"/>
    <numFmt numFmtId="278" formatCode="_(* #,##0.0_);_(* \(#,##0.00\);_(* &quot;-&quot;??_);_(@_)"/>
    <numFmt numFmtId="279" formatCode="&quot;fl&quot;#,##0_);\(&quot;fl&quot;#,##0\)"/>
    <numFmt numFmtId="280" formatCode="&quot;fl&quot;#,##0_);[Red]\(&quot;fl&quot;#,##0\)"/>
    <numFmt numFmtId="281" formatCode="&quot;fl&quot;#,##0.00_);\(&quot;fl&quot;#,##0.00\)"/>
    <numFmt numFmtId="282" formatCode="_([$€-2]\ * #.##0.00_);_([$€-2]\ * \(#.##0.00\);_([$€-2]\ * &quot;-&quot;??_)"/>
    <numFmt numFmtId="283" formatCode="_-&quot;$&quot;* #,##0.00_-;\-&quot;$&quot;* #,##0.00_-;_-&quot;$&quot;* &quot;-&quot;??_-;_-@_-"/>
    <numFmt numFmtId="284" formatCode="_-&quot;$&quot;* #,##0_-;\-&quot;$&quot;* #,##0_-;_-&quot;$&quot;* &quot;-&quot;_-;_-@_-"/>
    <numFmt numFmtId="285" formatCode="#,###"/>
    <numFmt numFmtId="286" formatCode="#,###;\-#,###"/>
    <numFmt numFmtId="287" formatCode="yyyy\-mm\-dd"/>
    <numFmt numFmtId="288" formatCode="yyyy\-mm\-dd\ h:mm:ss"/>
    <numFmt numFmtId="289" formatCode="&quot;Yes&quot;;&quot;Yes&quot;;&quot;No&quot;"/>
    <numFmt numFmtId="290" formatCode="0.0000%"/>
    <numFmt numFmtId="291" formatCode="0000"/>
    <numFmt numFmtId="292" formatCode="#.0,,,"/>
    <numFmt numFmtId="293" formatCode="#&quot;%&quot;"/>
    <numFmt numFmtId="294" formatCode="[$-809]d\ mmmm\ yyyy;@"/>
    <numFmt numFmtId="295" formatCode="_(&quot;kr&quot;* #,##0.00_);_(&quot;kr&quot;* \(#,##0.00\);_(&quot;kr&quot;* &quot;-&quot;??_);_(@_)"/>
    <numFmt numFmtId="296" formatCode="_(&quot;kr&quot;* #,##0_);_(&quot;kr&quot;* \(#,##0\);_(&quot;kr&quot;* &quot;-&quot;_);_(@_)"/>
    <numFmt numFmtId="297" formatCode="_-* #,##0.00_-;\-* #,##0.00_-;_-* &quot;-&quot;??_-;_-@_-"/>
    <numFmt numFmtId="298" formatCode="_-* #,##0.00_р_._-;\-* #,##0.00_р_._-;_-* &quot;-&quot;??_р_._-;_-@_-"/>
    <numFmt numFmtId="299" formatCode="_ * #,##0.00000_ ;_ * \-#,##0.00000_ ;_ * &quot;-&quot;??_ ;_ @_ "/>
    <numFmt numFmtId="300" formatCode="_(* #,##0.000_);_(* \(#,##0.000\);_(* &quot;-&quot;_);_(@_)"/>
    <numFmt numFmtId="301" formatCode="#,##0;\-#,##0;&quot;&quot;"/>
    <numFmt numFmtId="302" formatCode="&quot;kr&quot;#,##0.00_);[Red]\(&quot;kr&quot;#,##0.00\)"/>
    <numFmt numFmtId="303" formatCode="0.0000"/>
    <numFmt numFmtId="304" formatCode="_(* #,##0_);_(* \(#,##0\);_(* &quot;&quot;?_);_(@_)"/>
    <numFmt numFmtId="305" formatCode="_(* #,##0.0_);_(* \(#,##0.0\);_(* &quot;&quot;_);_(@_)"/>
  </numFmts>
  <fonts count="4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sz val="8"/>
      <color theme="1"/>
      <name val="Arial"/>
      <family val="2"/>
    </font>
    <font>
      <b/>
      <i/>
      <sz val="6.5"/>
      <name val="Arial"/>
      <family val="2"/>
    </font>
    <font>
      <u/>
      <sz val="6.5"/>
      <name val="Arial"/>
      <family val="2"/>
    </font>
    <font>
      <sz val="10"/>
      <color theme="0"/>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60"/>
      <name val="Arial"/>
      <family val="2"/>
    </font>
    <font>
      <b/>
      <u/>
      <sz val="10"/>
      <color theme="5"/>
      <name val="Arial"/>
      <family val="2"/>
    </font>
    <font>
      <b/>
      <u/>
      <vertAlign val="superscript"/>
      <sz val="10"/>
      <color theme="5"/>
      <name val="Arial"/>
      <family val="2"/>
    </font>
    <font>
      <u/>
      <sz val="10"/>
      <color theme="10"/>
      <name val="Arial"/>
      <family val="2"/>
    </font>
    <font>
      <b/>
      <u/>
      <sz val="10"/>
      <color rgb="FFFF0000"/>
      <name val="Arial"/>
      <family val="2"/>
    </font>
    <font>
      <b/>
      <vertAlign val="superscript"/>
      <sz val="8"/>
      <color indexed="60"/>
      <name val="Arial"/>
      <family val="2"/>
    </font>
    <font>
      <i/>
      <sz val="15"/>
      <name val="Arial"/>
      <family val="2"/>
    </font>
    <font>
      <sz val="11"/>
      <color theme="1"/>
      <name val="Arial"/>
      <family val="2"/>
    </font>
    <font>
      <sz val="18"/>
      <color theme="1"/>
      <name val="Arial"/>
      <family val="2"/>
    </font>
    <font>
      <sz val="15"/>
      <color theme="1"/>
      <name val="Arial"/>
      <family val="2"/>
    </font>
    <font>
      <vertAlign val="superscript"/>
      <sz val="15"/>
      <color theme="1"/>
      <name val="Arial"/>
      <family val="2"/>
    </font>
    <font>
      <b/>
      <sz val="15"/>
      <color theme="1"/>
      <name val="Arial"/>
      <family val="2"/>
    </font>
    <font>
      <vertAlign val="superscript"/>
      <sz val="15"/>
      <name val="Arial"/>
      <family val="2"/>
    </font>
    <font>
      <b/>
      <sz val="13"/>
      <color theme="1"/>
      <name val="Arial"/>
      <family val="2"/>
    </font>
    <font>
      <b/>
      <sz val="11"/>
      <color theme="1"/>
      <name val="Arial"/>
      <family val="2"/>
    </font>
    <font>
      <b/>
      <sz val="14"/>
      <color theme="1"/>
      <name val="Arial"/>
      <family val="2"/>
    </font>
    <font>
      <b/>
      <sz val="20"/>
      <color rgb="FF007272"/>
      <name val="Arial"/>
      <family val="2"/>
    </font>
    <font>
      <sz val="15"/>
      <color rgb="FF333333"/>
      <name val="Arial"/>
      <family val="2"/>
    </font>
    <font>
      <sz val="15"/>
      <color rgb="FF000000"/>
      <name val="Arial"/>
      <family val="2"/>
    </font>
    <font>
      <b/>
      <u/>
      <sz val="20"/>
      <color rgb="FF007272"/>
      <name val="Arial"/>
      <family val="2"/>
    </font>
    <font>
      <b/>
      <sz val="20"/>
      <color theme="1"/>
      <name val="Arial"/>
      <family val="2"/>
    </font>
    <font>
      <sz val="20"/>
      <color theme="1"/>
      <name val="Arial"/>
      <family val="2"/>
    </font>
    <font>
      <b/>
      <u/>
      <sz val="10"/>
      <color theme="0"/>
      <name val="Arial"/>
      <family val="2"/>
    </font>
    <font>
      <b/>
      <sz val="9"/>
      <color theme="5"/>
      <name val="Arial"/>
      <family val="2"/>
    </font>
    <font>
      <b/>
      <vertAlign val="superscript"/>
      <sz val="9"/>
      <color theme="5"/>
      <name val="Arial"/>
      <family val="2"/>
    </font>
    <font>
      <b/>
      <sz val="9"/>
      <color indexed="59"/>
      <name val="Arial"/>
      <family val="2"/>
    </font>
    <font>
      <sz val="7"/>
      <color rgb="FFFF0000"/>
      <name val="Arial"/>
      <family val="2"/>
    </font>
    <font>
      <sz val="11"/>
      <color rgb="FFFF0000"/>
      <name val="Arial"/>
      <family val="2"/>
    </font>
    <font>
      <b/>
      <sz val="8"/>
      <color rgb="FFFF0000"/>
      <name val="Arial"/>
      <family val="2"/>
    </font>
    <font>
      <sz val="10"/>
      <name val="Arial Cyr"/>
      <charset val="204"/>
    </font>
    <font>
      <b/>
      <u/>
      <sz val="8"/>
      <color theme="5"/>
      <name val="Arial"/>
      <family val="2"/>
    </font>
    <font>
      <vertAlign val="superscript"/>
      <sz val="8"/>
      <color indexed="60"/>
      <name val="Arial"/>
      <family val="2"/>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b/>
      <i/>
      <sz val="8"/>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b/>
      <sz val="9"/>
      <color indexed="9"/>
      <name val="Arial"/>
      <family val="2"/>
    </font>
    <font>
      <i/>
      <sz val="9"/>
      <color indexed="23"/>
      <name val="Arial"/>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b/>
      <sz val="6.5"/>
      <color theme="0"/>
      <name val="Arial"/>
      <family val="2"/>
    </font>
    <font>
      <vertAlign val="superscript"/>
      <sz val="8.4"/>
      <color indexed="60"/>
      <name val="Arial"/>
      <family val="2"/>
    </font>
    <font>
      <i/>
      <sz val="8"/>
      <name val="Tms Rmn"/>
    </font>
    <font>
      <b/>
      <sz val="8"/>
      <name val="Tms Rmn"/>
    </font>
    <font>
      <b/>
      <i/>
      <sz val="6.5"/>
      <color indexed="60"/>
      <name val="Arial"/>
      <family val="2"/>
    </font>
  </fonts>
  <fills count="87">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s>
  <borders count="114">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style="hair">
        <color auto="1"/>
      </left>
      <right style="hair">
        <color auto="1"/>
      </right>
      <top style="hair">
        <color auto="1"/>
      </top>
      <bottom/>
      <diagonal/>
    </border>
    <border>
      <left/>
      <right/>
      <top style="hair">
        <color indexed="64"/>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10098">
    <xf numFmtId="0" fontId="0" fillId="0" borderId="0" applyProtection="0"/>
    <xf numFmtId="9" fontId="101" fillId="0" borderId="0">
      <alignment horizontal="right"/>
    </xf>
    <xf numFmtId="1" fontId="102" fillId="0" borderId="0" applyFont="0" applyFill="0" applyBorder="0" applyAlignment="0" applyProtection="0">
      <protection locked="0"/>
    </xf>
    <xf numFmtId="0" fontId="90" fillId="0" borderId="0"/>
    <xf numFmtId="201" fontId="28" fillId="0" borderId="0" applyFont="0" applyFill="0" applyBorder="0" applyAlignment="0" applyProtection="0"/>
    <xf numFmtId="202" fontId="28" fillId="0" borderId="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24" fillId="0" borderId="0" applyFont="0" applyFill="0" applyBorder="0" applyAlignment="0" applyProtection="0"/>
    <xf numFmtId="0" fontId="24" fillId="0" borderId="0" applyNumberFormat="0" applyFill="0" applyBorder="0" applyAlignment="0" applyProtection="0"/>
    <xf numFmtId="0" fontId="90" fillId="0" borderId="0" applyNumberFormat="0" applyFill="0" applyBorder="0" applyAlignment="0" applyProtection="0"/>
    <xf numFmtId="182" fontId="9" fillId="0" borderId="0" applyFont="0" applyFill="0" applyBorder="0" applyAlignment="0" applyProtection="0"/>
    <xf numFmtId="182" fontId="24" fillId="0" borderId="0" applyFont="0" applyFill="0" applyBorder="0" applyAlignment="0" applyProtection="0"/>
    <xf numFmtId="182" fontId="56" fillId="0" borderId="0" applyFont="0" applyFill="0" applyBorder="0" applyAlignment="0" applyProtection="0"/>
    <xf numFmtId="182" fontId="24" fillId="0" borderId="0" applyFont="0" applyFill="0" applyBorder="0" applyAlignment="0" applyProtection="0"/>
    <xf numFmtId="182" fontId="90"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183" fontId="9" fillId="0" borderId="0" applyFont="0" applyFill="0" applyBorder="0" applyAlignment="0" applyProtection="0"/>
    <xf numFmtId="183" fontId="24" fillId="0" borderId="0" applyFont="0" applyFill="0" applyBorder="0" applyAlignment="0" applyProtection="0"/>
    <xf numFmtId="183" fontId="56" fillId="0" borderId="0" applyFont="0" applyFill="0" applyBorder="0" applyAlignment="0" applyProtection="0"/>
    <xf numFmtId="183" fontId="24" fillId="0" borderId="0" applyFont="0" applyFill="0" applyBorder="0" applyAlignment="0" applyProtection="0"/>
    <xf numFmtId="183" fontId="90"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83" fontId="9" fillId="0" borderId="0" applyFont="0" applyFill="0" applyBorder="0" applyAlignment="0" applyProtection="0"/>
    <xf numFmtId="183" fontId="24" fillId="0" borderId="0" applyFont="0" applyFill="0" applyBorder="0" applyAlignment="0" applyProtection="0"/>
    <xf numFmtId="183" fontId="56" fillId="0" borderId="0" applyFont="0" applyFill="0" applyBorder="0" applyAlignment="0" applyProtection="0"/>
    <xf numFmtId="183" fontId="24" fillId="0" borderId="0" applyFont="0" applyFill="0" applyBorder="0" applyAlignment="0" applyProtection="0"/>
    <xf numFmtId="183" fontId="90" fillId="0" borderId="0" applyFont="0" applyFill="0" applyBorder="0" applyAlignment="0" applyProtection="0"/>
    <xf numFmtId="39" fontId="9" fillId="0" borderId="0" applyFont="0" applyFill="0" applyBorder="0" applyAlignment="0" applyProtection="0"/>
    <xf numFmtId="39" fontId="24" fillId="0" borderId="0" applyFont="0" applyFill="0" applyBorder="0" applyAlignment="0" applyProtection="0"/>
    <xf numFmtId="39" fontId="56" fillId="0" borderId="0" applyFont="0" applyFill="0" applyBorder="0" applyAlignment="0" applyProtection="0"/>
    <xf numFmtId="39" fontId="24" fillId="0" borderId="0" applyFont="0" applyFill="0" applyBorder="0" applyAlignment="0" applyProtection="0"/>
    <xf numFmtId="39" fontId="90"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206" fontId="28" fillId="0" borderId="0" applyFont="0" applyFill="0" applyBorder="0" applyAlignment="0" applyProtection="0"/>
    <xf numFmtId="0" fontId="24"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90" fillId="2" borderId="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4" fontId="9" fillId="0" borderId="0" applyFont="0" applyFill="0" applyBorder="0" applyAlignment="0" applyProtection="0"/>
    <xf numFmtId="184" fontId="24" fillId="0" borderId="0" applyFont="0" applyFill="0" applyBorder="0" applyAlignment="0" applyProtection="0"/>
    <xf numFmtId="184" fontId="56" fillId="0" borderId="0" applyFont="0" applyFill="0" applyBorder="0" applyAlignment="0" applyProtection="0"/>
    <xf numFmtId="184" fontId="24" fillId="0" borderId="0" applyFont="0" applyFill="0" applyBorder="0" applyAlignment="0" applyProtection="0"/>
    <xf numFmtId="184" fontId="90" fillId="0" borderId="0" applyFont="0" applyFill="0" applyBorder="0" applyAlignment="0" applyProtection="0"/>
    <xf numFmtId="207" fontId="28" fillId="0" borderId="0" applyFont="0" applyFill="0" applyBorder="0" applyAlignment="0" applyProtection="0"/>
    <xf numFmtId="207" fontId="28" fillId="0" borderId="0" applyFont="0" applyFill="0" applyBorder="0" applyAlignment="0" applyProtection="0"/>
    <xf numFmtId="185" fontId="9" fillId="0" borderId="0" applyFont="0" applyFill="0" applyBorder="0" applyAlignment="0" applyProtection="0"/>
    <xf numFmtId="185" fontId="24" fillId="0" borderId="0" applyFont="0" applyFill="0" applyBorder="0" applyAlignment="0" applyProtection="0"/>
    <xf numFmtId="185" fontId="56" fillId="0" borderId="0" applyFont="0" applyFill="0" applyBorder="0" applyAlignment="0" applyProtection="0"/>
    <xf numFmtId="185" fontId="24" fillId="0" borderId="0" applyFont="0" applyFill="0" applyBorder="0" applyAlignment="0" applyProtection="0"/>
    <xf numFmtId="185" fontId="90" fillId="0" borderId="0" applyFont="0" applyFill="0" applyBorder="0" applyAlignment="0" applyProtection="0"/>
    <xf numFmtId="208" fontId="28" fillId="0" borderId="0" applyFont="0" applyFill="0" applyBorder="0" applyProtection="0">
      <alignment horizontal="right"/>
    </xf>
    <xf numFmtId="208" fontId="28" fillId="0" borderId="0" applyFont="0" applyFill="0" applyBorder="0" applyProtection="0">
      <alignment horizontal="right"/>
    </xf>
    <xf numFmtId="0" fontId="90" fillId="0" borderId="0" applyFont="0" applyFill="0" applyBorder="0" applyAlignment="0" applyProtection="0"/>
    <xf numFmtId="0" fontId="24" fillId="0" borderId="0" applyNumberFormat="0" applyFill="0" applyBorder="0" applyAlignment="0" applyProtection="0"/>
    <xf numFmtId="186" fontId="9" fillId="0" borderId="0" applyFont="0" applyFill="0" applyBorder="0" applyAlignment="0" applyProtection="0"/>
    <xf numFmtId="186" fontId="24" fillId="0" borderId="0" applyFont="0" applyFill="0" applyBorder="0" applyAlignment="0" applyProtection="0"/>
    <xf numFmtId="186" fontId="56" fillId="0" borderId="0" applyFont="0" applyFill="0" applyBorder="0" applyAlignment="0" applyProtection="0"/>
    <xf numFmtId="186" fontId="24" fillId="0" borderId="0" applyFont="0" applyFill="0" applyBorder="0" applyAlignment="0" applyProtection="0"/>
    <xf numFmtId="186" fontId="90" fillId="0" borderId="0" applyFont="0" applyFill="0" applyBorder="0" applyAlignment="0" applyProtection="0"/>
    <xf numFmtId="187" fontId="9" fillId="0" borderId="0" applyFont="0" applyFill="0" applyBorder="0" applyAlignment="0" applyProtection="0"/>
    <xf numFmtId="187" fontId="24" fillId="0" borderId="0" applyFont="0" applyFill="0" applyBorder="0" applyAlignment="0" applyProtection="0"/>
    <xf numFmtId="187" fontId="56" fillId="0" borderId="0" applyFont="0" applyFill="0" applyBorder="0" applyAlignment="0" applyProtection="0"/>
    <xf numFmtId="187" fontId="24" fillId="0" borderId="0" applyFont="0" applyFill="0" applyBorder="0" applyAlignment="0" applyProtection="0"/>
    <xf numFmtId="187" fontId="90" fillId="0" borderId="0" applyFont="0" applyFill="0" applyBorder="0" applyAlignment="0" applyProtection="0"/>
    <xf numFmtId="187" fontId="25" fillId="0" borderId="0" applyFill="0" applyProtection="0">
      <alignment horizontal="center"/>
    </xf>
    <xf numFmtId="187" fontId="9" fillId="0" borderId="0" applyFont="0" applyFill="0" applyBorder="0" applyAlignment="0" applyProtection="0"/>
    <xf numFmtId="187" fontId="24" fillId="0" borderId="0" applyFont="0" applyFill="0" applyBorder="0" applyAlignment="0" applyProtection="0"/>
    <xf numFmtId="187" fontId="56" fillId="0" borderId="0" applyFont="0" applyFill="0" applyBorder="0" applyAlignment="0" applyProtection="0"/>
    <xf numFmtId="187" fontId="24" fillId="0" borderId="0" applyFont="0" applyFill="0" applyBorder="0" applyAlignment="0" applyProtection="0"/>
    <xf numFmtId="187" fontId="90"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90" fillId="0" borderId="0" applyNumberFormat="0" applyFill="0" applyBorder="0" applyAlignment="0" applyProtection="0"/>
    <xf numFmtId="0" fontId="24" fillId="0" borderId="0" applyNumberFormat="0" applyFill="0" applyBorder="0" applyAlignment="0" applyProtection="0"/>
    <xf numFmtId="0" fontId="104" fillId="0" borderId="0" applyNumberFormat="0" applyFill="0" applyBorder="0" applyProtection="0">
      <alignment vertical="top"/>
    </xf>
    <xf numFmtId="0" fontId="104" fillId="0" borderId="0" applyNumberFormat="0" applyFill="0" applyBorder="0" applyProtection="0">
      <alignment vertical="top"/>
    </xf>
    <xf numFmtId="0" fontId="89" fillId="0" borderId="1" applyNumberFormat="0" applyFill="0" applyAlignment="0" applyProtection="0"/>
    <xf numFmtId="0" fontId="105" fillId="0" borderId="2" applyNumberFormat="0" applyFill="0" applyProtection="0">
      <alignment horizontal="center"/>
    </xf>
    <xf numFmtId="0" fontId="105" fillId="0" borderId="0" applyNumberFormat="0" applyFill="0" applyBorder="0" applyProtection="0">
      <alignment horizontal="left"/>
    </xf>
    <xf numFmtId="0" fontId="106" fillId="0" borderId="0" applyNumberFormat="0" applyFill="0" applyBorder="0" applyProtection="0">
      <alignment horizontal="centerContinuous"/>
    </xf>
    <xf numFmtId="0" fontId="24" fillId="0" borderId="0" applyNumberFormat="0" applyFill="0" applyBorder="0" applyAlignment="0" applyProtection="0"/>
    <xf numFmtId="0" fontId="24" fillId="0" borderId="0" applyNumberFormat="0" applyFill="0" applyBorder="0" applyAlignment="0" applyProtection="0"/>
    <xf numFmtId="0" fontId="72" fillId="0" borderId="3" applyNumberFormat="0" applyFill="0" applyAlignment="0" applyProtection="0"/>
    <xf numFmtId="182" fontId="90" fillId="0" borderId="0"/>
    <xf numFmtId="0" fontId="73" fillId="0" borderId="4" applyNumberFormat="0" applyFill="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5" borderId="0" applyNumberFormat="0" applyBorder="0" applyAlignment="0" applyProtection="0"/>
    <xf numFmtId="0" fontId="95" fillId="6" borderId="0" applyNumberFormat="0" applyBorder="0" applyAlignment="0" applyProtection="0"/>
    <xf numFmtId="0" fontId="95" fillId="7" borderId="0" applyNumberFormat="0" applyBorder="0" applyAlignment="0" applyProtection="0"/>
    <xf numFmtId="0" fontId="95" fillId="8" borderId="0" applyNumberFormat="0" applyBorder="0" applyAlignment="0" applyProtection="0"/>
    <xf numFmtId="0" fontId="75" fillId="0" borderId="5" applyNumberFormat="0" applyFill="0" applyAlignment="0" applyProtection="0"/>
    <xf numFmtId="0" fontId="75" fillId="0" borderId="0" applyNumberFormat="0" applyFill="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6" borderId="0" applyNumberFormat="0" applyBorder="0" applyAlignment="0" applyProtection="0"/>
    <xf numFmtId="0" fontId="74" fillId="9" borderId="0" applyNumberFormat="0" applyBorder="0" applyAlignment="0" applyProtection="0"/>
    <xf numFmtId="0" fontId="74" fillId="14" borderId="0" applyNumberFormat="0" applyBorder="0" applyAlignment="0" applyProtection="0"/>
    <xf numFmtId="0" fontId="74" fillId="7" borderId="0" applyNumberFormat="0" applyBorder="0" applyAlignment="0" applyProtection="0"/>
    <xf numFmtId="0" fontId="74" fillId="10"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6" borderId="0" applyNumberFormat="0" applyBorder="0" applyAlignment="0" applyProtection="0"/>
    <xf numFmtId="0" fontId="95" fillId="9" borderId="0" applyNumberFormat="0" applyBorder="0" applyAlignment="0" applyProtection="0"/>
    <xf numFmtId="0" fontId="95" fillId="14"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7" borderId="0" applyNumberFormat="0" applyBorder="0" applyAlignment="0" applyProtection="0"/>
    <xf numFmtId="0" fontId="76" fillId="19" borderId="0" applyNumberFormat="0" applyBorder="0" applyAlignment="0" applyProtection="0"/>
    <xf numFmtId="0" fontId="76" fillId="14" borderId="0" applyNumberFormat="0" applyBorder="0" applyAlignment="0" applyProtection="0"/>
    <xf numFmtId="0" fontId="76" fillId="4" borderId="0" applyNumberFormat="0" applyBorder="0" applyAlignment="0" applyProtection="0"/>
    <xf numFmtId="0" fontId="76" fillId="7" borderId="0" applyNumberFormat="0" applyBorder="0" applyAlignment="0" applyProtection="0"/>
    <xf numFmtId="0" fontId="76" fillId="10"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9" borderId="0" applyNumberFormat="0" applyBorder="0" applyAlignment="0" applyProtection="0"/>
    <xf numFmtId="181" fontId="26" fillId="23" borderId="0" applyNumberFormat="0" applyFont="0" applyBorder="0" applyAlignment="0">
      <alignment horizontal="right"/>
    </xf>
    <xf numFmtId="181" fontId="26" fillId="23" borderId="0" applyNumberFormat="0" applyFont="0" applyBorder="0" applyAlignment="0">
      <alignment horizontal="right"/>
    </xf>
    <xf numFmtId="181" fontId="57" fillId="23" borderId="0" applyNumberFormat="0" applyFont="0" applyBorder="0" applyAlignment="0">
      <alignment horizontal="right"/>
    </xf>
    <xf numFmtId="181" fontId="26" fillId="23" borderId="0" applyNumberFormat="0" applyFont="0" applyBorder="0" applyAlignment="0">
      <alignment horizontal="right"/>
    </xf>
    <xf numFmtId="193" fontId="27" fillId="23" borderId="6" applyFont="0">
      <alignment horizontal="right"/>
    </xf>
    <xf numFmtId="193" fontId="27" fillId="23" borderId="6" applyFont="0">
      <alignment horizontal="right"/>
    </xf>
    <xf numFmtId="193" fontId="58" fillId="23" borderId="6" applyFont="0">
      <alignment horizontal="right"/>
    </xf>
    <xf numFmtId="193" fontId="27" fillId="23" borderId="6" applyFont="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59" fillId="0" borderId="0" applyNumberFormat="0" applyFill="0" applyBorder="0" applyAlignment="0" applyProtection="0"/>
    <xf numFmtId="0" fontId="28" fillId="0" borderId="0" applyNumberFormat="0" applyFill="0" applyBorder="0" applyAlignment="0" applyProtection="0"/>
    <xf numFmtId="0" fontId="108" fillId="0" borderId="0"/>
    <xf numFmtId="0" fontId="77" fillId="0" borderId="0" applyNumberFormat="0" applyFill="0" applyBorder="0" applyAlignment="0" applyProtection="0"/>
    <xf numFmtId="0" fontId="24" fillId="0" borderId="0" applyNumberFormat="0" applyFill="0" applyBorder="0" applyAlignment="0" applyProtection="0"/>
    <xf numFmtId="0" fontId="91" fillId="0" borderId="0" applyNumberFormat="0" applyFill="0" applyBorder="0" applyAlignment="0" applyProtection="0"/>
    <xf numFmtId="0" fontId="78" fillId="4" borderId="0" applyNumberFormat="0" applyBorder="0" applyAlignment="0" applyProtection="0"/>
    <xf numFmtId="0" fontId="109" fillId="24" borderId="7" applyNumberFormat="0" applyAlignment="0" applyProtection="0"/>
    <xf numFmtId="0" fontId="110" fillId="0" borderId="0" applyNumberFormat="0" applyFill="0" applyBorder="0" applyAlignment="0" applyProtection="0"/>
    <xf numFmtId="0" fontId="29" fillId="0" borderId="0" applyNumberFormat="0" applyFill="0" applyBorder="0" applyAlignment="0"/>
    <xf numFmtId="0" fontId="111" fillId="25" borderId="0" applyNumberFormat="0" applyBorder="0"/>
    <xf numFmtId="0" fontId="93" fillId="0" borderId="0" applyNumberFormat="0" applyFill="0" applyBorder="0">
      <alignment horizontal="left"/>
    </xf>
    <xf numFmtId="0" fontId="78" fillId="6" borderId="0" applyNumberFormat="0" applyBorder="0" applyAlignment="0" applyProtection="0"/>
    <xf numFmtId="0" fontId="94" fillId="0" borderId="0"/>
    <xf numFmtId="0" fontId="112" fillId="0" borderId="8" applyNumberFormat="0" applyFont="0" applyFill="0" applyAlignment="0" applyProtection="0"/>
    <xf numFmtId="0" fontId="112" fillId="0" borderId="9" applyNumberFormat="0" applyFont="0" applyFill="0" applyAlignment="0" applyProtection="0"/>
    <xf numFmtId="209" fontId="113" fillId="0" borderId="0" applyFont="0" applyFill="0" applyBorder="0" applyAlignment="0" applyProtection="0"/>
    <xf numFmtId="2" fontId="28" fillId="26" borderId="0" applyNumberFormat="0" applyFont="0" applyBorder="0" applyAlignment="0" applyProtection="0"/>
    <xf numFmtId="2" fontId="28" fillId="26" borderId="0" applyNumberFormat="0" applyFont="0" applyBorder="0" applyAlignment="0" applyProtection="0"/>
    <xf numFmtId="2" fontId="59" fillId="26" borderId="0" applyNumberFormat="0" applyFont="0" applyBorder="0" applyAlignment="0" applyProtection="0"/>
    <xf numFmtId="2" fontId="28" fillId="26" borderId="0" applyNumberFormat="0" applyFont="0" applyBorder="0" applyAlignment="0" applyProtection="0"/>
    <xf numFmtId="0" fontId="52" fillId="27" borderId="6" applyNumberFormat="0" applyFont="0" applyBorder="0" applyAlignment="0">
      <alignment horizontal="center"/>
    </xf>
    <xf numFmtId="210" fontId="114" fillId="0" borderId="0" applyFont="0" applyFill="0" applyBorder="0" applyProtection="0">
      <alignment horizontal="center" vertical="center"/>
    </xf>
    <xf numFmtId="0" fontId="88" fillId="28" borderId="10" applyNumberFormat="0" applyAlignment="0" applyProtection="0"/>
    <xf numFmtId="190" fontId="9" fillId="0" borderId="0"/>
    <xf numFmtId="190" fontId="24" fillId="0" borderId="0"/>
    <xf numFmtId="190" fontId="56" fillId="0" borderId="0"/>
    <xf numFmtId="190" fontId="24" fillId="0" borderId="0"/>
    <xf numFmtId="190" fontId="90" fillId="0" borderId="0"/>
    <xf numFmtId="0" fontId="115" fillId="0" borderId="0">
      <alignment horizontal="right"/>
    </xf>
    <xf numFmtId="0" fontId="90" fillId="0" borderId="0" applyFont="0" applyFill="0" applyBorder="0" applyProtection="0">
      <alignment horizontal="right"/>
    </xf>
    <xf numFmtId="211" fontId="114" fillId="0" borderId="0" applyFont="0" applyFill="0" applyBorder="0" applyProtection="0">
      <alignment horizontal="right"/>
    </xf>
    <xf numFmtId="212" fontId="116" fillId="0" borderId="0" applyFont="0" applyFill="0" applyBorder="0" applyAlignment="0" applyProtection="0">
      <alignment horizontal="right"/>
    </xf>
    <xf numFmtId="213" fontId="116" fillId="0" borderId="0" applyFont="0" applyFill="0" applyBorder="0" applyAlignment="0" applyProtection="0"/>
    <xf numFmtId="212" fontId="116" fillId="0" borderId="0" applyFont="0" applyFill="0" applyBorder="0" applyAlignment="0" applyProtection="0">
      <alignment horizontal="right"/>
    </xf>
    <xf numFmtId="214" fontId="116" fillId="0" borderId="0" applyFont="0" applyFill="0" applyBorder="0" applyAlignment="0" applyProtection="0">
      <alignment horizontal="right"/>
    </xf>
    <xf numFmtId="215" fontId="116" fillId="0" borderId="0" applyFont="0" applyFill="0" applyBorder="0" applyAlignment="0" applyProtection="0"/>
    <xf numFmtId="214" fontId="116" fillId="0" borderId="0" applyFont="0" applyFill="0" applyBorder="0" applyAlignment="0" applyProtection="0">
      <alignment horizontal="right"/>
    </xf>
    <xf numFmtId="216" fontId="116" fillId="0" borderId="0" applyFont="0" applyFill="0" applyBorder="0" applyAlignment="0" applyProtection="0"/>
    <xf numFmtId="217" fontId="116"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60" fillId="0" borderId="0" applyFont="0" applyFill="0" applyBorder="0" applyAlignment="0" applyProtection="0"/>
    <xf numFmtId="3" fontId="30" fillId="0" borderId="0" applyFont="0" applyFill="0" applyBorder="0" applyAlignment="0" applyProtection="0"/>
    <xf numFmtId="0" fontId="117" fillId="0" borderId="0"/>
    <xf numFmtId="0" fontId="31" fillId="0" borderId="0" applyNumberFormat="0" applyFill="0" applyBorder="0">
      <alignment horizontal="right"/>
    </xf>
    <xf numFmtId="0" fontId="118" fillId="0" borderId="0">
      <alignment horizontal="left"/>
    </xf>
    <xf numFmtId="0" fontId="119" fillId="0" borderId="0"/>
    <xf numFmtId="0" fontId="120" fillId="0" borderId="0">
      <alignment horizontal="left"/>
    </xf>
    <xf numFmtId="218" fontId="112" fillId="0" borderId="0" applyFont="0" applyFill="0" applyBorder="0" applyAlignment="0" applyProtection="0">
      <protection locked="0"/>
    </xf>
    <xf numFmtId="219" fontId="112" fillId="0" borderId="0" applyFont="0" applyFill="0" applyBorder="0" applyAlignment="0" applyProtection="0">
      <protection locked="0"/>
    </xf>
    <xf numFmtId="220" fontId="90" fillId="0" borderId="0" applyFont="0" applyFill="0" applyBorder="0" applyProtection="0">
      <alignment horizontal="right"/>
    </xf>
    <xf numFmtId="221" fontId="116" fillId="0" borderId="0" applyFont="0" applyFill="0" applyBorder="0" applyAlignment="0" applyProtection="0">
      <alignment horizontal="right"/>
    </xf>
    <xf numFmtId="222" fontId="116" fillId="0" borderId="0" applyFont="0" applyFill="0" applyBorder="0" applyAlignment="0" applyProtection="0">
      <alignment horizontal="right"/>
    </xf>
    <xf numFmtId="223" fontId="121" fillId="0" borderId="0" applyFont="0" applyFill="0" applyBorder="0" applyAlignment="0" applyProtection="0"/>
    <xf numFmtId="222" fontId="116" fillId="0" borderId="0" applyFont="0" applyFill="0" applyBorder="0" applyAlignment="0" applyProtection="0">
      <alignment horizontal="right"/>
    </xf>
    <xf numFmtId="0" fontId="121" fillId="0" borderId="0" applyFont="0" applyFill="0" applyBorder="0" applyAlignment="0" applyProtection="0"/>
    <xf numFmtId="224" fontId="116" fillId="0" borderId="0" applyFont="0" applyFill="0" applyBorder="0" applyAlignment="0" applyProtection="0"/>
    <xf numFmtId="0" fontId="122" fillId="0" borderId="0" applyFont="0" applyFill="0" applyBorder="0" applyAlignment="0" applyProtection="0">
      <alignment vertical="center"/>
    </xf>
    <xf numFmtId="0" fontId="122" fillId="0" borderId="0" applyFont="0" applyFill="0" applyBorder="0" applyAlignment="0" applyProtection="0">
      <alignment vertical="center"/>
    </xf>
    <xf numFmtId="225" fontId="114" fillId="29" borderId="0" applyFont="0" applyFill="0" applyBorder="0" applyAlignment="0" applyProtection="0">
      <alignment vertical="center"/>
    </xf>
    <xf numFmtId="14" fontId="123" fillId="0" borderId="0"/>
    <xf numFmtId="226" fontId="116" fillId="0" borderId="0" applyFont="0" applyFill="0" applyBorder="0" applyAlignment="0" applyProtection="0"/>
    <xf numFmtId="0" fontId="116" fillId="0" borderId="0" applyFont="0" applyFill="0" applyBorder="0" applyAlignment="0" applyProtection="0"/>
    <xf numFmtId="226" fontId="116" fillId="0" borderId="0" applyFont="0" applyFill="0" applyBorder="0" applyAlignment="0" applyProtection="0"/>
    <xf numFmtId="189" fontId="9" fillId="0" borderId="0"/>
    <xf numFmtId="189" fontId="24" fillId="0" borderId="0"/>
    <xf numFmtId="189" fontId="56" fillId="0" borderId="0"/>
    <xf numFmtId="189" fontId="24" fillId="0" borderId="0"/>
    <xf numFmtId="189" fontId="90" fillId="0" borderId="0"/>
    <xf numFmtId="250" fontId="90" fillId="0" borderId="0" applyFont="0" applyFill="0" applyBorder="0" applyAlignment="0" applyProtection="0"/>
    <xf numFmtId="227" fontId="90" fillId="0" borderId="0" applyFont="0" applyFill="0" applyBorder="0" applyAlignment="0" applyProtection="0"/>
    <xf numFmtId="194" fontId="32" fillId="0" borderId="0" applyFont="0" applyFill="0" applyBorder="0" applyAlignment="0" applyProtection="0">
      <alignment horizontal="right"/>
    </xf>
    <xf numFmtId="194" fontId="32" fillId="0" borderId="0" applyFont="0" applyFill="0" applyBorder="0" applyAlignment="0" applyProtection="0">
      <alignment horizontal="right"/>
    </xf>
    <xf numFmtId="194" fontId="61" fillId="0" borderId="0" applyFont="0" applyFill="0" applyBorder="0" applyAlignment="0" applyProtection="0">
      <alignment horizontal="right"/>
    </xf>
    <xf numFmtId="194" fontId="32" fillId="0" borderId="0" applyFont="0" applyFill="0" applyBorder="0" applyAlignment="0" applyProtection="0">
      <alignment horizontal="right"/>
    </xf>
    <xf numFmtId="228" fontId="116" fillId="0" borderId="11" applyNumberFormat="0" applyFont="0" applyFill="0" applyAlignment="0" applyProtection="0"/>
    <xf numFmtId="164" fontId="124" fillId="0" borderId="0" applyFill="0" applyBorder="0" applyAlignment="0" applyProtection="0"/>
    <xf numFmtId="229" fontId="125" fillId="0" borderId="0" applyBorder="0" applyAlignment="0">
      <alignment horizontal="left"/>
    </xf>
    <xf numFmtId="167" fontId="90" fillId="0" borderId="0" applyFont="0" applyFill="0" applyBorder="0" applyAlignment="0" applyProtection="0"/>
    <xf numFmtId="0" fontId="126" fillId="4" borderId="0" applyNumberFormat="0" applyBorder="0" applyAlignment="0" applyProtection="0"/>
    <xf numFmtId="199" fontId="127" fillId="0" borderId="0" applyFont="0" applyFill="0" applyBorder="0" applyAlignment="0" applyProtection="0"/>
    <xf numFmtId="0" fontId="77" fillId="0" borderId="0" applyNumberFormat="0" applyFill="0" applyBorder="0" applyAlignment="0" applyProtection="0"/>
    <xf numFmtId="197" fontId="28" fillId="30" borderId="12" applyNumberFormat="0" applyFont="0" applyBorder="0" applyAlignment="0" applyProtection="0">
      <alignment horizontal="right"/>
    </xf>
    <xf numFmtId="197" fontId="28" fillId="30" borderId="12" applyNumberFormat="0" applyFont="0" applyBorder="0" applyAlignment="0" applyProtection="0">
      <alignment horizontal="right"/>
    </xf>
    <xf numFmtId="197" fontId="59" fillId="30" borderId="12" applyNumberFormat="0" applyFont="0" applyBorder="0" applyAlignment="0" applyProtection="0">
      <alignment horizontal="right"/>
    </xf>
    <xf numFmtId="197" fontId="28" fillId="30" borderId="12" applyNumberFormat="0" applyFont="0" applyBorder="0" applyAlignment="0" applyProtection="0">
      <alignment horizontal="right"/>
    </xf>
    <xf numFmtId="198" fontId="95" fillId="31" borderId="13">
      <protection locked="0"/>
    </xf>
    <xf numFmtId="3" fontId="95" fillId="31" borderId="13">
      <alignment wrapText="1"/>
      <protection locked="0"/>
    </xf>
    <xf numFmtId="0" fontId="128" fillId="32" borderId="14">
      <alignment horizontal="center" vertical="center"/>
    </xf>
    <xf numFmtId="0" fontId="3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29" fillId="0" borderId="0">
      <alignment horizontal="left"/>
    </xf>
    <xf numFmtId="0" fontId="130" fillId="0" borderId="0">
      <alignment horizontal="left"/>
    </xf>
    <xf numFmtId="0" fontId="112" fillId="0" borderId="0" applyFill="0" applyBorder="0" applyProtection="0">
      <alignment horizontal="left"/>
    </xf>
    <xf numFmtId="0" fontId="131" fillId="0" borderId="0" applyNumberFormat="0" applyFill="0" applyBorder="0" applyProtection="0">
      <alignment horizontal="left"/>
    </xf>
    <xf numFmtId="0" fontId="112" fillId="0" borderId="0" applyFill="0" applyBorder="0" applyProtection="0">
      <alignment horizontal="left"/>
    </xf>
    <xf numFmtId="1" fontId="28" fillId="0" borderId="0" applyNumberFormat="0" applyBorder="0" applyAlignment="0" applyProtection="0"/>
    <xf numFmtId="1" fontId="28" fillId="0" borderId="0" applyNumberFormat="0" applyBorder="0" applyAlignment="0" applyProtection="0"/>
    <xf numFmtId="1" fontId="59" fillId="0" borderId="0" applyNumberFormat="0" applyBorder="0" applyAlignment="0" applyProtection="0"/>
    <xf numFmtId="1" fontId="28" fillId="0" borderId="0" applyNumberFormat="0" applyBorder="0" applyAlignment="0" applyProtection="0"/>
    <xf numFmtId="0" fontId="132" fillId="0" borderId="0" applyNumberFormat="0" applyFill="0" applyBorder="0" applyAlignment="0" applyProtection="0"/>
    <xf numFmtId="3" fontId="28" fillId="0" borderId="15">
      <alignment horizontal="right" vertical="center" indent="1"/>
      <protection locked="0"/>
    </xf>
    <xf numFmtId="195" fontId="34" fillId="0" borderId="0">
      <alignment vertical="center"/>
    </xf>
    <xf numFmtId="0" fontId="79" fillId="7" borderId="0" applyNumberFormat="0" applyBorder="0" applyAlignment="0" applyProtection="0"/>
    <xf numFmtId="0" fontId="133" fillId="5" borderId="0" applyNumberFormat="0" applyBorder="0" applyAlignment="0" applyProtection="0"/>
    <xf numFmtId="0" fontId="95" fillId="33" borderId="0" applyNumberFormat="0" applyBorder="0">
      <alignment vertical="top"/>
    </xf>
    <xf numFmtId="0" fontId="94" fillId="0" borderId="16" applyNumberFormat="0" applyFont="0" applyFill="0" applyAlignment="0" applyProtection="0"/>
    <xf numFmtId="49" fontId="35" fillId="0" borderId="0">
      <alignment horizontal="right"/>
    </xf>
    <xf numFmtId="49" fontId="35" fillId="0" borderId="0">
      <alignment horizontal="right"/>
    </xf>
    <xf numFmtId="49" fontId="63" fillId="0" borderId="0">
      <alignment horizontal="right"/>
    </xf>
    <xf numFmtId="49" fontId="35" fillId="0" borderId="0">
      <alignment horizontal="right"/>
    </xf>
    <xf numFmtId="49" fontId="36" fillId="0" borderId="0">
      <alignment horizontal="right"/>
    </xf>
    <xf numFmtId="195" fontId="37" fillId="0" borderId="0">
      <alignment vertical="center"/>
    </xf>
    <xf numFmtId="200" fontId="24" fillId="34" borderId="17" applyNumberFormat="0" applyFont="0" applyBorder="0" applyAlignment="0" applyProtection="0"/>
    <xf numFmtId="230" fontId="116" fillId="0" borderId="0" applyFont="0" applyFill="0" applyBorder="0" applyAlignment="0" applyProtection="0">
      <alignment horizontal="right"/>
    </xf>
    <xf numFmtId="182" fontId="134" fillId="34" borderId="0" applyNumberFormat="0" applyFont="0" applyAlignment="0"/>
    <xf numFmtId="0" fontId="135" fillId="0" borderId="0" applyProtection="0">
      <alignment horizontal="right"/>
    </xf>
    <xf numFmtId="0" fontId="136" fillId="0" borderId="0">
      <alignment horizontal="left"/>
    </xf>
    <xf numFmtId="0" fontId="136" fillId="0" borderId="0">
      <alignment horizontal="left"/>
    </xf>
    <xf numFmtId="0" fontId="137" fillId="0" borderId="18">
      <alignment horizontal="center"/>
    </xf>
    <xf numFmtId="0" fontId="138" fillId="0" borderId="19" applyNumberFormat="0" applyFill="0" applyAlignment="0" applyProtection="0"/>
    <xf numFmtId="0" fontId="139" fillId="0" borderId="0">
      <alignment horizontal="left"/>
    </xf>
    <xf numFmtId="0" fontId="140" fillId="0" borderId="20">
      <alignment horizontal="left" vertical="top"/>
    </xf>
    <xf numFmtId="0" fontId="141" fillId="0" borderId="21" applyNumberFormat="0" applyFill="0" applyAlignment="0" applyProtection="0"/>
    <xf numFmtId="0" fontId="142" fillId="0" borderId="0">
      <alignment horizontal="left"/>
    </xf>
    <xf numFmtId="0" fontId="143" fillId="0" borderId="20">
      <alignment horizontal="left" vertical="top"/>
    </xf>
    <xf numFmtId="0" fontId="144" fillId="0" borderId="22" applyNumberFormat="0" applyFill="0" applyAlignment="0" applyProtection="0"/>
    <xf numFmtId="0" fontId="145" fillId="0" borderId="0">
      <alignment horizontal="left"/>
    </xf>
    <xf numFmtId="0" fontId="144" fillId="0" borderId="0" applyNumberFormat="0" applyFill="0" applyBorder="0" applyAlignment="0" applyProtection="0"/>
    <xf numFmtId="0" fontId="38" fillId="0" borderId="0"/>
    <xf numFmtId="0" fontId="39"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46" fillId="8" borderId="7" applyNumberFormat="0" applyAlignment="0" applyProtection="0"/>
    <xf numFmtId="0" fontId="40" fillId="35" borderId="0" applyNumberFormat="0" applyFont="0" applyBorder="0" applyAlignment="0" applyProtection="0"/>
    <xf numFmtId="0" fontId="40" fillId="35" borderId="0" applyNumberFormat="0" applyFont="0" applyBorder="0" applyAlignment="0" applyProtection="0"/>
    <xf numFmtId="0" fontId="66" fillId="35" borderId="0" applyNumberFormat="0" applyFont="0" applyBorder="0" applyAlignment="0" applyProtection="0"/>
    <xf numFmtId="0" fontId="40" fillId="35" borderId="0" applyNumberFormat="0" applyFont="0" applyBorder="0" applyAlignment="0" applyProtection="0"/>
    <xf numFmtId="231" fontId="121" fillId="0" borderId="0" applyFill="0" applyBorder="0" applyProtection="0"/>
    <xf numFmtId="232" fontId="121" fillId="0" borderId="0" applyFill="0" applyBorder="0" applyProtection="0"/>
    <xf numFmtId="233" fontId="121" fillId="0" borderId="0" applyFill="0" applyBorder="0" applyProtection="0"/>
    <xf numFmtId="234" fontId="121" fillId="0" borderId="0" applyFill="0" applyBorder="0" applyProtection="0"/>
    <xf numFmtId="0" fontId="90" fillId="2" borderId="0" applyNumberFormat="0" applyFont="0" applyBorder="0" applyAlignment="0">
      <protection locked="0"/>
    </xf>
    <xf numFmtId="0" fontId="90" fillId="2" borderId="0" applyNumberFormat="0" applyFont="0" applyBorder="0" applyAlignment="0">
      <protection locked="0"/>
    </xf>
    <xf numFmtId="0" fontId="80" fillId="0" borderId="0" applyNumberFormat="0" applyFill="0" applyBorder="0" applyAlignment="0" applyProtection="0"/>
    <xf numFmtId="0" fontId="81" fillId="36" borderId="23" applyNumberFormat="0" applyAlignment="0" applyProtection="0"/>
    <xf numFmtId="0" fontId="82" fillId="2" borderId="7" applyNumberFormat="0" applyAlignment="0" applyProtection="0"/>
    <xf numFmtId="0" fontId="147" fillId="0" borderId="24" applyNumberFormat="0" applyFill="0" applyAlignment="0" applyProtection="0"/>
    <xf numFmtId="0" fontId="148" fillId="0" borderId="0" applyNumberFormat="0" applyBorder="0">
      <alignment vertical="top" wrapText="1"/>
    </xf>
    <xf numFmtId="0" fontId="96" fillId="0" borderId="17" applyNumberFormat="0" applyFill="0" applyBorder="0">
      <alignment horizontal="center"/>
    </xf>
    <xf numFmtId="235" fontId="90"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167" fontId="24" fillId="0" borderId="0" applyFont="0" applyFill="0" applyBorder="0" applyAlignment="0" applyProtection="0"/>
    <xf numFmtId="0" fontId="149" fillId="28" borderId="10" applyNumberFormat="0" applyAlignment="0" applyProtection="0"/>
    <xf numFmtId="0" fontId="97" fillId="0" borderId="17" applyNumberFormat="0" applyFill="0" applyBorder="0">
      <alignment horizontal="left"/>
    </xf>
    <xf numFmtId="0" fontId="41" fillId="0" borderId="0"/>
    <xf numFmtId="200" fontId="133" fillId="0" borderId="0"/>
    <xf numFmtId="0" fontId="21" fillId="11" borderId="16" applyNumberFormat="0" applyFont="0" applyAlignment="0" applyProtection="0"/>
    <xf numFmtId="168" fontId="90" fillId="0" borderId="0" applyFont="0" applyFill="0" applyBorder="0" applyAlignment="0" applyProtection="0"/>
    <xf numFmtId="168" fontId="28" fillId="0" borderId="0" applyFont="0" applyFill="0" applyBorder="0" applyAlignment="0" applyProtection="0"/>
    <xf numFmtId="37" fontId="90" fillId="0" borderId="0" applyFont="0" applyFill="0" applyBorder="0" applyAlignment="0" applyProtection="0"/>
    <xf numFmtId="236" fontId="90" fillId="0" borderId="0" applyFont="0" applyFill="0" applyBorder="0" applyAlignment="0" applyProtection="0"/>
    <xf numFmtId="191" fontId="9" fillId="0" borderId="0"/>
    <xf numFmtId="235" fontId="114" fillId="0" borderId="0" applyFont="0" applyFill="0" applyBorder="0" applyProtection="0">
      <alignment horizontal="right"/>
    </xf>
    <xf numFmtId="191" fontId="90" fillId="0" borderId="0"/>
    <xf numFmtId="191" fontId="90" fillId="0" borderId="0"/>
    <xf numFmtId="191" fontId="90" fillId="0" borderId="0"/>
    <xf numFmtId="191" fontId="90" fillId="0" borderId="0"/>
    <xf numFmtId="191" fontId="90" fillId="0" borderId="0"/>
    <xf numFmtId="191" fontId="90" fillId="0" borderId="0"/>
    <xf numFmtId="191" fontId="24" fillId="0" borderId="0"/>
    <xf numFmtId="191" fontId="56" fillId="0" borderId="0"/>
    <xf numFmtId="191" fontId="24" fillId="0" borderId="0"/>
    <xf numFmtId="191" fontId="90" fillId="0" borderId="0"/>
    <xf numFmtId="191" fontId="90" fillId="0" borderId="0"/>
    <xf numFmtId="191" fontId="90" fillId="0" borderId="0"/>
    <xf numFmtId="191" fontId="90" fillId="0" borderId="0"/>
    <xf numFmtId="191" fontId="90" fillId="0" borderId="0"/>
    <xf numFmtId="191" fontId="90" fillId="0" borderId="0"/>
    <xf numFmtId="237" fontId="94" fillId="0" borderId="0" applyFont="0" applyFill="0" applyBorder="0" applyAlignment="0" applyProtection="0"/>
    <xf numFmtId="238" fontId="116" fillId="0" borderId="0" applyFont="0" applyFill="0" applyBorder="0" applyAlignment="0" applyProtection="0">
      <alignment horizontal="right"/>
    </xf>
    <xf numFmtId="0" fontId="150" fillId="2" borderId="0" applyNumberFormat="0" applyBorder="0" applyAlignment="0" applyProtection="0"/>
    <xf numFmtId="0" fontId="83" fillId="2" borderId="0" applyNumberFormat="0" applyBorder="0" applyAlignment="0" applyProtection="0"/>
    <xf numFmtId="0" fontId="122" fillId="0" borderId="0" applyNumberFormat="0" applyFont="0" applyFill="0" applyBorder="0" applyAlignment="0" applyProtection="0">
      <alignment vertical="center"/>
    </xf>
    <xf numFmtId="0" fontId="151" fillId="0" borderId="0"/>
    <xf numFmtId="192" fontId="9" fillId="0" borderId="0"/>
    <xf numFmtId="192" fontId="24" fillId="0" borderId="0"/>
    <xf numFmtId="192" fontId="56" fillId="0" borderId="0"/>
    <xf numFmtId="192" fontId="24" fillId="0" borderId="0"/>
    <xf numFmtId="192" fontId="90" fillId="0" borderId="0"/>
    <xf numFmtId="0" fontId="152" fillId="0" borderId="0" applyNumberFormat="0" applyFill="0" applyBorder="0" applyAlignment="0" applyProtection="0">
      <alignment vertical="center"/>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1" fillId="0" borderId="0"/>
    <xf numFmtId="0" fontId="24" fillId="0" borderId="0"/>
    <xf numFmtId="0" fontId="84" fillId="0" borderId="0"/>
    <xf numFmtId="37" fontId="40" fillId="0" borderId="0"/>
    <xf numFmtId="0" fontId="226" fillId="0" borderId="0"/>
    <xf numFmtId="0" fontId="24" fillId="0" borderId="0" applyProtection="0"/>
    <xf numFmtId="0" fontId="24" fillId="0" borderId="0"/>
    <xf numFmtId="0" fontId="56" fillId="0" borderId="0" applyProtection="0"/>
    <xf numFmtId="0" fontId="227" fillId="0" borderId="0"/>
    <xf numFmtId="0" fontId="225" fillId="0" borderId="0"/>
    <xf numFmtId="0" fontId="24" fillId="0" borderId="0" applyProtection="0"/>
    <xf numFmtId="0" fontId="90" fillId="0" borderId="0"/>
    <xf numFmtId="0" fontId="90" fillId="0" borderId="0"/>
    <xf numFmtId="0" fontId="90" fillId="0" borderId="0"/>
    <xf numFmtId="0" fontId="90" fillId="0" borderId="0"/>
    <xf numFmtId="2" fontId="40" fillId="0" borderId="0" applyBorder="0" applyProtection="0"/>
    <xf numFmtId="2" fontId="40" fillId="0" borderId="0" applyBorder="0" applyProtection="0"/>
    <xf numFmtId="2" fontId="66" fillId="0" borderId="0" applyBorder="0" applyProtection="0"/>
    <xf numFmtId="2" fontId="40" fillId="0" borderId="0" applyBorder="0" applyProtection="0"/>
    <xf numFmtId="0" fontId="24" fillId="0" borderId="0" applyBorder="0"/>
    <xf numFmtId="0" fontId="24" fillId="0" borderId="0"/>
    <xf numFmtId="0" fontId="9" fillId="0" borderId="0" applyProtection="0"/>
    <xf numFmtId="0" fontId="9" fillId="0" borderId="0"/>
    <xf numFmtId="0" fontId="9" fillId="0" borderId="0"/>
    <xf numFmtId="0" fontId="24" fillId="0" borderId="0"/>
    <xf numFmtId="0" fontId="24" fillId="0" borderId="0"/>
    <xf numFmtId="0" fontId="24" fillId="0" borderId="0"/>
    <xf numFmtId="0" fontId="153" fillId="0" borderId="0"/>
    <xf numFmtId="0" fontId="154" fillId="0" borderId="0"/>
    <xf numFmtId="0" fontId="155" fillId="0" borderId="0"/>
    <xf numFmtId="0" fontId="42" fillId="0" borderId="25"/>
    <xf numFmtId="17" fontId="114" fillId="0" borderId="0" applyFont="0" applyFill="0" applyBorder="0" applyProtection="0">
      <alignment horizontal="right"/>
    </xf>
    <xf numFmtId="0" fontId="156" fillId="2" borderId="0" applyNumberFormat="0" applyBorder="0" applyAlignment="0" applyProtection="0"/>
    <xf numFmtId="0" fontId="81" fillId="24" borderId="23" applyNumberFormat="0" applyAlignment="0" applyProtection="0"/>
    <xf numFmtId="0" fontId="157" fillId="0" borderId="19" applyNumberFormat="0" applyFill="0" applyAlignment="0" applyProtection="0"/>
    <xf numFmtId="0" fontId="158" fillId="0" borderId="21" applyNumberFormat="0" applyFill="0" applyAlignment="0" applyProtection="0"/>
    <xf numFmtId="0" fontId="159" fillId="0" borderId="22" applyNumberFormat="0" applyFill="0" applyAlignment="0" applyProtection="0"/>
    <xf numFmtId="0" fontId="159" fillId="0" borderId="0" applyNumberFormat="0" applyFill="0" applyBorder="0" applyAlignment="0" applyProtection="0"/>
    <xf numFmtId="0" fontId="43" fillId="0" borderId="0" applyNumberFormat="0" applyFill="0" applyBorder="0">
      <alignment horizontal="left"/>
    </xf>
    <xf numFmtId="0" fontId="43" fillId="0" borderId="0" applyNumberFormat="0" applyFill="0" applyBorder="0">
      <alignment horizontal="left"/>
    </xf>
    <xf numFmtId="0" fontId="67" fillId="0" borderId="0" applyNumberFormat="0" applyFill="0" applyBorder="0">
      <alignment horizontal="left"/>
    </xf>
    <xf numFmtId="0" fontId="43" fillId="0" borderId="0" applyNumberFormat="0" applyFill="0" applyBorder="0">
      <alignment horizontal="left"/>
    </xf>
    <xf numFmtId="0" fontId="160" fillId="0" borderId="0" applyFill="0" applyBorder="0" applyProtection="0">
      <alignment horizontal="left"/>
    </xf>
    <xf numFmtId="0" fontId="161" fillId="0" borderId="0" applyFill="0" applyBorder="0" applyProtection="0">
      <alignment horizontal="left"/>
    </xf>
    <xf numFmtId="1" fontId="162" fillId="0" borderId="0" applyProtection="0">
      <alignment horizontal="right" vertical="center"/>
    </xf>
    <xf numFmtId="0" fontId="76" fillId="37" borderId="0" applyNumberFormat="0" applyBorder="0" applyAlignment="0" applyProtection="0"/>
    <xf numFmtId="0" fontId="76" fillId="19" borderId="0" applyNumberFormat="0" applyBorder="0" applyAlignment="0" applyProtection="0"/>
    <xf numFmtId="0" fontId="76" fillId="14" borderId="0" applyNumberFormat="0" applyBorder="0" applyAlignment="0" applyProtection="0"/>
    <xf numFmtId="0" fontId="76" fillId="38" borderId="0" applyNumberFormat="0" applyBorder="0" applyAlignment="0" applyProtection="0"/>
    <xf numFmtId="0" fontId="76" fillId="17" borderId="0" applyNumberFormat="0" applyBorder="0" applyAlignment="0" applyProtection="0"/>
    <xf numFmtId="0" fontId="76" fillId="21" borderId="0" applyNumberFormat="0" applyBorder="0" applyAlignment="0" applyProtection="0"/>
    <xf numFmtId="0" fontId="66" fillId="11" borderId="16" applyNumberFormat="0" applyFont="0" applyAlignment="0" applyProtection="0"/>
    <xf numFmtId="0" fontId="40" fillId="11" borderId="16" applyNumberFormat="0" applyFont="0" applyAlignment="0" applyProtection="0"/>
    <xf numFmtId="0" fontId="85" fillId="0" borderId="0" applyNumberFormat="0" applyFill="0" applyBorder="0" applyAlignment="0" applyProtection="0"/>
    <xf numFmtId="169" fontId="163" fillId="0" borderId="18">
      <alignment vertical="center"/>
    </xf>
    <xf numFmtId="239" fontId="114" fillId="0" borderId="0" applyFont="0" applyFill="0" applyBorder="0" applyProtection="0">
      <alignment horizontal="right"/>
    </xf>
    <xf numFmtId="240" fontId="90" fillId="0" borderId="0" applyFont="0" applyFill="0" applyBorder="0" applyProtection="0">
      <alignment horizontal="right"/>
    </xf>
    <xf numFmtId="17" fontId="90" fillId="0" borderId="0" applyFont="0" applyFill="0" applyBorder="0" applyProtection="0">
      <alignment horizontal="right"/>
    </xf>
    <xf numFmtId="241" fontId="112" fillId="0" borderId="0" applyFont="0" applyFill="0" applyBorder="0" applyProtection="0">
      <alignment horizontal="right"/>
    </xf>
    <xf numFmtId="242" fontId="121" fillId="0" borderId="0" applyFont="0" applyFill="0" applyBorder="0" applyAlignment="0" applyProtection="0"/>
    <xf numFmtId="188" fontId="25" fillId="0" borderId="0">
      <protection locked="0"/>
    </xf>
    <xf numFmtId="9" fontId="28" fillId="0" borderId="0" applyFont="0" applyFill="0" applyBorder="0" applyAlignment="0" applyProtection="0"/>
    <xf numFmtId="0" fontId="44" fillId="0" borderId="0"/>
    <xf numFmtId="179" fontId="90" fillId="0" borderId="0"/>
    <xf numFmtId="9" fontId="56" fillId="0" borderId="0" applyFont="0" applyFill="0" applyBorder="0" applyAlignment="0" applyProtection="0"/>
    <xf numFmtId="9" fontId="180"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90" fillId="0" borderId="0" applyFont="0" applyFill="0" applyBorder="0" applyAlignment="0" applyProtection="0"/>
    <xf numFmtId="9" fontId="24" fillId="0" borderId="0" applyFont="0" applyFill="0" applyBorder="0" applyAlignment="0" applyProtection="0"/>
    <xf numFmtId="9" fontId="226" fillId="0" borderId="0" applyFont="0" applyFill="0" applyBorder="0" applyAlignment="0" applyProtection="0"/>
    <xf numFmtId="0" fontId="24" fillId="39" borderId="13" applyNumberFormat="0">
      <alignment vertical="top" wrapText="1"/>
    </xf>
    <xf numFmtId="0" fontId="24" fillId="39" borderId="13" applyNumberFormat="0">
      <alignment vertical="top" wrapText="1"/>
    </xf>
    <xf numFmtId="0" fontId="24" fillId="39" borderId="13" applyNumberFormat="0">
      <alignment vertical="top" wrapText="1"/>
    </xf>
    <xf numFmtId="0" fontId="24" fillId="39" borderId="13" applyNumberFormat="0">
      <alignment vertical="top" wrapText="1"/>
    </xf>
    <xf numFmtId="243" fontId="114" fillId="0" borderId="0" applyFont="0" applyFill="0" applyBorder="0" applyAlignment="0" applyProtection="0">
      <alignment horizontal="right"/>
    </xf>
    <xf numFmtId="179" fontId="40" fillId="21" borderId="26" applyNumberFormat="0" applyFont="0" applyBorder="0" applyAlignment="0" applyProtection="0">
      <alignment horizontal="center"/>
    </xf>
    <xf numFmtId="179" fontId="40" fillId="21" borderId="26" applyNumberFormat="0" applyFont="0" applyBorder="0" applyAlignment="0" applyProtection="0">
      <alignment horizontal="center"/>
    </xf>
    <xf numFmtId="179" fontId="66" fillId="21" borderId="26" applyNumberFormat="0" applyFont="0" applyBorder="0" applyAlignment="0" applyProtection="0">
      <alignment horizontal="center"/>
    </xf>
    <xf numFmtId="179" fontId="40" fillId="21" borderId="26" applyNumberFormat="0" applyFont="0" applyBorder="0" applyAlignment="0" applyProtection="0">
      <alignment horizontal="center"/>
    </xf>
    <xf numFmtId="0" fontId="130" fillId="0" borderId="27">
      <alignment vertical="center"/>
    </xf>
    <xf numFmtId="0" fontId="123" fillId="0" borderId="28"/>
    <xf numFmtId="0" fontId="94" fillId="32" borderId="0" applyNumberFormat="0" applyFont="0" applyBorder="0" applyAlignment="0" applyProtection="0"/>
    <xf numFmtId="1" fontId="44" fillId="40" borderId="0" applyNumberFormat="0" applyFont="0" applyBorder="0" applyAlignment="0">
      <alignment horizontal="left"/>
    </xf>
    <xf numFmtId="0" fontId="90" fillId="24" borderId="29" applyNumberFormat="0" applyFont="0" applyBorder="0" applyAlignment="0" applyProtection="0"/>
    <xf numFmtId="164" fontId="113" fillId="0" borderId="0" applyFill="0" applyBorder="0" applyAlignment="0" applyProtection="0"/>
    <xf numFmtId="0" fontId="86" fillId="36" borderId="7" applyNumberFormat="0" applyAlignment="0" applyProtection="0"/>
    <xf numFmtId="0" fontId="90" fillId="0" borderId="0"/>
    <xf numFmtId="0" fontId="98" fillId="0" borderId="0"/>
    <xf numFmtId="0" fontId="9" fillId="0" borderId="0" applyFont="0" applyFill="0" applyBorder="0" applyAlignment="0" applyProtection="0"/>
    <xf numFmtId="0" fontId="24" fillId="0" borderId="0" applyFont="0" applyFill="0" applyBorder="0" applyAlignment="0" applyProtection="0"/>
    <xf numFmtId="0" fontId="56" fillId="0" borderId="0" applyFont="0" applyFill="0" applyBorder="0" applyAlignment="0" applyProtection="0"/>
    <xf numFmtId="0" fontId="24" fillId="0" borderId="0" applyFont="0" applyFill="0" applyBorder="0" applyAlignment="0" applyProtection="0"/>
    <xf numFmtId="0" fontId="9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4" fillId="0" borderId="0" applyNumberFormat="0" applyFon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38" fontId="40"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4" fillId="0" borderId="0" applyNumberFormat="0" applyFont="0" applyBorder="0" applyAlignment="0" applyProtection="0"/>
    <xf numFmtId="0" fontId="214" fillId="0" borderId="0" applyNumberFormat="0" applyFont="0" applyBorder="0" applyAlignment="0" applyProtection="0"/>
    <xf numFmtId="0" fontId="24"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252"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253" fontId="24" fillId="0" borderId="0" applyFont="0" applyFill="0" applyBorder="0" applyAlignment="0" applyProtection="0"/>
    <xf numFmtId="0" fontId="24" fillId="0" borderId="0" applyFont="0" applyFill="0" applyBorder="0" applyAlignment="0" applyProtection="0"/>
    <xf numFmtId="254" fontId="24" fillId="0" borderId="0" applyFont="0" applyFill="0" applyBorder="0" applyAlignment="0" applyProtection="0"/>
    <xf numFmtId="0" fontId="10" fillId="0" borderId="0" applyNumberFormat="0" applyFill="0" applyBorder="0" applyAlignment="0" applyProtection="0">
      <alignment vertical="top"/>
      <protection locked="0"/>
    </xf>
    <xf numFmtId="0" fontId="24"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15" fillId="0" borderId="0"/>
    <xf numFmtId="0" fontId="215" fillId="0" borderId="0"/>
    <xf numFmtId="0" fontId="24" fillId="0" borderId="0"/>
    <xf numFmtId="0" fontId="24" fillId="0" borderId="0"/>
    <xf numFmtId="0" fontId="24" fillId="0" borderId="0"/>
    <xf numFmtId="0" fontId="24" fillId="0" borderId="0"/>
    <xf numFmtId="0" fontId="215" fillId="0" borderId="0"/>
    <xf numFmtId="0" fontId="24" fillId="0" borderId="0" applyNumberFormat="0" applyFill="0" applyBorder="0" applyAlignment="0" applyProtection="0"/>
    <xf numFmtId="0" fontId="215" fillId="0" borderId="0"/>
    <xf numFmtId="0" fontId="24" fillId="24" borderId="29" applyNumberFormat="0" applyFont="0" applyBorder="0" applyAlignment="0" applyProtection="0"/>
    <xf numFmtId="0" fontId="24" fillId="24" borderId="29" applyNumberFormat="0" applyFont="0" applyBorder="0" applyAlignment="0" applyProtection="0"/>
    <xf numFmtId="0" fontId="24" fillId="24" borderId="29" applyNumberFormat="0" applyFont="0" applyBorder="0" applyAlignment="0" applyProtection="0"/>
    <xf numFmtId="0" fontId="24" fillId="24" borderId="29" applyNumberFormat="0" applyFont="0" applyBorder="0" applyAlignment="0" applyProtection="0"/>
    <xf numFmtId="0" fontId="216" fillId="0" borderId="0" applyFont="0" applyFill="0" applyBorder="0" applyAlignment="0" applyProtection="0"/>
    <xf numFmtId="0" fontId="216" fillId="0" borderId="0" applyFont="0" applyFill="0" applyBorder="0" applyAlignment="0" applyProtection="0"/>
    <xf numFmtId="0" fontId="216" fillId="0" borderId="0" applyFont="0" applyFill="0" applyBorder="0" applyAlignment="0" applyProtection="0"/>
    <xf numFmtId="255" fontId="216"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96" fontId="45" fillId="0" borderId="0" applyNumberFormat="0" applyFill="0" applyBorder="0" applyAlignment="0" applyProtection="0">
      <alignment horizontal="right" vertical="center" wrapText="1"/>
    </xf>
    <xf numFmtId="0" fontId="46" fillId="0" borderId="0" applyNumberFormat="0" applyFill="0" applyBorder="0" applyAlignment="0" applyProtection="0"/>
    <xf numFmtId="0" fontId="47" fillId="0" borderId="0" applyNumberFormat="0" applyFill="0" applyBorder="0" applyAlignment="0" applyProtection="0">
      <protection locked="0"/>
    </xf>
    <xf numFmtId="0" fontId="48" fillId="0" borderId="12" applyNumberFormat="0" applyFill="0" applyProtection="0">
      <alignment horizontal="right"/>
    </xf>
    <xf numFmtId="0" fontId="48" fillId="0" borderId="12" applyNumberFormat="0" applyFill="0" applyProtection="0">
      <alignment horizontal="right"/>
    </xf>
    <xf numFmtId="0" fontId="68" fillId="0" borderId="12" applyNumberFormat="0" applyFill="0" applyProtection="0">
      <alignment horizontal="right"/>
    </xf>
    <xf numFmtId="0" fontId="48" fillId="0" borderId="12" applyNumberFormat="0" applyFill="0" applyProtection="0">
      <alignment horizontal="right"/>
    </xf>
    <xf numFmtId="0" fontId="161" fillId="0" borderId="0"/>
    <xf numFmtId="0" fontId="87" fillId="0" borderId="30" applyNumberFormat="0" applyFill="0" applyAlignment="0" applyProtection="0"/>
    <xf numFmtId="0" fontId="99" fillId="0" borderId="18" applyNumberFormat="0" applyFill="0" applyBorder="0">
      <alignment horizontal="left"/>
    </xf>
    <xf numFmtId="0" fontId="80" fillId="0" borderId="31" applyNumberFormat="0" applyFill="0" applyAlignment="0" applyProtection="0"/>
    <xf numFmtId="244" fontId="114" fillId="41" borderId="17" applyNumberFormat="0" applyBorder="0">
      <alignment horizontal="center" vertical="center"/>
      <protection locked="0"/>
    </xf>
    <xf numFmtId="0" fontId="164" fillId="0" borderId="0" applyFill="0" applyBorder="0" applyProtection="0">
      <alignment horizontal="center" vertical="center"/>
    </xf>
    <xf numFmtId="0" fontId="48" fillId="0" borderId="32" applyNumberFormat="0" applyProtection="0">
      <alignment horizontal="right"/>
    </xf>
    <xf numFmtId="0" fontId="48" fillId="0" borderId="32" applyNumberFormat="0" applyProtection="0">
      <alignment horizontal="right"/>
    </xf>
    <xf numFmtId="0" fontId="68" fillId="0" borderId="32" applyNumberFormat="0" applyProtection="0">
      <alignment horizontal="right"/>
    </xf>
    <xf numFmtId="0" fontId="48" fillId="0" borderId="32" applyNumberFormat="0" applyProtection="0">
      <alignment horizontal="right"/>
    </xf>
    <xf numFmtId="0" fontId="49" fillId="0" borderId="18" applyNumberFormat="0" applyFill="0" applyProtection="0"/>
    <xf numFmtId="0" fontId="49" fillId="0" borderId="18" applyNumberFormat="0" applyFill="0" applyProtection="0"/>
    <xf numFmtId="0" fontId="69" fillId="0" borderId="18" applyNumberFormat="0" applyFill="0" applyProtection="0"/>
    <xf numFmtId="0" fontId="49" fillId="0" borderId="18" applyNumberFormat="0" applyFill="0" applyProtection="0"/>
    <xf numFmtId="228" fontId="165" fillId="0" borderId="18" applyBorder="0" applyProtection="0">
      <alignment horizontal="right" vertical="center"/>
    </xf>
    <xf numFmtId="0" fontId="166" fillId="42" borderId="0" applyBorder="0" applyProtection="0">
      <alignment horizontal="centerContinuous" vertical="center"/>
    </xf>
    <xf numFmtId="0" fontId="166" fillId="43" borderId="18" applyBorder="0" applyProtection="0">
      <alignment horizontal="centerContinuous" vertical="center"/>
    </xf>
    <xf numFmtId="0" fontId="165" fillId="0" borderId="0" applyBorder="0" applyProtection="0">
      <alignment vertical="center"/>
    </xf>
    <xf numFmtId="0" fontId="92" fillId="0" borderId="0" applyBorder="0" applyProtection="0">
      <alignment horizontal="left"/>
    </xf>
    <xf numFmtId="0" fontId="131" fillId="0" borderId="0" applyNumberFormat="0" applyFill="0" applyBorder="0" applyProtection="0">
      <alignment horizontal="left"/>
    </xf>
    <xf numFmtId="0" fontId="164" fillId="0" borderId="0" applyFill="0" applyBorder="0" applyProtection="0"/>
    <xf numFmtId="0" fontId="142" fillId="0" borderId="0" applyNumberFormat="0" applyFill="0" applyBorder="0" applyProtection="0"/>
    <xf numFmtId="0" fontId="50" fillId="0" borderId="0">
      <alignment vertical="center"/>
    </xf>
    <xf numFmtId="0" fontId="50" fillId="0" borderId="0">
      <alignment vertical="center"/>
    </xf>
    <xf numFmtId="0" fontId="70" fillId="0" borderId="0">
      <alignment vertical="center"/>
    </xf>
    <xf numFmtId="0" fontId="50" fillId="0" borderId="0">
      <alignment vertical="center"/>
    </xf>
    <xf numFmtId="0" fontId="51" fillId="0" borderId="0">
      <alignment vertical="center"/>
    </xf>
    <xf numFmtId="0" fontId="34" fillId="0" borderId="0">
      <alignment vertical="center"/>
    </xf>
    <xf numFmtId="0" fontId="37" fillId="0" borderId="0">
      <alignment vertical="center"/>
    </xf>
    <xf numFmtId="0" fontId="37" fillId="0" borderId="0">
      <alignment vertical="center"/>
    </xf>
    <xf numFmtId="0" fontId="64" fillId="0" borderId="0">
      <alignment vertical="center"/>
    </xf>
    <xf numFmtId="0" fontId="37" fillId="0" borderId="0">
      <alignment vertical="center"/>
    </xf>
    <xf numFmtId="0" fontId="164" fillId="0" borderId="0" applyFill="0" applyBorder="0" applyProtection="0">
      <alignment horizontal="left"/>
    </xf>
    <xf numFmtId="0" fontId="28" fillId="0" borderId="20" applyFill="0" applyBorder="0" applyProtection="0">
      <alignment horizontal="left" vertical="top"/>
    </xf>
    <xf numFmtId="0" fontId="52" fillId="0" borderId="0">
      <alignment horizontal="centerContinuous"/>
    </xf>
    <xf numFmtId="0" fontId="90" fillId="36" borderId="33" applyNumberFormat="0" applyAlignment="0" applyProtection="0">
      <alignment vertical="center"/>
    </xf>
    <xf numFmtId="0" fontId="167" fillId="36" borderId="34" applyNumberFormat="0" applyAlignment="0" applyProtection="0">
      <alignment vertical="center"/>
    </xf>
    <xf numFmtId="0" fontId="90" fillId="0" borderId="33" applyNumberFormat="0" applyProtection="0">
      <alignment horizontal="centerContinuous" vertical="center"/>
    </xf>
    <xf numFmtId="0" fontId="90" fillId="12" borderId="0" applyNumberFormat="0" applyBorder="0" applyAlignment="0" applyProtection="0">
      <alignment vertical="center"/>
    </xf>
    <xf numFmtId="0" fontId="90" fillId="36" borderId="0" applyNumberFormat="0" applyBorder="0" applyAlignment="0" applyProtection="0">
      <alignment vertical="center"/>
    </xf>
    <xf numFmtId="49" fontId="114" fillId="0" borderId="18">
      <alignment vertical="center"/>
    </xf>
    <xf numFmtId="0" fontId="100" fillId="0" borderId="0" applyNumberFormat="0" applyFill="0" applyBorder="0">
      <alignment horizontal="left"/>
    </xf>
    <xf numFmtId="225" fontId="114" fillId="0" borderId="0" applyFont="0" applyFill="0" applyBorder="0" applyProtection="0">
      <alignment horizontal="left"/>
    </xf>
    <xf numFmtId="225" fontId="168" fillId="0" borderId="0" applyFont="0" applyFill="0" applyBorder="0" applyProtection="0">
      <alignment horizontal="left"/>
    </xf>
    <xf numFmtId="0" fontId="169" fillId="0" borderId="0" applyNumberFormat="0" applyFill="0" applyBorder="0" applyProtection="0"/>
    <xf numFmtId="0" fontId="169" fillId="0" borderId="0" applyNumberFormat="0" applyFill="0" applyBorder="0" applyProtection="0"/>
    <xf numFmtId="0" fontId="170" fillId="0" borderId="0" applyNumberFormat="0" applyFill="0" applyBorder="0" applyProtection="0"/>
    <xf numFmtId="0" fontId="170" fillId="0" borderId="0" applyNumberFormat="0" applyFill="0" applyBorder="0" applyProtection="0"/>
    <xf numFmtId="0" fontId="169" fillId="0" borderId="0" applyNumberFormat="0" applyFill="0" applyBorder="0" applyProtection="0"/>
    <xf numFmtId="0" fontId="169" fillId="0" borderId="0"/>
    <xf numFmtId="0" fontId="88" fillId="28" borderId="10" applyNumberFormat="0" applyAlignment="0" applyProtection="0"/>
    <xf numFmtId="0" fontId="94"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0" fontId="173" fillId="42" borderId="0" applyBorder="0"/>
    <xf numFmtId="0" fontId="174" fillId="0" borderId="0" applyNumberFormat="0" applyFill="0" applyBorder="0" applyAlignment="0" applyProtection="0"/>
    <xf numFmtId="245" fontId="114" fillId="0" borderId="0" applyNumberFormat="0" applyFill="0" applyBorder="0" applyProtection="0">
      <alignment vertical="top"/>
    </xf>
    <xf numFmtId="0" fontId="170" fillId="0" borderId="0"/>
    <xf numFmtId="0" fontId="169" fillId="0" borderId="0"/>
    <xf numFmtId="0" fontId="87" fillId="0" borderId="35" applyNumberFormat="0" applyFill="0" applyAlignment="0" applyProtection="0"/>
    <xf numFmtId="231" fontId="175" fillId="0" borderId="0" applyFill="0" applyBorder="0" applyProtection="0"/>
    <xf numFmtId="246" fontId="175" fillId="0" borderId="0" applyFill="0" applyBorder="0" applyProtection="0"/>
    <xf numFmtId="0" fontId="148" fillId="0" borderId="35" applyNumberFormat="0" applyFill="0" applyAlignment="0" applyProtection="0"/>
    <xf numFmtId="169" fontId="52" fillId="44" borderId="0">
      <alignment horizontal="center"/>
    </xf>
    <xf numFmtId="41" fontId="9"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0" fontId="176" fillId="0" borderId="0">
      <alignment horizontal="fill"/>
    </xf>
    <xf numFmtId="0" fontId="177" fillId="24" borderId="23" applyNumberFormat="0" applyAlignment="0" applyProtection="0"/>
    <xf numFmtId="0" fontId="107"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9" borderId="0" applyNumberFormat="0" applyBorder="0" applyAlignment="0" applyProtection="0"/>
    <xf numFmtId="247" fontId="90" fillId="0" borderId="0" applyFont="0" applyFill="0" applyBorder="0" applyAlignment="0" applyProtection="0"/>
    <xf numFmtId="0" fontId="178" fillId="0" borderId="0" applyNumberFormat="0" applyFill="0" applyBorder="0" applyAlignment="0" applyProtection="0"/>
    <xf numFmtId="0" fontId="179" fillId="0" borderId="0" applyNumberFormat="0" applyFill="0" applyBorder="0" applyAlignment="0"/>
    <xf numFmtId="245" fontId="114" fillId="36" borderId="0" applyNumberFormat="0" applyBorder="0" applyProtection="0">
      <alignment horizontal="centerContinuous" vertical="center"/>
    </xf>
    <xf numFmtId="249" fontId="90" fillId="0" borderId="0" applyFont="0" applyFill="0" applyBorder="0" applyAlignment="0" applyProtection="0"/>
    <xf numFmtId="251" fontId="90" fillId="0" borderId="0" applyFont="0" applyFill="0" applyBorder="0" applyAlignment="0" applyProtection="0"/>
    <xf numFmtId="1" fontId="52" fillId="0" borderId="6" applyFill="0" applyProtection="0">
      <alignment horizontal="right"/>
    </xf>
    <xf numFmtId="1" fontId="52" fillId="0" borderId="6" applyFill="0" applyProtection="0">
      <alignment horizontal="right"/>
    </xf>
    <xf numFmtId="1" fontId="71" fillId="0" borderId="6" applyFill="0" applyProtection="0">
      <alignment horizontal="right"/>
    </xf>
    <xf numFmtId="1" fontId="52" fillId="0" borderId="6" applyFill="0" applyProtection="0">
      <alignment horizontal="right"/>
    </xf>
    <xf numFmtId="248" fontId="113" fillId="0" borderId="0" applyFont="0" applyFill="0" applyBorder="0" applyAlignment="0" applyProtection="0"/>
    <xf numFmtId="0" fontId="9" fillId="0" borderId="0"/>
    <xf numFmtId="0" fontId="9" fillId="0" borderId="0" applyProtection="0"/>
    <xf numFmtId="0" fontId="10" fillId="0" borderId="0" applyNumberFormat="0" applyFill="0" applyBorder="0" applyAlignment="0" applyProtection="0">
      <alignment vertical="top"/>
      <protection locked="0"/>
    </xf>
    <xf numFmtId="0" fontId="239" fillId="24" borderId="7" applyNumberFormat="0" applyAlignment="0" applyProtection="0"/>
    <xf numFmtId="0" fontId="33" fillId="0" borderId="0" applyNumberFormat="0" applyFill="0" applyBorder="0" applyAlignment="0" applyProtection="0">
      <alignment vertical="top"/>
      <protection locked="0"/>
    </xf>
    <xf numFmtId="0" fontId="79" fillId="5" borderId="0" applyNumberFormat="0" applyBorder="0" applyAlignment="0" applyProtection="0"/>
    <xf numFmtId="1" fontId="240" fillId="0" borderId="0" applyNumberFormat="0">
      <alignment horizontal="right"/>
    </xf>
    <xf numFmtId="0" fontId="241" fillId="0" borderId="50" applyFill="0" applyBorder="0" applyAlignment="0" applyProtection="0"/>
    <xf numFmtId="167" fontId="9" fillId="0" borderId="0" applyFont="0" applyFill="0" applyBorder="0" applyAlignment="0" applyProtection="0"/>
    <xf numFmtId="0" fontId="242" fillId="0" borderId="24" applyNumberFormat="0" applyFill="0" applyAlignment="0" applyProtection="0"/>
    <xf numFmtId="0" fontId="9" fillId="11" borderId="16" applyNumberFormat="0" applyFont="0" applyAlignment="0" applyProtection="0"/>
    <xf numFmtId="0" fontId="80" fillId="0" borderId="0" applyNumberFormat="0" applyFill="0" applyBorder="0" applyAlignment="0" applyProtection="0"/>
    <xf numFmtId="43" fontId="225" fillId="0" borderId="0" applyFont="0" applyFill="0" applyBorder="0" applyAlignment="0" applyProtection="0"/>
    <xf numFmtId="167" fontId="9" fillId="0" borderId="0" applyFont="0" applyFill="0" applyBorder="0" applyAlignment="0" applyProtection="0"/>
    <xf numFmtId="0" fontId="9" fillId="0" borderId="0" applyProtection="0"/>
    <xf numFmtId="0" fontId="39" fillId="0" borderId="0" applyNumberFormat="0" applyFill="0" applyBorder="0" applyAlignment="0" applyProtection="0">
      <alignment vertical="top"/>
      <protection locked="0"/>
    </xf>
    <xf numFmtId="0" fontId="9" fillId="0" borderId="0" applyBorder="0"/>
    <xf numFmtId="0" fontId="9" fillId="0" borderId="0" applyProtection="0"/>
    <xf numFmtId="0" fontId="9" fillId="0" borderId="0"/>
    <xf numFmtId="0" fontId="9" fillId="0" borderId="0"/>
    <xf numFmtId="0" fontId="9" fillId="0" borderId="0"/>
    <xf numFmtId="0" fontId="9" fillId="0" borderId="0"/>
    <xf numFmtId="0" fontId="9" fillId="0" borderId="0" applyProtection="0"/>
    <xf numFmtId="43" fontId="9" fillId="0" borderId="0" applyFont="0" applyFill="0" applyBorder="0" applyAlignment="0" applyProtection="0"/>
    <xf numFmtId="167"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268" fillId="0" borderId="0" applyProtection="0"/>
    <xf numFmtId="0" fontId="270" fillId="0" borderId="0"/>
    <xf numFmtId="167" fontId="27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70" fillId="0" borderId="0" applyFont="0" applyFill="0" applyBorder="0" applyAlignment="0" applyProtection="0"/>
    <xf numFmtId="0" fontId="270" fillId="0" borderId="0"/>
    <xf numFmtId="0" fontId="225" fillId="0" borderId="0"/>
    <xf numFmtId="167" fontId="270" fillId="0" borderId="0" applyFont="0" applyFill="0" applyBorder="0" applyAlignment="0" applyProtection="0"/>
    <xf numFmtId="0" fontId="270" fillId="0" borderId="0"/>
    <xf numFmtId="0" fontId="9" fillId="0" borderId="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0" fontId="9" fillId="0" borderId="0" applyFont="0" applyFill="0" applyBorder="0" applyAlignment="0" applyProtection="0"/>
    <xf numFmtId="0" fontId="9" fillId="2" borderId="0"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9" fillId="0" borderId="66"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182" fontId="9" fillId="0" borderId="0"/>
    <xf numFmtId="0" fontId="9" fillId="0" borderId="0" applyNumberFormat="0" applyFill="0" applyBorder="0" applyAlignment="0" applyProtection="0"/>
    <xf numFmtId="190" fontId="9" fillId="0" borderId="0"/>
    <xf numFmtId="190" fontId="9" fillId="0" borderId="0"/>
    <xf numFmtId="190" fontId="9" fillId="0" borderId="0"/>
    <xf numFmtId="190" fontId="9" fillId="0" borderId="0"/>
    <xf numFmtId="0" fontId="9" fillId="0" borderId="0" applyFont="0" applyFill="0" applyBorder="0" applyProtection="0">
      <alignment horizontal="right"/>
    </xf>
    <xf numFmtId="220" fontId="9" fillId="0" borderId="0" applyFont="0" applyFill="0" applyBorder="0" applyProtection="0">
      <alignment horizontal="right"/>
    </xf>
    <xf numFmtId="189" fontId="9" fillId="0" borderId="0"/>
    <xf numFmtId="189" fontId="9" fillId="0" borderId="0"/>
    <xf numFmtId="189" fontId="9" fillId="0" borderId="0"/>
    <xf numFmtId="189" fontId="9" fillId="0" borderId="0"/>
    <xf numFmtId="198" fontId="95" fillId="31" borderId="67">
      <protection locked="0"/>
    </xf>
    <xf numFmtId="3" fontId="95" fillId="31" borderId="67">
      <alignment wrapText="1"/>
      <protection locked="0"/>
    </xf>
    <xf numFmtId="0" fontId="128" fillId="32" borderId="68">
      <alignment horizontal="center" vertical="center"/>
    </xf>
    <xf numFmtId="200" fontId="9" fillId="34" borderId="17" applyNumberFormat="0" applyFont="0" applyBorder="0" applyAlignment="0" applyProtection="0"/>
    <xf numFmtId="0" fontId="9" fillId="2" borderId="0" applyNumberFormat="0" applyFont="0" applyBorder="0" applyAlignment="0">
      <protection locked="0"/>
    </xf>
    <xf numFmtId="0" fontId="9" fillId="2" borderId="0" applyNumberFormat="0" applyFont="0" applyBorder="0" applyAlignment="0">
      <protection locked="0"/>
    </xf>
    <xf numFmtId="43" fontId="226" fillId="0" borderId="0" applyFont="0" applyFill="0" applyBorder="0" applyAlignment="0" applyProtection="0"/>
    <xf numFmtId="43" fontId="226" fillId="0" borderId="0" applyFont="0" applyFill="0" applyBorder="0" applyAlignment="0" applyProtection="0"/>
    <xf numFmtId="37" fontId="9" fillId="0" borderId="0" applyFont="0" applyFill="0" applyBorder="0" applyAlignment="0" applyProtection="0"/>
    <xf numFmtId="236" fontId="9" fillId="0" borderId="0" applyFont="0" applyFill="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2" fontId="9" fillId="0" borderId="0"/>
    <xf numFmtId="192" fontId="9" fillId="0" borderId="0"/>
    <xf numFmtId="192" fontId="9" fillId="0" borderId="0"/>
    <xf numFmtId="192"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0" borderId="0"/>
    <xf numFmtId="0" fontId="9" fillId="0" borderId="0"/>
    <xf numFmtId="0" fontId="9" fillId="0" borderId="0" applyProtection="0"/>
    <xf numFmtId="0" fontId="9" fillId="0" borderId="0" applyProtection="0"/>
    <xf numFmtId="0" fontId="9" fillId="0" borderId="0"/>
    <xf numFmtId="0" fontId="9" fillId="0" borderId="0"/>
    <xf numFmtId="0" fontId="9" fillId="0" borderId="0"/>
    <xf numFmtId="0" fontId="9" fillId="0" borderId="0"/>
    <xf numFmtId="240" fontId="9" fillId="0" borderId="0" applyFont="0" applyFill="0" applyBorder="0" applyProtection="0">
      <alignment horizontal="right"/>
    </xf>
    <xf numFmtId="17" fontId="9" fillId="0" borderId="0" applyFont="0" applyFill="0" applyBorder="0" applyProtection="0">
      <alignment horizontal="right"/>
    </xf>
    <xf numFmtId="17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9" borderId="67" applyNumberFormat="0">
      <alignment vertical="top" wrapText="1"/>
    </xf>
    <xf numFmtId="0" fontId="9" fillId="39" borderId="67" applyNumberFormat="0">
      <alignment vertical="top" wrapText="1"/>
    </xf>
    <xf numFmtId="0" fontId="9" fillId="39" borderId="67" applyNumberFormat="0">
      <alignment vertical="top" wrapText="1"/>
    </xf>
    <xf numFmtId="0" fontId="9" fillId="39" borderId="67" applyNumberFormat="0">
      <alignment vertical="top" wrapText="1"/>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3" fontId="9" fillId="0" borderId="0" applyFont="0" applyFill="0" applyBorder="0" applyAlignment="0" applyProtection="0"/>
    <xf numFmtId="0" fontId="9" fillId="0" borderId="0" applyFont="0" applyFill="0" applyBorder="0" applyAlignment="0" applyProtection="0"/>
    <xf numFmtId="254" fontId="9"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4" borderId="29" applyNumberFormat="0" applyFont="0" applyBorder="0" applyAlignment="0" applyProtection="0"/>
    <xf numFmtId="0" fontId="9" fillId="24" borderId="29" applyNumberFormat="0" applyFont="0" applyBorder="0" applyAlignment="0" applyProtection="0"/>
    <xf numFmtId="0" fontId="9" fillId="24" borderId="29" applyNumberFormat="0" applyFont="0" applyBorder="0" applyAlignment="0" applyProtection="0"/>
    <xf numFmtId="0" fontId="9" fillId="24" borderId="29" applyNumberFormat="0" applyFon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36" borderId="33" applyNumberFormat="0" applyAlignment="0" applyProtection="0">
      <alignment vertical="center"/>
    </xf>
    <xf numFmtId="0" fontId="9" fillId="0" borderId="33" applyNumberFormat="0" applyProtection="0">
      <alignment horizontal="centerContinuous" vertical="center"/>
    </xf>
    <xf numFmtId="0" fontId="9" fillId="12" borderId="0" applyNumberFormat="0" applyBorder="0" applyAlignment="0" applyProtection="0">
      <alignment vertical="center"/>
    </xf>
    <xf numFmtId="0" fontId="9" fillId="36" borderId="0" applyNumberFormat="0" applyBorder="0" applyAlignment="0" applyProtection="0">
      <alignment vertical="center"/>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39" fillId="0" borderId="0" applyNumberFormat="0" applyFill="0" applyBorder="0" applyAlignment="0" applyProtection="0">
      <alignment vertical="top"/>
      <protection locked="0"/>
    </xf>
    <xf numFmtId="0" fontId="9" fillId="0" borderId="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39" borderId="70" applyNumberFormat="0">
      <alignment vertical="top" wrapText="1"/>
    </xf>
    <xf numFmtId="0" fontId="9" fillId="39" borderId="70" applyNumberFormat="0">
      <alignment vertical="top" wrapText="1"/>
    </xf>
    <xf numFmtId="0" fontId="89" fillId="0" borderId="69" applyNumberFormat="0" applyFill="0" applyAlignment="0" applyProtection="0"/>
    <xf numFmtId="198" fontId="95" fillId="31" borderId="70">
      <protection locked="0"/>
    </xf>
    <xf numFmtId="0" fontId="9" fillId="39" borderId="70" applyNumberFormat="0">
      <alignment vertical="top" wrapText="1"/>
    </xf>
    <xf numFmtId="167" fontId="9" fillId="0" borderId="0" applyFont="0" applyFill="0" applyBorder="0" applyAlignment="0" applyProtection="0"/>
    <xf numFmtId="0" fontId="9" fillId="0" borderId="0"/>
    <xf numFmtId="0" fontId="89" fillId="0" borderId="69" applyNumberFormat="0" applyFill="0" applyAlignment="0" applyProtection="0"/>
    <xf numFmtId="3" fontId="95" fillId="31" borderId="70">
      <alignment wrapText="1"/>
      <protection locked="0"/>
    </xf>
    <xf numFmtId="0" fontId="128" fillId="32" borderId="71">
      <alignment horizontal="center" vertical="center"/>
    </xf>
    <xf numFmtId="0" fontId="9" fillId="39" borderId="70" applyNumberFormat="0">
      <alignment vertical="top" wrapText="1"/>
    </xf>
    <xf numFmtId="0" fontId="272" fillId="0" borderId="0"/>
    <xf numFmtId="0" fontId="272" fillId="0" borderId="0"/>
    <xf numFmtId="43" fontId="227" fillId="0" borderId="0" applyFont="0" applyFill="0" applyBorder="0" applyAlignment="0" applyProtection="0"/>
    <xf numFmtId="43" fontId="227" fillId="0" borderId="0" applyFont="0" applyFill="0" applyBorder="0" applyAlignment="0" applyProtection="0"/>
    <xf numFmtId="0" fontId="28" fillId="0" borderId="0"/>
    <xf numFmtId="0" fontId="274" fillId="0" borderId="0"/>
    <xf numFmtId="43" fontId="227" fillId="0" borderId="0" applyFont="0" applyFill="0" applyBorder="0" applyAlignment="0" applyProtection="0"/>
    <xf numFmtId="0" fontId="8" fillId="0" borderId="0"/>
    <xf numFmtId="43" fontId="225" fillId="0" borderId="0" applyFont="0" applyFill="0" applyBorder="0" applyAlignment="0" applyProtection="0"/>
    <xf numFmtId="0" fontId="9" fillId="0" borderId="0"/>
    <xf numFmtId="0" fontId="9" fillId="0" borderId="0" applyProtection="0"/>
    <xf numFmtId="167" fontId="9" fillId="0" borderId="0" applyFont="0" applyFill="0" applyBorder="0" applyAlignment="0" applyProtection="0"/>
    <xf numFmtId="9" fontId="9" fillId="0" borderId="0" applyFont="0" applyFill="0" applyBorder="0" applyAlignment="0" applyProtection="0"/>
    <xf numFmtId="0" fontId="89" fillId="0" borderId="1" applyNumberFormat="0" applyFill="0" applyAlignment="0" applyProtection="0"/>
    <xf numFmtId="0" fontId="89" fillId="0" borderId="1" applyNumberFormat="0" applyFill="0" applyAlignment="0" applyProtection="0"/>
    <xf numFmtId="0" fontId="89" fillId="0" borderId="1" applyNumberFormat="0" applyFill="0" applyAlignment="0" applyProtection="0"/>
    <xf numFmtId="0" fontId="9" fillId="0" borderId="0"/>
    <xf numFmtId="0" fontId="9" fillId="0" borderId="0"/>
    <xf numFmtId="0" fontId="7" fillId="0" borderId="0"/>
    <xf numFmtId="0" fontId="48" fillId="0" borderId="12" applyNumberFormat="0" applyFill="0" applyProtection="0">
      <alignment horizontal="right"/>
    </xf>
    <xf numFmtId="0" fontId="94" fillId="0" borderId="16" applyNumberFormat="0" applyFont="0" applyFill="0" applyAlignment="0" applyProtection="0"/>
    <xf numFmtId="0" fontId="48" fillId="0" borderId="12" applyNumberFormat="0" applyFill="0" applyProtection="0">
      <alignment horizontal="right"/>
    </xf>
    <xf numFmtId="0" fontId="94" fillId="0" borderId="16" applyNumberFormat="0" applyFont="0" applyFill="0" applyAlignment="0" applyProtection="0"/>
    <xf numFmtId="0" fontId="99" fillId="0" borderId="18" applyNumberFormat="0" applyFill="0" applyBorder="0">
      <alignment horizontal="left"/>
    </xf>
    <xf numFmtId="197" fontId="28" fillId="30" borderId="12" applyNumberFormat="0" applyFont="0" applyBorder="0" applyAlignment="0" applyProtection="0">
      <alignment horizontal="right"/>
    </xf>
    <xf numFmtId="167" fontId="9" fillId="0" borderId="0" applyFont="0" applyFill="0" applyBorder="0" applyAlignment="0" applyProtection="0"/>
    <xf numFmtId="0" fontId="48" fillId="0" borderId="12" applyNumberFormat="0" applyFill="0" applyProtection="0">
      <alignment horizontal="right"/>
    </xf>
    <xf numFmtId="0" fontId="48" fillId="0" borderId="12" applyNumberFormat="0" applyFill="0" applyProtection="0">
      <alignment horizontal="right"/>
    </xf>
    <xf numFmtId="167" fontId="9" fillId="0" borderId="0" applyFont="0" applyFill="0" applyBorder="0" applyAlignment="0" applyProtection="0"/>
    <xf numFmtId="0" fontId="94" fillId="0" borderId="16" applyNumberFormat="0" applyFont="0" applyFill="0" applyAlignment="0" applyProtection="0"/>
    <xf numFmtId="0" fontId="94" fillId="0" borderId="16" applyNumberFormat="0" applyFont="0" applyFill="0" applyAlignment="0" applyProtection="0"/>
    <xf numFmtId="167" fontId="9" fillId="0" borderId="0" applyFont="0" applyFill="0" applyBorder="0" applyAlignment="0" applyProtection="0"/>
    <xf numFmtId="0" fontId="48" fillId="0" borderId="12" applyNumberFormat="0" applyFill="0" applyProtection="0">
      <alignment horizontal="right"/>
    </xf>
    <xf numFmtId="197" fontId="28" fillId="30" borderId="12" applyNumberFormat="0" applyFont="0" applyBorder="0" applyAlignment="0" applyProtection="0">
      <alignment horizontal="right"/>
    </xf>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0" fontId="48" fillId="0" borderId="12" applyNumberFormat="0" applyFill="0" applyProtection="0">
      <alignment horizontal="right"/>
    </xf>
    <xf numFmtId="0" fontId="94" fillId="0" borderId="16" applyNumberFormat="0" applyFont="0" applyFill="0" applyAlignment="0" applyProtection="0"/>
    <xf numFmtId="0" fontId="48" fillId="0" borderId="12" applyNumberFormat="0" applyFill="0" applyProtection="0">
      <alignment horizontal="right"/>
    </xf>
    <xf numFmtId="0" fontId="48" fillId="0" borderId="12" applyNumberFormat="0" applyFill="0" applyProtection="0">
      <alignment horizontal="right"/>
    </xf>
    <xf numFmtId="0" fontId="94" fillId="0" borderId="16" applyNumberFormat="0" applyFont="0" applyFill="0" applyAlignment="0" applyProtection="0"/>
    <xf numFmtId="167" fontId="9" fillId="0" borderId="0" applyFont="0" applyFill="0" applyBorder="0" applyAlignment="0" applyProtection="0"/>
    <xf numFmtId="0" fontId="94" fillId="0" borderId="16" applyNumberFormat="0" applyFont="0" applyFill="0" applyAlignment="0" applyProtection="0"/>
    <xf numFmtId="0" fontId="48" fillId="0" borderId="12" applyNumberFormat="0" applyFill="0" applyProtection="0">
      <alignment horizontal="right"/>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49" fillId="0" borderId="18" applyNumberFormat="0" applyFill="0" applyProtection="0"/>
    <xf numFmtId="0" fontId="99" fillId="0" borderId="18" applyNumberFormat="0" applyFill="0" applyBorder="0">
      <alignment horizontal="left"/>
    </xf>
    <xf numFmtId="197" fontId="28" fillId="30" borderId="12" applyNumberFormat="0" applyFont="0" applyBorder="0" applyAlignment="0" applyProtection="0">
      <alignment horizontal="right"/>
    </xf>
    <xf numFmtId="0" fontId="94" fillId="0" borderId="16" applyNumberFormat="0" applyFont="0" applyFill="0" applyAlignment="0" applyProtection="0"/>
    <xf numFmtId="167" fontId="9" fillId="0" borderId="0" applyFont="0" applyFill="0" applyBorder="0" applyAlignment="0" applyProtection="0"/>
    <xf numFmtId="197" fontId="28" fillId="30" borderId="12" applyNumberFormat="0" applyFont="0" applyBorder="0" applyAlignment="0" applyProtection="0">
      <alignment horizontal="right"/>
    </xf>
    <xf numFmtId="0" fontId="9" fillId="0" borderId="0" applyNumberFormat="0" applyFill="0" applyBorder="0" applyAlignment="0" applyProtection="0"/>
    <xf numFmtId="197" fontId="28" fillId="30" borderId="12" applyNumberFormat="0" applyFont="0" applyBorder="0" applyAlignment="0" applyProtection="0">
      <alignment horizontal="right"/>
    </xf>
    <xf numFmtId="0" fontId="49" fillId="0" borderId="18" applyNumberFormat="0" applyFill="0" applyProtection="0"/>
    <xf numFmtId="0" fontId="94" fillId="0" borderId="16" applyNumberFormat="0" applyFont="0" applyFill="0" applyAlignment="0" applyProtection="0"/>
    <xf numFmtId="0" fontId="9" fillId="0" borderId="0"/>
    <xf numFmtId="169" fontId="32" fillId="0" borderId="0" applyFill="0" applyBorder="0" applyAlignment="0"/>
    <xf numFmtId="278" fontId="32" fillId="0" borderId="0" applyFill="0" applyBorder="0" applyAlignment="0"/>
    <xf numFmtId="278" fontId="32" fillId="0" borderId="0" applyFill="0" applyBorder="0" applyAlignment="0"/>
    <xf numFmtId="283" fontId="9" fillId="0" borderId="0" applyFont="0" applyFill="0" applyBorder="0" applyAlignment="0" applyProtection="0"/>
    <xf numFmtId="0" fontId="38" fillId="0" borderId="77" applyNumberFormat="0" applyAlignment="0" applyProtection="0">
      <alignment horizontal="left" vertical="center"/>
    </xf>
    <xf numFmtId="0" fontId="94" fillId="0" borderId="16" applyNumberFormat="0" applyFont="0" applyFill="0" applyAlignment="0" applyProtection="0"/>
    <xf numFmtId="0" fontId="289" fillId="0" borderId="0">
      <protection locked="0"/>
    </xf>
    <xf numFmtId="0" fontId="289" fillId="0" borderId="0">
      <protection locked="0"/>
    </xf>
    <xf numFmtId="0" fontId="289" fillId="0" borderId="0">
      <protection locked="0"/>
    </xf>
    <xf numFmtId="0" fontId="289" fillId="0" borderId="0">
      <protection locked="0"/>
    </xf>
    <xf numFmtId="0" fontId="289" fillId="0" borderId="0">
      <protection locked="0"/>
    </xf>
    <xf numFmtId="0" fontId="289" fillId="0" borderId="0">
      <protection locked="0"/>
    </xf>
    <xf numFmtId="282" fontId="9" fillId="0" borderId="0" applyNumberFormat="0" applyFont="0" applyFill="0" applyBorder="0" applyAlignment="0" applyProtection="0"/>
    <xf numFmtId="169" fontId="32" fillId="0" borderId="0" applyFill="0" applyBorder="0" applyAlignment="0"/>
    <xf numFmtId="281" fontId="32" fillId="0" borderId="0" applyFill="0" applyBorder="0" applyAlignment="0"/>
    <xf numFmtId="169" fontId="32" fillId="0" borderId="0" applyFill="0" applyBorder="0" applyAlignment="0"/>
    <xf numFmtId="0" fontId="290" fillId="0" borderId="0">
      <protection locked="0"/>
    </xf>
    <xf numFmtId="0" fontId="9" fillId="0" borderId="0" applyFont="0" applyFill="0" applyBorder="0" applyAlignment="0" applyProtection="0"/>
    <xf numFmtId="0" fontId="289" fillId="0" borderId="0">
      <protection locked="0"/>
    </xf>
    <xf numFmtId="38" fontId="40" fillId="0" borderId="76">
      <alignment vertical="center"/>
    </xf>
    <xf numFmtId="169" fontId="32" fillId="0" borderId="0" applyFont="0" applyFill="0" applyBorder="0" applyAlignment="0" applyProtection="0"/>
    <xf numFmtId="0" fontId="288" fillId="0" borderId="0"/>
    <xf numFmtId="0" fontId="288" fillId="0" borderId="0"/>
    <xf numFmtId="278" fontId="32" fillId="0" borderId="0" applyFont="0" applyFill="0" applyBorder="0" applyAlignment="0" applyProtection="0"/>
    <xf numFmtId="281" fontId="32" fillId="0" borderId="0" applyFill="0" applyBorder="0" applyAlignment="0"/>
    <xf numFmtId="280" fontId="32" fillId="0" borderId="0" applyFill="0" applyBorder="0" applyAlignment="0"/>
    <xf numFmtId="279" fontId="32" fillId="0" borderId="0" applyFill="0" applyBorder="0" applyAlignment="0"/>
    <xf numFmtId="198" fontId="32" fillId="0" borderId="0" applyFill="0" applyBorder="0" applyAlignment="0"/>
    <xf numFmtId="169" fontId="32" fillId="0" borderId="0" applyFill="0" applyBorder="0" applyAlignment="0"/>
    <xf numFmtId="278" fontId="32" fillId="0" borderId="0" applyFill="0" applyBorder="0" applyAlignment="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67" fontId="9" fillId="0" borderId="0" applyFont="0" applyFill="0" applyBorder="0" applyAlignment="0" applyProtection="0"/>
    <xf numFmtId="0" fontId="48" fillId="0" borderId="12" applyNumberFormat="0" applyFill="0" applyProtection="0">
      <alignment horizontal="right"/>
    </xf>
    <xf numFmtId="0" fontId="9" fillId="0" borderId="0" applyNumberFormat="0" applyFill="0" applyBorder="0" applyAlignment="0" applyProtection="0"/>
    <xf numFmtId="0" fontId="9" fillId="0" borderId="0" applyNumberFormat="0" applyFill="0" applyBorder="0" applyAlignment="0" applyProtection="0"/>
    <xf numFmtId="197" fontId="28" fillId="30" borderId="12" applyNumberFormat="0" applyFont="0" applyBorder="0" applyAlignment="0" applyProtection="0">
      <alignment horizontal="right"/>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7" fontId="28" fillId="30" borderId="12" applyNumberFormat="0" applyFont="0" applyBorder="0" applyAlignment="0" applyProtection="0">
      <alignment horizontal="right"/>
    </xf>
    <xf numFmtId="0" fontId="9" fillId="0" borderId="0" applyFont="0" applyFill="0" applyBorder="0" applyAlignment="0" applyProtection="0"/>
    <xf numFmtId="0" fontId="9" fillId="0" borderId="0" applyNumberFormat="0" applyFill="0" applyBorder="0" applyAlignment="0" applyProtection="0"/>
    <xf numFmtId="0" fontId="48" fillId="0" borderId="12" applyNumberFormat="0" applyFill="0" applyProtection="0">
      <alignment horizontal="right"/>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4" fillId="0" borderId="16" applyNumberFormat="0" applyFont="0" applyFill="0" applyAlignment="0" applyProtection="0"/>
    <xf numFmtId="0" fontId="227" fillId="48" borderId="0" applyNumberFormat="0" applyBorder="0" applyAlignment="0" applyProtection="0"/>
    <xf numFmtId="0" fontId="286" fillId="47" borderId="0" applyNumberFormat="0" applyBorder="0" applyAlignment="0" applyProtection="0"/>
    <xf numFmtId="0" fontId="227" fillId="0" borderId="0"/>
    <xf numFmtId="167" fontId="9" fillId="0" borderId="0" applyFont="0" applyFill="0" applyBorder="0" applyAlignment="0" applyProtection="0"/>
    <xf numFmtId="9" fontId="9" fillId="0" borderId="0" applyFont="0" applyFill="0" applyBorder="0" applyAlignment="0" applyProtection="0"/>
    <xf numFmtId="43" fontId="225" fillId="0" borderId="0" applyFont="0" applyFill="0" applyBorder="0" applyAlignment="0" applyProtection="0"/>
    <xf numFmtId="43" fontId="7" fillId="0" borderId="0" applyFont="0" applyFill="0" applyBorder="0" applyAlignment="0" applyProtection="0"/>
    <xf numFmtId="167" fontId="9" fillId="0" borderId="0" applyFont="0" applyFill="0" applyBorder="0" applyAlignment="0" applyProtection="0"/>
    <xf numFmtId="0" fontId="48" fillId="0" borderId="12" applyNumberFormat="0" applyFill="0" applyProtection="0">
      <alignment horizontal="right"/>
    </xf>
    <xf numFmtId="197" fontId="28" fillId="30" borderId="12" applyNumberFormat="0" applyFont="0" applyBorder="0" applyAlignment="0" applyProtection="0">
      <alignment horizontal="right"/>
    </xf>
    <xf numFmtId="0" fontId="48" fillId="0" borderId="12" applyNumberFormat="0" applyFill="0" applyProtection="0">
      <alignment horizontal="right"/>
    </xf>
    <xf numFmtId="0" fontId="9" fillId="0" borderId="0"/>
    <xf numFmtId="0" fontId="99" fillId="0" borderId="18" applyNumberFormat="0" applyFill="0" applyBorder="0">
      <alignment horizontal="left"/>
    </xf>
    <xf numFmtId="0" fontId="48" fillId="0" borderId="12" applyNumberFormat="0" applyFill="0" applyProtection="0">
      <alignment horizontal="right"/>
    </xf>
    <xf numFmtId="9" fontId="225" fillId="0" borderId="0" applyFont="0" applyFill="0" applyBorder="0" applyAlignment="0" applyProtection="0"/>
    <xf numFmtId="0" fontId="48" fillId="0" borderId="12" applyNumberFormat="0" applyFill="0" applyProtection="0">
      <alignment horizontal="right"/>
    </xf>
    <xf numFmtId="0" fontId="49" fillId="0" borderId="18" applyNumberFormat="0" applyFill="0" applyProtection="0"/>
    <xf numFmtId="197" fontId="28" fillId="30" borderId="12" applyNumberFormat="0" applyFont="0" applyBorder="0" applyAlignment="0" applyProtection="0">
      <alignment horizontal="right"/>
    </xf>
    <xf numFmtId="0" fontId="94" fillId="0" borderId="16" applyNumberFormat="0" applyFont="0" applyFill="0" applyAlignment="0" applyProtection="0"/>
    <xf numFmtId="0" fontId="94" fillId="0" borderId="0"/>
    <xf numFmtId="0" fontId="9" fillId="0" borderId="0" applyProtection="0"/>
    <xf numFmtId="0" fontId="9" fillId="0" borderId="0"/>
    <xf numFmtId="167" fontId="9" fillId="0" borderId="0" applyFont="0" applyFill="0" applyBorder="0" applyAlignment="0" applyProtection="0"/>
    <xf numFmtId="0" fontId="49" fillId="0" borderId="18" applyNumberFormat="0" applyFill="0" applyProtection="0"/>
    <xf numFmtId="0" fontId="99" fillId="0" borderId="18" applyNumberFormat="0" applyFill="0" applyBorder="0">
      <alignment horizontal="left"/>
    </xf>
    <xf numFmtId="0" fontId="99" fillId="0" borderId="18" applyNumberFormat="0" applyFill="0" applyBorder="0">
      <alignment horizontal="left"/>
    </xf>
    <xf numFmtId="197" fontId="28" fillId="30" borderId="12" applyNumberFormat="0" applyFont="0" applyBorder="0" applyAlignment="0" applyProtection="0">
      <alignment horizontal="right"/>
    </xf>
    <xf numFmtId="0" fontId="48" fillId="0" borderId="12" applyNumberFormat="0" applyFill="0" applyProtection="0">
      <alignment horizontal="right"/>
    </xf>
    <xf numFmtId="197" fontId="28" fillId="30" borderId="12" applyNumberFormat="0" applyFont="0" applyBorder="0" applyAlignment="0" applyProtection="0">
      <alignment horizontal="right"/>
    </xf>
    <xf numFmtId="0" fontId="94" fillId="0" borderId="16" applyNumberFormat="0" applyFont="0" applyFill="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4" fillId="0" borderId="16" applyNumberFormat="0" applyFont="0" applyFill="0" applyAlignment="0" applyProtection="0"/>
    <xf numFmtId="197" fontId="28" fillId="30" borderId="12" applyNumberFormat="0" applyFont="0" applyBorder="0" applyAlignment="0" applyProtection="0">
      <alignment horizontal="right"/>
    </xf>
    <xf numFmtId="9" fontId="225" fillId="0" borderId="0" applyFont="0" applyFill="0" applyBorder="0" applyAlignment="0" applyProtection="0"/>
    <xf numFmtId="0" fontId="225" fillId="0" borderId="0"/>
    <xf numFmtId="167" fontId="9" fillId="0" borderId="0" applyFont="0" applyFill="0" applyBorder="0" applyAlignment="0" applyProtection="0"/>
    <xf numFmtId="0" fontId="94" fillId="0" borderId="16" applyNumberFormat="0" applyFont="0" applyFill="0" applyAlignment="0" applyProtection="0"/>
    <xf numFmtId="43" fontId="225" fillId="0" borderId="0" applyFont="0" applyFill="0" applyBorder="0" applyAlignment="0" applyProtection="0"/>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167" fontId="9" fillId="0" borderId="0" applyFont="0" applyFill="0" applyBorder="0" applyAlignment="0" applyProtection="0"/>
    <xf numFmtId="0" fontId="94" fillId="0" borderId="16" applyNumberFormat="0" applyFont="0" applyFill="0" applyAlignment="0" applyProtection="0"/>
    <xf numFmtId="197" fontId="28" fillId="30" borderId="12" applyNumberFormat="0" applyFont="0" applyBorder="0" applyAlignment="0" applyProtection="0">
      <alignment horizontal="right"/>
    </xf>
    <xf numFmtId="0" fontId="94" fillId="0" borderId="16" applyNumberFormat="0" applyFont="0" applyFill="0" applyAlignment="0" applyProtection="0"/>
    <xf numFmtId="167" fontId="9" fillId="0" borderId="0" applyFont="0" applyFill="0" applyBorder="0" applyAlignment="0" applyProtection="0"/>
    <xf numFmtId="0" fontId="94" fillId="0" borderId="16" applyNumberFormat="0" applyFont="0" applyFill="0" applyAlignment="0" applyProtection="0"/>
    <xf numFmtId="167" fontId="9" fillId="0" borderId="0" applyFont="0" applyFill="0" applyBorder="0" applyAlignment="0" applyProtection="0"/>
    <xf numFmtId="0" fontId="48" fillId="0" borderId="12" applyNumberFormat="0" applyFill="0" applyProtection="0">
      <alignment horizontal="right"/>
    </xf>
    <xf numFmtId="41" fontId="9" fillId="0" borderId="0" applyFont="0" applyFill="0" applyBorder="0" applyAlignment="0" applyProtection="0"/>
    <xf numFmtId="281" fontId="32" fillId="0" borderId="0" applyFill="0" applyBorder="0" applyAlignment="0"/>
    <xf numFmtId="169" fontId="32" fillId="0" borderId="0" applyFill="0" applyBorder="0" applyAlignment="0"/>
    <xf numFmtId="284" fontId="9" fillId="0" borderId="0" applyFont="0" applyFill="0" applyBorder="0" applyAlignment="0" applyProtection="0"/>
    <xf numFmtId="0" fontId="38" fillId="0" borderId="6">
      <alignment horizontal="left" vertical="center"/>
    </xf>
    <xf numFmtId="49" fontId="35" fillId="0" borderId="0">
      <alignment horizontal="right"/>
    </xf>
    <xf numFmtId="0" fontId="289" fillId="0" borderId="0">
      <protection locked="0"/>
    </xf>
    <xf numFmtId="0" fontId="289" fillId="0" borderId="0">
      <protection locked="0"/>
    </xf>
    <xf numFmtId="0" fontId="289" fillId="0" borderId="0">
      <protection locked="0"/>
    </xf>
    <xf numFmtId="278" fontId="32" fillId="0" borderId="0" applyFill="0" applyBorder="0" applyAlignment="0"/>
    <xf numFmtId="278" fontId="32" fillId="0" borderId="0" applyFill="0" applyBorder="0" applyAlignment="0"/>
    <xf numFmtId="0" fontId="290" fillId="0" borderId="0">
      <protection locked="0"/>
    </xf>
    <xf numFmtId="0" fontId="9" fillId="0" borderId="0" applyFont="0" applyFill="0" applyBorder="0" applyAlignment="0" applyProtection="0"/>
    <xf numFmtId="14" fontId="95" fillId="0" borderId="0" applyFill="0" applyBorder="0" applyAlignment="0"/>
    <xf numFmtId="0" fontId="287" fillId="0" borderId="0"/>
    <xf numFmtId="0" fontId="287" fillId="0" borderId="0"/>
    <xf numFmtId="169" fontId="32" fillId="0" borderId="0" applyFill="0" applyBorder="0" applyAlignment="0"/>
    <xf numFmtId="278" fontId="32" fillId="0" borderId="0" applyFill="0" applyBorder="0" applyAlignment="0"/>
    <xf numFmtId="0" fontId="9" fillId="0" borderId="0" applyFont="0" applyFill="0" applyBorder="0" applyAlignment="0" applyProtection="0"/>
    <xf numFmtId="0" fontId="9" fillId="0" borderId="0" applyNumberFormat="0" applyFill="0" applyBorder="0" applyAlignment="0" applyProtection="0"/>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0" fontId="48" fillId="0" borderId="12" applyNumberFormat="0" applyFill="0" applyProtection="0">
      <alignment horizontal="right"/>
    </xf>
    <xf numFmtId="0" fontId="48" fillId="0" borderId="12" applyNumberFormat="0" applyFill="0" applyProtection="0">
      <alignment horizontal="right"/>
    </xf>
    <xf numFmtId="0" fontId="48" fillId="0" borderId="12" applyNumberFormat="0" applyFill="0" applyProtection="0">
      <alignment horizontal="right"/>
    </xf>
    <xf numFmtId="0" fontId="49" fillId="0" borderId="18" applyNumberFormat="0" applyFill="0" applyProtection="0"/>
    <xf numFmtId="43" fontId="227" fillId="0" borderId="0" applyFont="0" applyFill="0" applyBorder="0" applyAlignment="0" applyProtection="0"/>
    <xf numFmtId="0" fontId="94" fillId="0" borderId="16" applyNumberFormat="0" applyFont="0" applyFill="0" applyAlignment="0" applyProtection="0"/>
    <xf numFmtId="0" fontId="99" fillId="0" borderId="18" applyNumberFormat="0" applyFill="0" applyBorder="0">
      <alignment horizontal="left"/>
    </xf>
    <xf numFmtId="0" fontId="49" fillId="0" borderId="18" applyNumberFormat="0" applyFill="0" applyProtection="0"/>
    <xf numFmtId="197" fontId="28" fillId="30" borderId="12" applyNumberFormat="0" applyFont="0" applyBorder="0" applyAlignment="0" applyProtection="0">
      <alignment horizontal="right"/>
    </xf>
    <xf numFmtId="0" fontId="48" fillId="0" borderId="12" applyNumberFormat="0" applyFill="0" applyProtection="0">
      <alignment horizontal="right"/>
    </xf>
    <xf numFmtId="167" fontId="9" fillId="0" borderId="0" applyFont="0" applyFill="0" applyBorder="0" applyAlignment="0" applyProtection="0"/>
    <xf numFmtId="197" fontId="28" fillId="30" borderId="12" applyNumberFormat="0" applyFont="0" applyBorder="0" applyAlignment="0" applyProtection="0">
      <alignment horizontal="right"/>
    </xf>
    <xf numFmtId="0" fontId="94" fillId="0" borderId="16" applyNumberFormat="0" applyFont="0" applyFill="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0" fontId="48" fillId="0" borderId="12" applyNumberFormat="0" applyFill="0" applyProtection="0">
      <alignment horizontal="right"/>
    </xf>
    <xf numFmtId="167" fontId="9" fillId="0" borderId="0" applyFont="0" applyFill="0" applyBorder="0" applyAlignment="0" applyProtection="0"/>
    <xf numFmtId="0" fontId="94" fillId="0" borderId="16" applyNumberFormat="0" applyFont="0" applyFill="0" applyAlignment="0" applyProtection="0"/>
    <xf numFmtId="0" fontId="94" fillId="0" borderId="16" applyNumberFormat="0" applyFont="0" applyFill="0" applyAlignment="0" applyProtection="0"/>
    <xf numFmtId="0" fontId="94" fillId="0" borderId="16" applyNumberFormat="0" applyFont="0" applyFill="0" applyAlignment="0" applyProtection="0"/>
    <xf numFmtId="0" fontId="48" fillId="0" borderId="12" applyNumberFormat="0" applyFill="0" applyProtection="0">
      <alignment horizontal="right"/>
    </xf>
    <xf numFmtId="167" fontId="9" fillId="0" borderId="0" applyFont="0" applyFill="0" applyBorder="0" applyAlignment="0" applyProtection="0"/>
    <xf numFmtId="197" fontId="28" fillId="30" borderId="12" applyNumberFormat="0" applyFont="0" applyBorder="0" applyAlignment="0" applyProtection="0">
      <alignment horizontal="right"/>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9" fillId="0" borderId="0"/>
    <xf numFmtId="203" fontId="28" fillId="0" borderId="0" applyFont="0" applyFill="0" applyBorder="0" applyAlignment="0" applyProtection="0"/>
    <xf numFmtId="203" fontId="28"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07" fontId="28" fillId="0" borderId="0" applyFont="0" applyFill="0" applyBorder="0" applyAlignment="0" applyProtection="0"/>
    <xf numFmtId="207" fontId="28"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8" fontId="28" fillId="0" borderId="0" applyFont="0" applyFill="0" applyBorder="0" applyProtection="0">
      <alignment horizontal="right"/>
    </xf>
    <xf numFmtId="208" fontId="28" fillId="0" borderId="0" applyFont="0" applyFill="0" applyBorder="0" applyProtection="0">
      <alignment horizontal="right"/>
    </xf>
    <xf numFmtId="185" fontId="9" fillId="0" borderId="0" applyFont="0" applyFill="0" applyBorder="0" applyAlignment="0" applyProtection="0"/>
    <xf numFmtId="185" fontId="9" fillId="0" borderId="0" applyFon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291" fillId="3" borderId="0" applyNumberFormat="0" applyBorder="0" applyAlignment="0" applyProtection="0"/>
    <xf numFmtId="0" fontId="291" fillId="4" borderId="0" applyNumberFormat="0" applyBorder="0" applyAlignment="0" applyProtection="0"/>
    <xf numFmtId="0" fontId="291" fillId="5" borderId="0" applyNumberFormat="0" applyBorder="0" applyAlignment="0" applyProtection="0"/>
    <xf numFmtId="0" fontId="291" fillId="6" borderId="0" applyNumberFormat="0" applyBorder="0" applyAlignment="0" applyProtection="0"/>
    <xf numFmtId="0" fontId="291" fillId="7" borderId="0" applyNumberFormat="0" applyBorder="0" applyAlignment="0" applyProtection="0"/>
    <xf numFmtId="0" fontId="291" fillId="8" borderId="0" applyNumberFormat="0" applyBorder="0" applyAlignment="0" applyProtection="0"/>
    <xf numFmtId="0" fontId="292" fillId="3" borderId="0" applyNumberFormat="0" applyBorder="0" applyAlignment="0" applyProtection="0"/>
    <xf numFmtId="0" fontId="292" fillId="4" borderId="0" applyNumberFormat="0" applyBorder="0" applyAlignment="0" applyProtection="0"/>
    <xf numFmtId="0" fontId="292" fillId="5" borderId="0" applyNumberFormat="0" applyBorder="0" applyAlignment="0" applyProtection="0"/>
    <xf numFmtId="0" fontId="292" fillId="6" borderId="0" applyNumberFormat="0" applyBorder="0" applyAlignment="0" applyProtection="0"/>
    <xf numFmtId="0" fontId="292" fillId="7" borderId="0" applyNumberFormat="0" applyBorder="0" applyAlignment="0" applyProtection="0"/>
    <xf numFmtId="0" fontId="292" fillId="8"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291" fillId="9" borderId="0" applyNumberFormat="0" applyBorder="0" applyAlignment="0" applyProtection="0"/>
    <xf numFmtId="0" fontId="291" fillId="10" borderId="0" applyNumberFormat="0" applyBorder="0" applyAlignment="0" applyProtection="0"/>
    <xf numFmtId="0" fontId="291" fillId="13" borderId="0" applyNumberFormat="0" applyBorder="0" applyAlignment="0" applyProtection="0"/>
    <xf numFmtId="0" fontId="291" fillId="6" borderId="0" applyNumberFormat="0" applyBorder="0" applyAlignment="0" applyProtection="0"/>
    <xf numFmtId="0" fontId="291" fillId="9" borderId="0" applyNumberFormat="0" applyBorder="0" applyAlignment="0" applyProtection="0"/>
    <xf numFmtId="0" fontId="291" fillId="14" borderId="0" applyNumberFormat="0" applyBorder="0" applyAlignment="0" applyProtection="0"/>
    <xf numFmtId="0" fontId="292" fillId="9" borderId="0" applyNumberFormat="0" applyBorder="0" applyAlignment="0" applyProtection="0"/>
    <xf numFmtId="0" fontId="292" fillId="10" borderId="0" applyNumberFormat="0" applyBorder="0" applyAlignment="0" applyProtection="0"/>
    <xf numFmtId="0" fontId="292" fillId="13" borderId="0" applyNumberFormat="0" applyBorder="0" applyAlignment="0" applyProtection="0"/>
    <xf numFmtId="0" fontId="292" fillId="6" borderId="0" applyNumberFormat="0" applyBorder="0" applyAlignment="0" applyProtection="0"/>
    <xf numFmtId="0" fontId="292" fillId="9" borderId="0" applyNumberFormat="0" applyBorder="0" applyAlignment="0" applyProtection="0"/>
    <xf numFmtId="0" fontId="292" fillId="14" borderId="0" applyNumberFormat="0" applyBorder="0" applyAlignment="0" applyProtection="0"/>
    <xf numFmtId="0" fontId="76" fillId="7" borderId="0" applyNumberFormat="0" applyBorder="0" applyAlignment="0" applyProtection="0"/>
    <xf numFmtId="0" fontId="76" fillId="19" borderId="0" applyNumberFormat="0" applyBorder="0" applyAlignment="0" applyProtection="0"/>
    <xf numFmtId="0" fontId="76" fillId="14" borderId="0" applyNumberFormat="0" applyBorder="0" applyAlignment="0" applyProtection="0"/>
    <xf numFmtId="0" fontId="76" fillId="4" borderId="0" applyNumberFormat="0" applyBorder="0" applyAlignment="0" applyProtection="0"/>
    <xf numFmtId="0" fontId="76" fillId="7" borderId="0" applyNumberFormat="0" applyBorder="0" applyAlignment="0" applyProtection="0"/>
    <xf numFmtId="0" fontId="76" fillId="10" borderId="0" applyNumberFormat="0" applyBorder="0" applyAlignment="0" applyProtection="0"/>
    <xf numFmtId="0" fontId="293" fillId="15" borderId="0" applyNumberFormat="0" applyBorder="0" applyAlignment="0" applyProtection="0"/>
    <xf numFmtId="0" fontId="293" fillId="10" borderId="0" applyNumberFormat="0" applyBorder="0" applyAlignment="0" applyProtection="0"/>
    <xf numFmtId="0" fontId="293" fillId="13" borderId="0" applyNumberFormat="0" applyBorder="0" applyAlignment="0" applyProtection="0"/>
    <xf numFmtId="0" fontId="293" fillId="16" borderId="0" applyNumberFormat="0" applyBorder="0" applyAlignment="0" applyProtection="0"/>
    <xf numFmtId="0" fontId="293" fillId="17" borderId="0" applyNumberFormat="0" applyBorder="0" applyAlignment="0" applyProtection="0"/>
    <xf numFmtId="0" fontId="293" fillId="18" borderId="0" applyNumberFormat="0" applyBorder="0" applyAlignment="0" applyProtection="0"/>
    <xf numFmtId="0" fontId="294" fillId="15" borderId="0" applyNumberFormat="0" applyBorder="0" applyAlignment="0" applyProtection="0"/>
    <xf numFmtId="0" fontId="294" fillId="10" borderId="0" applyNumberFormat="0" applyBorder="0" applyAlignment="0" applyProtection="0"/>
    <xf numFmtId="0" fontId="294" fillId="13" borderId="0" applyNumberFormat="0" applyBorder="0" applyAlignment="0" applyProtection="0"/>
    <xf numFmtId="0" fontId="294" fillId="16" borderId="0" applyNumberFormat="0" applyBorder="0" applyAlignment="0" applyProtection="0"/>
    <xf numFmtId="0" fontId="294" fillId="17" borderId="0" applyNumberFormat="0" applyBorder="0" applyAlignment="0" applyProtection="0"/>
    <xf numFmtId="0" fontId="294" fillId="18" borderId="0" applyNumberFormat="0" applyBorder="0" applyAlignment="0" applyProtection="0"/>
    <xf numFmtId="0" fontId="76" fillId="37" borderId="0" applyNumberFormat="0" applyBorder="0" applyAlignment="0" applyProtection="0"/>
    <xf numFmtId="0" fontId="76" fillId="19" borderId="0" applyNumberFormat="0" applyBorder="0" applyAlignment="0" applyProtection="0"/>
    <xf numFmtId="0" fontId="76" fillId="14" borderId="0" applyNumberFormat="0" applyBorder="0" applyAlignment="0" applyProtection="0"/>
    <xf numFmtId="0" fontId="76" fillId="38" borderId="0" applyNumberFormat="0" applyBorder="0" applyAlignment="0" applyProtection="0"/>
    <xf numFmtId="0" fontId="76" fillId="21" borderId="0" applyNumberFormat="0" applyBorder="0" applyAlignment="0" applyProtection="0"/>
    <xf numFmtId="0" fontId="293" fillId="20" borderId="0" applyNumberFormat="0" applyBorder="0" applyAlignment="0" applyProtection="0"/>
    <xf numFmtId="0" fontId="293" fillId="21" borderId="0" applyNumberFormat="0" applyBorder="0" applyAlignment="0" applyProtection="0"/>
    <xf numFmtId="0" fontId="293" fillId="22" borderId="0" applyNumberFormat="0" applyBorder="0" applyAlignment="0" applyProtection="0"/>
    <xf numFmtId="0" fontId="293" fillId="16" borderId="0" applyNumberFormat="0" applyBorder="0" applyAlignment="0" applyProtection="0"/>
    <xf numFmtId="0" fontId="293" fillId="17" borderId="0" applyNumberFormat="0" applyBorder="0" applyAlignment="0" applyProtection="0"/>
    <xf numFmtId="0" fontId="293" fillId="19" borderId="0" applyNumberFormat="0" applyBorder="0" applyAlignment="0" applyProtection="0"/>
    <xf numFmtId="0" fontId="78" fillId="6" borderId="0" applyNumberFormat="0" applyBorder="0" applyAlignment="0" applyProtection="0"/>
    <xf numFmtId="285" fontId="9" fillId="49" borderId="0">
      <alignment horizontal="right" vertical="center" indent="1"/>
    </xf>
    <xf numFmtId="285" fontId="9" fillId="50" borderId="0">
      <alignment horizontal="right" vertical="center" indent="1"/>
    </xf>
    <xf numFmtId="286" fontId="148" fillId="51" borderId="0">
      <alignment horizontal="right" vertical="center" indent="1"/>
    </xf>
    <xf numFmtId="0" fontId="86" fillId="36" borderId="7" applyNumberFormat="0" applyAlignment="0" applyProtection="0"/>
    <xf numFmtId="286" fontId="25" fillId="52" borderId="0">
      <alignment horizontal="right" vertical="center" indent="1"/>
    </xf>
    <xf numFmtId="286" fontId="9" fillId="42" borderId="0">
      <alignment horizontal="right" vertical="center" indent="1"/>
    </xf>
    <xf numFmtId="49" fontId="25" fillId="53" borderId="0">
      <alignment horizontal="right"/>
    </xf>
    <xf numFmtId="286" fontId="25" fillId="54" borderId="0">
      <alignment horizontal="right" vertical="center" indent="1"/>
    </xf>
    <xf numFmtId="3" fontId="9" fillId="55" borderId="0">
      <alignment horizontal="left"/>
    </xf>
    <xf numFmtId="0" fontId="295" fillId="31" borderId="0">
      <alignment horizontal="center" vertical="center"/>
    </xf>
    <xf numFmtId="0" fontId="105" fillId="56" borderId="0">
      <alignment horizontal="center" wrapText="1"/>
    </xf>
    <xf numFmtId="0" fontId="296" fillId="8" borderId="7" applyNumberFormat="0" applyAlignment="0" applyProtection="0"/>
    <xf numFmtId="0" fontId="297" fillId="24" borderId="23" applyNumberFormat="0" applyAlignment="0" applyProtection="0"/>
    <xf numFmtId="287" fontId="9" fillId="0" borderId="0" applyFont="0" applyFill="0" applyBorder="0" applyAlignment="0" applyProtection="0"/>
    <xf numFmtId="288" fontId="9" fillId="0" borderId="0" applyFont="0" applyFill="0" applyBorder="0" applyAlignment="0" applyProtection="0"/>
    <xf numFmtId="4" fontId="9" fillId="0" borderId="0" applyFont="0" applyFill="0" applyBorder="0" applyAlignment="0" applyProtection="0"/>
    <xf numFmtId="0" fontId="298" fillId="5" borderId="0" applyNumberFormat="0" applyBorder="0" applyAlignment="0" applyProtection="0"/>
    <xf numFmtId="0" fontId="9" fillId="29" borderId="0">
      <protection locked="0"/>
    </xf>
    <xf numFmtId="0" fontId="9" fillId="29" borderId="17">
      <alignment horizontal="right"/>
      <protection locked="0"/>
    </xf>
    <xf numFmtId="3" fontId="28" fillId="34" borderId="17">
      <alignment horizontal="right" vertical="center" indent="1"/>
    </xf>
    <xf numFmtId="289" fontId="28" fillId="34" borderId="17">
      <alignment horizontal="center" vertical="center"/>
    </xf>
    <xf numFmtId="3" fontId="28" fillId="34" borderId="17">
      <alignment horizontal="center" vertical="center"/>
    </xf>
    <xf numFmtId="290" fontId="28" fillId="34" borderId="17">
      <alignment horizontal="right" vertical="center" indent="1"/>
    </xf>
    <xf numFmtId="49" fontId="28" fillId="34" borderId="17">
      <alignment horizontal="left" vertical="center" indent="1"/>
    </xf>
    <xf numFmtId="0" fontId="299" fillId="57" borderId="17">
      <alignment horizontal="center" vertical="center" wrapText="1"/>
    </xf>
    <xf numFmtId="0" fontId="299" fillId="58" borderId="17">
      <alignment horizontal="center" vertical="center" wrapText="1"/>
    </xf>
    <xf numFmtId="0" fontId="299" fillId="57" borderId="17">
      <alignment horizontal="center" vertical="center" wrapText="1"/>
    </xf>
    <xf numFmtId="0" fontId="28" fillId="0" borderId="0">
      <alignment horizontal="left" vertical="center" wrapText="1"/>
    </xf>
    <xf numFmtId="0" fontId="28" fillId="0" borderId="0">
      <alignment vertical="center"/>
    </xf>
    <xf numFmtId="0" fontId="300" fillId="31" borderId="17">
      <alignment vertical="center"/>
    </xf>
    <xf numFmtId="289" fontId="28" fillId="0" borderId="17">
      <alignment horizontal="center" vertical="center"/>
      <protection locked="0"/>
    </xf>
    <xf numFmtId="3" fontId="28" fillId="0" borderId="17">
      <alignment horizontal="center" vertical="center"/>
      <protection locked="0"/>
    </xf>
    <xf numFmtId="290" fontId="28" fillId="0" borderId="17">
      <alignment horizontal="right" vertical="center" indent="1"/>
      <protection locked="0"/>
    </xf>
    <xf numFmtId="3" fontId="28" fillId="50" borderId="17">
      <alignment horizontal="right" vertical="center" indent="1"/>
      <protection locked="0"/>
    </xf>
    <xf numFmtId="49" fontId="28" fillId="0" borderId="17">
      <alignment horizontal="left" vertical="center" indent="1"/>
      <protection locked="0"/>
    </xf>
    <xf numFmtId="49" fontId="28" fillId="59" borderId="0">
      <alignment horizontal="left"/>
    </xf>
    <xf numFmtId="49" fontId="28" fillId="59" borderId="0">
      <alignment horizontal="center" vertical="center"/>
    </xf>
    <xf numFmtId="0" fontId="92" fillId="0" borderId="0">
      <alignment horizontal="left" vertical="center"/>
    </xf>
    <xf numFmtId="0" fontId="18" fillId="0" borderId="0">
      <alignment horizontal="left" vertical="center"/>
    </xf>
    <xf numFmtId="0" fontId="28" fillId="0" borderId="0">
      <alignment horizontal="left" vertical="center" wrapText="1"/>
    </xf>
    <xf numFmtId="0" fontId="28" fillId="60" borderId="0">
      <alignment horizontal="left" vertical="center" wrapText="1"/>
    </xf>
    <xf numFmtId="0" fontId="28" fillId="0" borderId="0">
      <alignment horizontal="left" vertical="center" wrapText="1"/>
    </xf>
    <xf numFmtId="0" fontId="79" fillId="7" borderId="0" applyNumberFormat="0" applyBorder="0" applyAlignment="0" applyProtection="0"/>
    <xf numFmtId="0" fontId="72" fillId="0" borderId="3" applyNumberFormat="0" applyFill="0" applyAlignment="0" applyProtection="0"/>
    <xf numFmtId="0" fontId="138" fillId="0" borderId="19" applyNumberFormat="0" applyFill="0" applyAlignment="0" applyProtection="0"/>
    <xf numFmtId="0" fontId="73" fillId="0" borderId="4" applyNumberFormat="0" applyFill="0" applyAlignment="0" applyProtection="0"/>
    <xf numFmtId="0" fontId="141" fillId="0" borderId="21" applyNumberFormat="0" applyFill="0" applyAlignment="0" applyProtection="0"/>
    <xf numFmtId="0" fontId="75" fillId="0" borderId="5" applyNumberFormat="0" applyFill="0" applyAlignment="0" applyProtection="0"/>
    <xf numFmtId="0" fontId="75" fillId="0" borderId="0" applyNumberFormat="0" applyFill="0" applyBorder="0" applyAlignment="0" applyProtection="0"/>
    <xf numFmtId="3" fontId="9" fillId="39" borderId="0">
      <alignment horizontal="left"/>
    </xf>
    <xf numFmtId="3" fontId="178" fillId="59" borderId="0">
      <alignment horizontal="center"/>
    </xf>
    <xf numFmtId="3" fontId="9" fillId="0" borderId="0" applyFont="0" applyFill="0" applyBorder="0" applyAlignment="0" applyProtection="0"/>
    <xf numFmtId="0" fontId="301" fillId="0" borderId="24" applyNumberFormat="0" applyFill="0" applyAlignment="0" applyProtection="0"/>
    <xf numFmtId="0" fontId="302" fillId="28" borderId="10" applyNumberFormat="0" applyAlignment="0" applyProtection="0"/>
    <xf numFmtId="0" fontId="11" fillId="31" borderId="0">
      <alignment horizontal="center" wrapText="1"/>
    </xf>
    <xf numFmtId="0" fontId="80" fillId="0" borderId="31" applyNumberFormat="0" applyFill="0" applyAlignment="0" applyProtection="0"/>
    <xf numFmtId="0" fontId="303" fillId="0" borderId="19" applyNumberFormat="0" applyFill="0" applyAlignment="0" applyProtection="0"/>
    <xf numFmtId="0" fontId="304" fillId="0" borderId="21" applyNumberFormat="0" applyFill="0" applyAlignment="0" applyProtection="0"/>
    <xf numFmtId="0" fontId="305" fillId="0" borderId="22" applyNumberFormat="0" applyFill="0" applyAlignment="0" applyProtection="0"/>
    <xf numFmtId="0" fontId="305" fillId="0" borderId="0" applyNumberFormat="0" applyFill="0" applyBorder="0" applyAlignment="0" applyProtection="0"/>
    <xf numFmtId="0" fontId="83" fillId="2" borderId="0" applyNumberFormat="0" applyBorder="0" applyAlignment="0" applyProtection="0"/>
    <xf numFmtId="0" fontId="306" fillId="2" borderId="0" applyNumberFormat="0" applyBorder="0" applyAlignment="0" applyProtection="0"/>
    <xf numFmtId="0" fontId="9" fillId="0" borderId="0" applyProtection="0"/>
    <xf numFmtId="0" fontId="74" fillId="0" borderId="0"/>
    <xf numFmtId="0" fontId="74" fillId="0" borderId="0"/>
    <xf numFmtId="0" fontId="9" fillId="0" borderId="0" applyProtection="0"/>
    <xf numFmtId="0" fontId="74" fillId="0" borderId="0"/>
    <xf numFmtId="0" fontId="307" fillId="0" borderId="0"/>
    <xf numFmtId="0" fontId="74" fillId="0" borderId="0"/>
    <xf numFmtId="0" fontId="74" fillId="0" borderId="0"/>
    <xf numFmtId="0" fontId="74" fillId="0" borderId="0"/>
    <xf numFmtId="0" fontId="74" fillId="0" borderId="0"/>
    <xf numFmtId="0" fontId="74" fillId="0" borderId="0"/>
    <xf numFmtId="0" fontId="308" fillId="11" borderId="16" applyNumberFormat="0" applyFont="0" applyAlignment="0" applyProtection="0"/>
    <xf numFmtId="0" fontId="309" fillId="24" borderId="7" applyNumberFormat="0" applyAlignment="0" applyProtection="0"/>
    <xf numFmtId="0" fontId="81" fillId="36" borderId="23" applyNumberFormat="0" applyAlignment="0" applyProtection="0"/>
    <xf numFmtId="9" fontId="9" fillId="0" borderId="0" applyFont="0" applyFill="0" applyBorder="0" applyAlignment="0" applyProtection="0"/>
    <xf numFmtId="0" fontId="310" fillId="0" borderId="35" applyNumberFormat="0" applyFill="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85" fillId="0" borderId="0" applyNumberFormat="0" applyFill="0" applyBorder="0" applyAlignment="0" applyProtection="0"/>
    <xf numFmtId="0" fontId="87" fillId="0" borderId="30" applyNumberFormat="0" applyFill="0" applyAlignment="0" applyProtection="0"/>
    <xf numFmtId="0" fontId="87" fillId="0" borderId="35" applyNumberFormat="0" applyFill="0" applyAlignment="0" applyProtection="0"/>
    <xf numFmtId="167" fontId="9" fillId="0" borderId="0" applyFont="0" applyFill="0" applyBorder="0" applyAlignment="0" applyProtection="0"/>
    <xf numFmtId="0" fontId="313" fillId="0" borderId="0" applyNumberFormat="0" applyFill="0" applyBorder="0" applyAlignment="0" applyProtection="0"/>
    <xf numFmtId="0" fontId="314" fillId="11" borderId="16" applyNumberFormat="0" applyFont="0" applyAlignment="0" applyProtection="0"/>
    <xf numFmtId="291" fontId="9" fillId="0" borderId="0" applyFont="0" applyFill="0" applyBorder="0" applyAlignment="0" applyProtection="0"/>
    <xf numFmtId="0" fontId="315" fillId="4" borderId="0" applyNumberFormat="0" applyBorder="0" applyAlignment="0" applyProtection="0"/>
    <xf numFmtId="0" fontId="294" fillId="20" borderId="0" applyNumberFormat="0" applyBorder="0" applyAlignment="0" applyProtection="0"/>
    <xf numFmtId="0" fontId="294" fillId="21" borderId="0" applyNumberFormat="0" applyBorder="0" applyAlignment="0" applyProtection="0"/>
    <xf numFmtId="0" fontId="294" fillId="22" borderId="0" applyNumberFormat="0" applyBorder="0" applyAlignment="0" applyProtection="0"/>
    <xf numFmtId="0" fontId="294" fillId="16" borderId="0" applyNumberFormat="0" applyBorder="0" applyAlignment="0" applyProtection="0"/>
    <xf numFmtId="0" fontId="294" fillId="17" borderId="0" applyNumberFormat="0" applyBorder="0" applyAlignment="0" applyProtection="0"/>
    <xf numFmtId="0" fontId="294" fillId="19" borderId="0" applyNumberFormat="0" applyBorder="0" applyAlignment="0" applyProtection="0"/>
    <xf numFmtId="0" fontId="316" fillId="8" borderId="7" applyNumberFormat="0" applyAlignment="0" applyProtection="0"/>
    <xf numFmtId="0" fontId="317" fillId="24" borderId="23" applyNumberFormat="0" applyAlignment="0" applyProtection="0"/>
    <xf numFmtId="0" fontId="318" fillId="24" borderId="7" applyNumberFormat="0" applyAlignment="0" applyProtection="0"/>
    <xf numFmtId="0" fontId="319" fillId="0" borderId="19" applyNumberFormat="0" applyFill="0" applyAlignment="0" applyProtection="0"/>
    <xf numFmtId="0" fontId="320" fillId="0" borderId="21" applyNumberFormat="0" applyFill="0" applyAlignment="0" applyProtection="0"/>
    <xf numFmtId="0" fontId="321" fillId="0" borderId="22" applyNumberFormat="0" applyFill="0" applyAlignment="0" applyProtection="0"/>
    <xf numFmtId="0" fontId="321" fillId="0" borderId="0" applyNumberFormat="0" applyFill="0" applyBorder="0" applyAlignment="0" applyProtection="0"/>
    <xf numFmtId="0" fontId="322" fillId="0" borderId="35" applyNumberFormat="0" applyFill="0" applyAlignment="0" applyProtection="0"/>
    <xf numFmtId="0" fontId="323" fillId="28" borderId="10" applyNumberFormat="0" applyAlignment="0" applyProtection="0"/>
    <xf numFmtId="0" fontId="324" fillId="0" borderId="0" applyNumberFormat="0" applyFill="0" applyBorder="0" applyAlignment="0" applyProtection="0"/>
    <xf numFmtId="0" fontId="325" fillId="2" borderId="0" applyNumberFormat="0" applyBorder="0" applyAlignment="0" applyProtection="0"/>
    <xf numFmtId="0" fontId="326" fillId="4" borderId="0" applyNumberFormat="0" applyBorder="0" applyAlignment="0" applyProtection="0"/>
    <xf numFmtId="0" fontId="327" fillId="0" borderId="0" applyNumberFormat="0" applyFill="0" applyBorder="0" applyAlignment="0" applyProtection="0"/>
    <xf numFmtId="0" fontId="328" fillId="11" borderId="16" applyNumberFormat="0" applyFont="0" applyAlignment="0" applyProtection="0"/>
    <xf numFmtId="0" fontId="329" fillId="0" borderId="24" applyNumberFormat="0" applyFill="0" applyAlignment="0" applyProtection="0"/>
    <xf numFmtId="0" fontId="330" fillId="0" borderId="0" applyNumberFormat="0" applyFill="0" applyBorder="0" applyAlignment="0" applyProtection="0"/>
    <xf numFmtId="0" fontId="331" fillId="5" borderId="0" applyNumberFormat="0" applyBorder="0" applyAlignment="0" applyProtection="0"/>
    <xf numFmtId="167" fontId="9" fillId="0" borderId="0" applyFont="0" applyFill="0" applyBorder="0" applyAlignment="0" applyProtection="0"/>
    <xf numFmtId="0" fontId="89" fillId="0" borderId="69" applyNumberFormat="0" applyFill="0" applyAlignment="0" applyProtection="0"/>
    <xf numFmtId="0" fontId="89" fillId="0" borderId="69" applyNumberFormat="0" applyFill="0" applyAlignment="0" applyProtection="0"/>
    <xf numFmtId="0" fontId="89" fillId="0" borderId="6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335" fillId="0" borderId="0" applyNumberFormat="0" applyFill="0" applyBorder="0" applyAlignment="0" applyProtection="0"/>
    <xf numFmtId="0" fontId="4" fillId="0" borderId="0"/>
    <xf numFmtId="0" fontId="225" fillId="61" borderId="0">
      <alignment horizontal="right"/>
    </xf>
    <xf numFmtId="0" fontId="18" fillId="62" borderId="0"/>
    <xf numFmtId="165" fontId="9" fillId="0" borderId="0" applyFont="0" applyFill="0" applyBorder="0" applyAlignment="0" applyProtection="0"/>
    <xf numFmtId="295" fontId="9" fillId="0" borderId="0" applyFont="0" applyFill="0" applyBorder="0" applyAlignment="0" applyProtection="0"/>
    <xf numFmtId="296" fontId="9" fillId="0" borderId="0" applyFont="0" applyFill="0" applyBorder="0" applyAlignment="0" applyProtection="0"/>
    <xf numFmtId="166" fontId="9" fillId="0" borderId="0" applyFont="0" applyFill="0" applyBorder="0" applyAlignment="0" applyProtection="0"/>
    <xf numFmtId="0" fontId="3" fillId="0" borderId="0"/>
    <xf numFmtId="43" fontId="3" fillId="0" borderId="0" applyFont="0" applyFill="0" applyBorder="0" applyAlignment="0" applyProtection="0"/>
    <xf numFmtId="297" fontId="9" fillId="0" borderId="0" applyFont="0" applyFill="0" applyBorder="0" applyAlignment="0" applyProtection="0"/>
    <xf numFmtId="43" fontId="40" fillId="0" borderId="0" applyFont="0" applyFill="0" applyBorder="0" applyAlignment="0" applyProtection="0"/>
    <xf numFmtId="0" fontId="40" fillId="0" borderId="0" applyNumberFormat="0" applyFill="0" applyBorder="0" applyAlignment="0" applyProtection="0"/>
    <xf numFmtId="43" fontId="225" fillId="0" borderId="0" applyFont="0" applyFill="0" applyBorder="0" applyAlignment="0" applyProtection="0"/>
    <xf numFmtId="43" fontId="9" fillId="0" borderId="0" applyFont="0" applyFill="0" applyBorder="0" applyAlignment="0" applyProtection="0"/>
    <xf numFmtId="198" fontId="95" fillId="31" borderId="94">
      <protection locked="0"/>
    </xf>
    <xf numFmtId="3" fontId="95" fillId="31" borderId="94">
      <alignment wrapText="1"/>
      <protection locked="0"/>
    </xf>
    <xf numFmtId="0" fontId="128" fillId="32" borderId="93">
      <alignment horizontal="center" vertical="center"/>
    </xf>
    <xf numFmtId="0" fontId="82" fillId="8" borderId="7" applyNumberFormat="0" applyAlignment="0" applyProtection="0"/>
    <xf numFmtId="167" fontId="9" fillId="0" borderId="0" applyFont="0" applyFill="0" applyBorder="0" applyAlignment="0" applyProtection="0"/>
    <xf numFmtId="167" fontId="9" fillId="0" borderId="0" applyFont="0" applyFill="0" applyBorder="0" applyAlignment="0" applyProtection="0"/>
    <xf numFmtId="43" fontId="225" fillId="0" borderId="0" applyFont="0" applyFill="0" applyBorder="0" applyAlignment="0" applyProtection="0"/>
    <xf numFmtId="297" fontId="94" fillId="0" borderId="0" applyFont="0" applyFill="0" applyBorder="0" applyAlignment="0" applyProtection="0"/>
    <xf numFmtId="43" fontId="2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25" fillId="63" borderId="97" applyNumberFormat="0" applyFont="0" applyAlignment="0" applyProtection="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40"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3" fillId="0" borderId="0"/>
    <xf numFmtId="0" fontId="94" fillId="0" borderId="0"/>
    <xf numFmtId="0" fontId="3" fillId="0" borderId="0"/>
    <xf numFmtId="0" fontId="3" fillId="0" borderId="0"/>
    <xf numFmtId="0" fontId="3" fillId="0" borderId="0"/>
    <xf numFmtId="0" fontId="3" fillId="0" borderId="0"/>
    <xf numFmtId="0" fontId="225" fillId="0" borderId="0"/>
    <xf numFmtId="0" fontId="225" fillId="0" borderId="0"/>
    <xf numFmtId="0" fontId="225" fillId="0" borderId="0"/>
    <xf numFmtId="0" fontId="74" fillId="11" borderId="16" applyNumberFormat="0" applyFont="0" applyAlignment="0" applyProtection="0"/>
    <xf numFmtId="9" fontId="225" fillId="0" borderId="0" applyFont="0" applyFill="0" applyBorder="0" applyAlignment="0" applyProtection="0"/>
    <xf numFmtId="0" fontId="9" fillId="39" borderId="94" applyNumberFormat="0">
      <alignment vertical="top" wrapText="1"/>
    </xf>
    <xf numFmtId="0" fontId="9" fillId="39" borderId="94" applyNumberFormat="0">
      <alignment vertical="top" wrapText="1"/>
    </xf>
    <xf numFmtId="0" fontId="9" fillId="0" borderId="0" applyNumberForma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167" fontId="9"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167" fontId="9"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0" fontId="361" fillId="0" borderId="0"/>
    <xf numFmtId="298" fontId="361" fillId="0" borderId="0" applyFont="0" applyFill="0" applyBorder="0" applyAlignment="0" applyProtection="0"/>
    <xf numFmtId="0" fontId="9" fillId="0" borderId="0"/>
    <xf numFmtId="0" fontId="9" fillId="0" borderId="0" applyFont="0" applyFill="0" applyBorder="0" applyAlignment="0" applyProtection="0"/>
    <xf numFmtId="0" fontId="9" fillId="0" borderId="0" applyNumberForma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0" fontId="9" fillId="0" borderId="0" applyNumberForma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0" fontId="9" fillId="0" borderId="0"/>
    <xf numFmtId="190" fontId="9" fillId="0" borderId="0"/>
    <xf numFmtId="190" fontId="9" fillId="0" borderId="0"/>
    <xf numFmtId="190" fontId="9" fillId="0" borderId="0"/>
    <xf numFmtId="189" fontId="9" fillId="0" borderId="0"/>
    <xf numFmtId="189" fontId="9" fillId="0" borderId="0"/>
    <xf numFmtId="189" fontId="9" fillId="0" borderId="0"/>
    <xf numFmtId="189" fontId="9" fillId="0" borderId="0"/>
    <xf numFmtId="200" fontId="9" fillId="34" borderId="17" applyNumberFormat="0" applyFont="0" applyBorder="0" applyAlignment="0" applyProtection="0"/>
    <xf numFmtId="0" fontId="39" fillId="0" borderId="0" applyNumberFormat="0" applyFill="0" applyBorder="0" applyAlignment="0" applyProtection="0">
      <alignment vertical="top"/>
      <protection locked="0"/>
    </xf>
    <xf numFmtId="167" fontId="9" fillId="0" borderId="0" applyFont="0" applyFill="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1" fontId="9" fillId="0" borderId="0"/>
    <xf numFmtId="192" fontId="9" fillId="0" borderId="0"/>
    <xf numFmtId="192" fontId="9" fillId="0" borderId="0"/>
    <xf numFmtId="192" fontId="9" fillId="0" borderId="0"/>
    <xf numFmtId="192" fontId="9" fillId="0" borderId="0"/>
    <xf numFmtId="0" fontId="9" fillId="0" borderId="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39" borderId="99" applyNumberFormat="0">
      <alignment vertical="top" wrapText="1"/>
    </xf>
    <xf numFmtId="0" fontId="9" fillId="39" borderId="99" applyNumberFormat="0">
      <alignment vertical="top" wrapText="1"/>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53" fontId="9" fillId="0" borderId="0" applyFont="0" applyFill="0" applyBorder="0" applyAlignment="0" applyProtection="0"/>
    <xf numFmtId="0" fontId="9" fillId="0" borderId="0" applyFont="0" applyFill="0" applyBorder="0" applyAlignment="0" applyProtection="0"/>
    <xf numFmtId="254" fontId="9"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4" borderId="29" applyNumberFormat="0" applyFont="0" applyBorder="0" applyAlignment="0" applyProtection="0"/>
    <xf numFmtId="0" fontId="9" fillId="24" borderId="29" applyNumberFormat="0" applyFont="0" applyBorder="0" applyAlignment="0" applyProtection="0"/>
    <xf numFmtId="0" fontId="9" fillId="24" borderId="29" applyNumberFormat="0" applyFont="0" applyBorder="0" applyAlignment="0" applyProtection="0"/>
    <xf numFmtId="0" fontId="9" fillId="24" borderId="29" applyNumberFormat="0" applyFon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43" fontId="364"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199" fontId="9" fillId="0" borderId="0"/>
    <xf numFmtId="199" fontId="9" fillId="0" borderId="0"/>
    <xf numFmtId="0" fontId="9" fillId="0" borderId="0"/>
    <xf numFmtId="0" fontId="9" fillId="0" borderId="0"/>
    <xf numFmtId="0" fontId="9" fillId="0" borderId="0"/>
    <xf numFmtId="199" fontId="9" fillId="0" borderId="0"/>
    <xf numFmtId="199"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3" fontId="28"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203" fontId="28" fillId="0" borderId="0" applyFont="0" applyFill="0" applyBorder="0" applyAlignment="0" applyProtection="0"/>
    <xf numFmtId="182" fontId="9" fillId="0" borderId="0" applyFont="0" applyFill="0" applyBorder="0" applyAlignment="0" applyProtection="0"/>
    <xf numFmtId="203" fontId="28" fillId="0" borderId="0" applyFont="0" applyFill="0" applyBorder="0" applyAlignment="0" applyProtection="0"/>
    <xf numFmtId="204" fontId="28"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4" fontId="28" fillId="0" borderId="0" applyFont="0" applyFill="0" applyBorder="0" applyAlignment="0" applyProtection="0"/>
    <xf numFmtId="183" fontId="9" fillId="0" borderId="0" applyFont="0" applyFill="0" applyBorder="0" applyAlignment="0" applyProtection="0"/>
    <xf numFmtId="204" fontId="28"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5" fontId="28"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05" fontId="28" fillId="0" borderId="0" applyFont="0" applyFill="0" applyBorder="0" applyAlignment="0" applyProtection="0"/>
    <xf numFmtId="39" fontId="9" fillId="0" borderId="0" applyFont="0" applyFill="0" applyBorder="0" applyAlignment="0" applyProtection="0"/>
    <xf numFmtId="205" fontId="28" fillId="0" borderId="0" applyFont="0" applyFill="0" applyBorder="0" applyAlignment="0" applyProtection="0"/>
    <xf numFmtId="0" fontId="9" fillId="0" borderId="0" applyNumberFormat="0" applyFill="0" applyBorder="0" applyAlignment="0" applyProtection="0"/>
    <xf numFmtId="0" fontId="9" fillId="50" borderId="0"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07" fontId="28"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7" fontId="28" fillId="0" borderId="0" applyFont="0" applyFill="0" applyBorder="0" applyAlignment="0" applyProtection="0"/>
    <xf numFmtId="184" fontId="9" fillId="0" borderId="0" applyFont="0" applyFill="0" applyBorder="0" applyAlignment="0" applyProtection="0"/>
    <xf numFmtId="207" fontId="28" fillId="0" borderId="0" applyFont="0" applyFill="0" applyBorder="0" applyAlignment="0" applyProtection="0"/>
    <xf numFmtId="208" fontId="28" fillId="0" borderId="0" applyFont="0" applyFill="0" applyBorder="0" applyProtection="0">
      <alignment horizontal="right"/>
    </xf>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8" fontId="28" fillId="0" borderId="0" applyFont="0" applyFill="0" applyBorder="0" applyProtection="0">
      <alignment horizontal="right"/>
    </xf>
    <xf numFmtId="185" fontId="9" fillId="0" borderId="0" applyFont="0" applyFill="0" applyBorder="0" applyAlignment="0" applyProtection="0"/>
    <xf numFmtId="208" fontId="28" fillId="0" borderId="0" applyFont="0" applyFill="0" applyBorder="0" applyProtection="0">
      <alignment horizontal="right"/>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2" fontId="9" fillId="0" borderId="0"/>
    <xf numFmtId="0" fontId="365" fillId="29"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29" borderId="0" applyNumberFormat="0" applyBorder="0" applyAlignment="0" applyProtection="0"/>
    <xf numFmtId="0" fontId="365" fillId="65" borderId="0" applyNumberFormat="0" applyBorder="0" applyAlignment="0" applyProtection="0"/>
    <xf numFmtId="0" fontId="307" fillId="66" borderId="0" applyNumberFormat="0" applyBorder="0" applyAlignment="0" applyProtection="0"/>
    <xf numFmtId="0" fontId="365" fillId="53"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53" borderId="0" applyNumberFormat="0" applyBorder="0" applyAlignment="0" applyProtection="0"/>
    <xf numFmtId="0" fontId="365" fillId="67" borderId="0" applyNumberFormat="0" applyBorder="0" applyAlignment="0" applyProtection="0"/>
    <xf numFmtId="0" fontId="307" fillId="59" borderId="0" applyNumberFormat="0" applyBorder="0" applyAlignment="0" applyProtection="0"/>
    <xf numFmtId="0" fontId="365" fillId="68" borderId="0" applyNumberFormat="0" applyBorder="0" applyAlignment="0" applyProtection="0"/>
    <xf numFmtId="0" fontId="365" fillId="69" borderId="0" applyNumberFormat="0" applyBorder="0" applyAlignment="0" applyProtection="0"/>
    <xf numFmtId="0" fontId="365" fillId="69" borderId="0" applyNumberFormat="0" applyBorder="0" applyAlignment="0" applyProtection="0"/>
    <xf numFmtId="0" fontId="365" fillId="69" borderId="0" applyNumberFormat="0" applyBorder="0" applyAlignment="0" applyProtection="0"/>
    <xf numFmtId="0" fontId="365" fillId="69" borderId="0" applyNumberFormat="0" applyBorder="0" applyAlignment="0" applyProtection="0"/>
    <xf numFmtId="0" fontId="365" fillId="69" borderId="0" applyNumberFormat="0" applyBorder="0" applyAlignment="0" applyProtection="0"/>
    <xf numFmtId="0" fontId="365" fillId="68" borderId="0" applyNumberFormat="0" applyBorder="0" applyAlignment="0" applyProtection="0"/>
    <xf numFmtId="0" fontId="365" fillId="69" borderId="0" applyNumberFormat="0" applyBorder="0" applyAlignment="0" applyProtection="0"/>
    <xf numFmtId="0" fontId="307" fillId="34" borderId="0" applyNumberFormat="0" applyBorder="0" applyAlignment="0" applyProtection="0"/>
    <xf numFmtId="0" fontId="365" fillId="53"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64" borderId="0" applyNumberFormat="0" applyBorder="0" applyAlignment="0" applyProtection="0"/>
    <xf numFmtId="0" fontId="365" fillId="53" borderId="0" applyNumberFormat="0" applyBorder="0" applyAlignment="0" applyProtection="0"/>
    <xf numFmtId="0" fontId="365" fillId="59" borderId="0" applyNumberFormat="0" applyBorder="0" applyAlignment="0" applyProtection="0"/>
    <xf numFmtId="0" fontId="307" fillId="68" borderId="0" applyNumberFormat="0" applyBorder="0" applyAlignment="0" applyProtection="0"/>
    <xf numFmtId="0" fontId="307" fillId="7" borderId="0" applyNumberFormat="0" applyBorder="0" applyAlignment="0" applyProtection="0"/>
    <xf numFmtId="0" fontId="365" fillId="49" borderId="0" applyNumberFormat="0" applyBorder="0" applyAlignment="0" applyProtection="0"/>
    <xf numFmtId="0" fontId="365" fillId="65" borderId="0" applyNumberFormat="0" applyBorder="0" applyAlignment="0" applyProtection="0"/>
    <xf numFmtId="0" fontId="307" fillId="53" borderId="0" applyNumberFormat="0" applyBorder="0" applyAlignment="0" applyProtection="0"/>
    <xf numFmtId="0" fontId="365" fillId="59" borderId="0" applyNumberFormat="0" applyBorder="0" applyAlignment="0" applyProtection="0"/>
    <xf numFmtId="0" fontId="365" fillId="69" borderId="0" applyNumberFormat="0" applyBorder="0" applyAlignment="0" applyProtection="0"/>
    <xf numFmtId="0" fontId="307" fillId="49" borderId="0" applyNumberFormat="0" applyBorder="0" applyAlignment="0" applyProtection="0"/>
    <xf numFmtId="0" fontId="95" fillId="64"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307" fillId="66"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4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307" fillId="5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69"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307" fillId="34" borderId="0" applyNumberFormat="0" applyBorder="0" applyAlignment="0" applyProtection="0"/>
    <xf numFmtId="0" fontId="95" fillId="69" borderId="0" applyNumberFormat="0" applyBorder="0" applyAlignment="0" applyProtection="0"/>
    <xf numFmtId="0" fontId="95" fillId="69" borderId="0" applyNumberFormat="0" applyBorder="0" applyAlignment="0" applyProtection="0"/>
    <xf numFmtId="0" fontId="95" fillId="69" borderId="0" applyNumberFormat="0" applyBorder="0" applyAlignment="0" applyProtection="0"/>
    <xf numFmtId="0" fontId="95" fillId="64"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64" borderId="0" applyNumberFormat="0" applyBorder="0" applyAlignment="0" applyProtection="0"/>
    <xf numFmtId="0" fontId="95"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307"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307"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365" fillId="29"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29" borderId="0" applyNumberFormat="0" applyBorder="0" applyAlignment="0" applyProtection="0"/>
    <xf numFmtId="0" fontId="365" fillId="65" borderId="0" applyNumberFormat="0" applyBorder="0" applyAlignment="0" applyProtection="0"/>
    <xf numFmtId="0" fontId="307" fillId="56" borderId="0" applyNumberFormat="0" applyBorder="0" applyAlignment="0" applyProtection="0"/>
    <xf numFmtId="0" fontId="307" fillId="10" borderId="0" applyNumberFormat="0" applyBorder="0" applyAlignment="0" applyProtection="0"/>
    <xf numFmtId="0" fontId="365" fillId="56" borderId="0" applyNumberFormat="0" applyBorder="0" applyAlignment="0" applyProtection="0"/>
    <xf numFmtId="0" fontId="365" fillId="56" borderId="0" applyNumberFormat="0" applyBorder="0" applyAlignment="0" applyProtection="0"/>
    <xf numFmtId="0" fontId="307" fillId="67" borderId="0" applyNumberFormat="0" applyBorder="0" applyAlignment="0" applyProtection="0"/>
    <xf numFmtId="0" fontId="365" fillId="68" borderId="0" applyNumberFormat="0" applyBorder="0" applyAlignment="0" applyProtection="0"/>
    <xf numFmtId="0" fontId="365" fillId="50" borderId="0" applyNumberFormat="0" applyBorder="0" applyAlignment="0" applyProtection="0"/>
    <xf numFmtId="0" fontId="365" fillId="50" borderId="0" applyNumberFormat="0" applyBorder="0" applyAlignment="0" applyProtection="0"/>
    <xf numFmtId="0" fontId="365" fillId="50" borderId="0" applyNumberFormat="0" applyBorder="0" applyAlignment="0" applyProtection="0"/>
    <xf numFmtId="0" fontId="365" fillId="50" borderId="0" applyNumberFormat="0" applyBorder="0" applyAlignment="0" applyProtection="0"/>
    <xf numFmtId="0" fontId="365" fillId="50" borderId="0" applyNumberFormat="0" applyBorder="0" applyAlignment="0" applyProtection="0"/>
    <xf numFmtId="0" fontId="365" fillId="68" borderId="0" applyNumberFormat="0" applyBorder="0" applyAlignment="0" applyProtection="0"/>
    <xf numFmtId="0" fontId="365" fillId="50" borderId="0" applyNumberFormat="0" applyBorder="0" applyAlignment="0" applyProtection="0"/>
    <xf numFmtId="0" fontId="307" fillId="70" borderId="0" applyNumberFormat="0" applyBorder="0" applyAlignment="0" applyProtection="0"/>
    <xf numFmtId="0" fontId="365" fillId="56"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31" borderId="0" applyNumberFormat="0" applyBorder="0" applyAlignment="0" applyProtection="0"/>
    <xf numFmtId="0" fontId="365" fillId="56" borderId="0" applyNumberFormat="0" applyBorder="0" applyAlignment="0" applyProtection="0"/>
    <xf numFmtId="0" fontId="365" fillId="31" borderId="0" applyNumberFormat="0" applyBorder="0" applyAlignment="0" applyProtection="0"/>
    <xf numFmtId="0" fontId="307" fillId="68" borderId="0" applyNumberFormat="0" applyBorder="0" applyAlignment="0" applyProtection="0"/>
    <xf numFmtId="0" fontId="365" fillId="49" borderId="0" applyNumberFormat="0" applyBorder="0" applyAlignment="0" applyProtection="0"/>
    <xf numFmtId="0" fontId="365" fillId="65" borderId="0" applyNumberFormat="0" applyBorder="0" applyAlignment="0" applyProtection="0"/>
    <xf numFmtId="0" fontId="307" fillId="56" borderId="0" applyNumberFormat="0" applyBorder="0" applyAlignment="0" applyProtection="0"/>
    <xf numFmtId="0" fontId="365" fillId="5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49" borderId="0" applyNumberFormat="0" applyBorder="0" applyAlignment="0" applyProtection="0"/>
    <xf numFmtId="0" fontId="365" fillId="59" borderId="0" applyNumberFormat="0" applyBorder="0" applyAlignment="0" applyProtection="0"/>
    <xf numFmtId="0" fontId="365" fillId="50" borderId="0" applyNumberFormat="0" applyBorder="0" applyAlignment="0" applyProtection="0"/>
    <xf numFmtId="0" fontId="307" fillId="71" borderId="0" applyNumberFormat="0" applyBorder="0" applyAlignment="0" applyProtection="0"/>
    <xf numFmtId="0" fontId="95" fillId="31"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307" fillId="67" borderId="0" applyNumberFormat="0" applyBorder="0" applyAlignment="0" applyProtection="0"/>
    <xf numFmtId="0" fontId="95" fillId="67" borderId="0" applyNumberFormat="0" applyBorder="0" applyAlignment="0" applyProtection="0"/>
    <xf numFmtId="0" fontId="95" fillId="67" borderId="0" applyNumberFormat="0" applyBorder="0" applyAlignment="0" applyProtection="0"/>
    <xf numFmtId="0" fontId="95" fillId="67" borderId="0" applyNumberFormat="0" applyBorder="0" applyAlignment="0" applyProtection="0"/>
    <xf numFmtId="0" fontId="95" fillId="5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307" fillId="7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31"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307" fillId="68"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31" borderId="0" applyNumberFormat="0" applyBorder="0" applyAlignment="0" applyProtection="0"/>
    <xf numFmtId="0" fontId="95"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307"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49"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307" fillId="71"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49" fontId="9" fillId="0" borderId="0" applyFont="0" applyFill="0" applyBorder="0" applyAlignment="0" applyProtection="0"/>
    <xf numFmtId="0" fontId="367" fillId="31"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31" borderId="0" applyNumberFormat="0" applyBorder="0" applyAlignment="0" applyProtection="0"/>
    <xf numFmtId="0" fontId="367" fillId="72" borderId="0" applyNumberFormat="0" applyBorder="0" applyAlignment="0" applyProtection="0"/>
    <xf numFmtId="0" fontId="366" fillId="73" borderId="0" applyNumberFormat="0" applyBorder="0" applyAlignment="0" applyProtection="0"/>
    <xf numFmtId="0" fontId="367" fillId="74" borderId="0" applyNumberFormat="0" applyBorder="0" applyAlignment="0" applyProtection="0"/>
    <xf numFmtId="0" fontId="367" fillId="74" borderId="0" applyNumberFormat="0" applyBorder="0" applyAlignment="0" applyProtection="0"/>
    <xf numFmtId="0" fontId="366" fillId="67" borderId="0" applyNumberFormat="0" applyBorder="0" applyAlignment="0" applyProtection="0"/>
    <xf numFmtId="0" fontId="367" fillId="75" borderId="0" applyNumberFormat="0" applyBorder="0" applyAlignment="0" applyProtection="0"/>
    <xf numFmtId="0" fontId="367" fillId="76" borderId="0" applyNumberFormat="0" applyBorder="0" applyAlignment="0" applyProtection="0"/>
    <xf numFmtId="0" fontId="367" fillId="76" borderId="0" applyNumberFormat="0" applyBorder="0" applyAlignment="0" applyProtection="0"/>
    <xf numFmtId="0" fontId="367" fillId="76" borderId="0" applyNumberFormat="0" applyBorder="0" applyAlignment="0" applyProtection="0"/>
    <xf numFmtId="0" fontId="367" fillId="76" borderId="0" applyNumberFormat="0" applyBorder="0" applyAlignment="0" applyProtection="0"/>
    <xf numFmtId="0" fontId="367" fillId="76" borderId="0" applyNumberFormat="0" applyBorder="0" applyAlignment="0" applyProtection="0"/>
    <xf numFmtId="0" fontId="367" fillId="75" borderId="0" applyNumberFormat="0" applyBorder="0" applyAlignment="0" applyProtection="0"/>
    <xf numFmtId="0" fontId="367" fillId="50" borderId="0" applyNumberFormat="0" applyBorder="0" applyAlignment="0" applyProtection="0"/>
    <xf numFmtId="0" fontId="366" fillId="70" borderId="0" applyNumberFormat="0" applyBorder="0" applyAlignment="0" applyProtection="0"/>
    <xf numFmtId="0" fontId="367" fillId="56" borderId="0" applyNumberFormat="0" applyBorder="0" applyAlignment="0" applyProtection="0"/>
    <xf numFmtId="0" fontId="367" fillId="31" borderId="0" applyNumberFormat="0" applyBorder="0" applyAlignment="0" applyProtection="0"/>
    <xf numFmtId="0" fontId="367" fillId="31" borderId="0" applyNumberFormat="0" applyBorder="0" applyAlignment="0" applyProtection="0"/>
    <xf numFmtId="0" fontId="367" fillId="31" borderId="0" applyNumberFormat="0" applyBorder="0" applyAlignment="0" applyProtection="0"/>
    <xf numFmtId="0" fontId="367" fillId="31" borderId="0" applyNumberFormat="0" applyBorder="0" applyAlignment="0" applyProtection="0"/>
    <xf numFmtId="0" fontId="367" fillId="31" borderId="0" applyNumberFormat="0" applyBorder="0" applyAlignment="0" applyProtection="0"/>
    <xf numFmtId="0" fontId="367" fillId="56" borderId="0" applyNumberFormat="0" applyBorder="0" applyAlignment="0" applyProtection="0"/>
    <xf numFmtId="0" fontId="367" fillId="31" borderId="0" applyNumberFormat="0" applyBorder="0" applyAlignment="0" applyProtection="0"/>
    <xf numFmtId="0" fontId="366" fillId="77" borderId="0" applyNumberFormat="0" applyBorder="0" applyAlignment="0" applyProtection="0"/>
    <xf numFmtId="0" fontId="367" fillId="49" borderId="0" applyNumberFormat="0" applyBorder="0" applyAlignment="0" applyProtection="0"/>
    <xf numFmtId="0" fontId="367" fillId="49" borderId="0" applyNumberFormat="0" applyBorder="0" applyAlignment="0" applyProtection="0"/>
    <xf numFmtId="0" fontId="366" fillId="72" borderId="0" applyNumberFormat="0" applyBorder="0" applyAlignment="0" applyProtection="0"/>
    <xf numFmtId="0" fontId="367" fillId="59" borderId="0" applyNumberFormat="0" applyBorder="0" applyAlignment="0" applyProtection="0"/>
    <xf numFmtId="0" fontId="367" fillId="49" borderId="0" applyNumberFormat="0" applyBorder="0" applyAlignment="0" applyProtection="0"/>
    <xf numFmtId="0" fontId="367" fillId="49" borderId="0" applyNumberFormat="0" applyBorder="0" applyAlignment="0" applyProtection="0"/>
    <xf numFmtId="0" fontId="367" fillId="49" borderId="0" applyNumberFormat="0" applyBorder="0" applyAlignment="0" applyProtection="0"/>
    <xf numFmtId="0" fontId="367" fillId="49" borderId="0" applyNumberFormat="0" applyBorder="0" applyAlignment="0" applyProtection="0"/>
    <xf numFmtId="0" fontId="367" fillId="49" borderId="0" applyNumberFormat="0" applyBorder="0" applyAlignment="0" applyProtection="0"/>
    <xf numFmtId="0" fontId="367" fillId="59" borderId="0" applyNumberFormat="0" applyBorder="0" applyAlignment="0" applyProtection="0"/>
    <xf numFmtId="0" fontId="367" fillId="67" borderId="0" applyNumberFormat="0" applyBorder="0" applyAlignment="0" applyProtection="0"/>
    <xf numFmtId="0" fontId="366" fillId="78" borderId="0" applyNumberFormat="0" applyBorder="0" applyAlignment="0" applyProtection="0"/>
    <xf numFmtId="0" fontId="107" fillId="72" borderId="0" applyNumberFormat="0" applyBorder="0" applyAlignment="0" applyProtection="0"/>
    <xf numFmtId="0" fontId="107" fillId="67" borderId="0" applyNumberFormat="0" applyBorder="0" applyAlignment="0" applyProtection="0"/>
    <xf numFmtId="0" fontId="107" fillId="76" borderId="0" applyNumberFormat="0" applyBorder="0" applyAlignment="0" applyProtection="0"/>
    <xf numFmtId="0" fontId="107" fillId="31" borderId="0" applyNumberFormat="0" applyBorder="0" applyAlignment="0" applyProtection="0"/>
    <xf numFmtId="0" fontId="107" fillId="72" borderId="0" applyNumberFormat="0" applyBorder="0" applyAlignment="0" applyProtection="0"/>
    <xf numFmtId="0" fontId="107" fillId="49" borderId="0" applyNumberFormat="0" applyBorder="0" applyAlignment="0" applyProtection="0"/>
    <xf numFmtId="0" fontId="367" fillId="31"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72" borderId="0" applyNumberFormat="0" applyBorder="0" applyAlignment="0" applyProtection="0"/>
    <xf numFmtId="0" fontId="367" fillId="31" borderId="0" applyNumberFormat="0" applyBorder="0" applyAlignment="0" applyProtection="0"/>
    <xf numFmtId="0" fontId="367" fillId="72" borderId="0" applyNumberFormat="0" applyBorder="0" applyAlignment="0" applyProtection="0"/>
    <xf numFmtId="0" fontId="366" fillId="80" borderId="0" applyNumberFormat="0" applyBorder="0" applyAlignment="0" applyProtection="0"/>
    <xf numFmtId="0" fontId="367" fillId="81" borderId="0" applyNumberFormat="0" applyBorder="0" applyAlignment="0" applyProtection="0"/>
    <xf numFmtId="0" fontId="367" fillId="81" borderId="0" applyNumberFormat="0" applyBorder="0" applyAlignment="0" applyProtection="0"/>
    <xf numFmtId="0" fontId="366" fillId="82" borderId="0" applyNumberFormat="0" applyBorder="0" applyAlignment="0" applyProtection="0"/>
    <xf numFmtId="0" fontId="367" fillId="75" borderId="0" applyNumberFormat="0" applyBorder="0" applyAlignment="0" applyProtection="0"/>
    <xf numFmtId="0" fontId="367" fillId="75" borderId="0" applyNumberFormat="0" applyBorder="0" applyAlignment="0" applyProtection="0"/>
    <xf numFmtId="0" fontId="366" fillId="57" borderId="0" applyNumberFormat="0" applyBorder="0" applyAlignment="0" applyProtection="0"/>
    <xf numFmtId="0" fontId="367" fillId="72" borderId="0" applyNumberFormat="0" applyBorder="0" applyAlignment="0" applyProtection="0"/>
    <xf numFmtId="0" fontId="367" fillId="83" borderId="0" applyNumberFormat="0" applyBorder="0" applyAlignment="0" applyProtection="0"/>
    <xf numFmtId="0" fontId="367" fillId="83" borderId="0" applyNumberFormat="0" applyBorder="0" applyAlignment="0" applyProtection="0"/>
    <xf numFmtId="0" fontId="367" fillId="83" borderId="0" applyNumberFormat="0" applyBorder="0" applyAlignment="0" applyProtection="0"/>
    <xf numFmtId="0" fontId="367" fillId="83" borderId="0" applyNumberFormat="0" applyBorder="0" applyAlignment="0" applyProtection="0"/>
    <xf numFmtId="0" fontId="367" fillId="83" borderId="0" applyNumberFormat="0" applyBorder="0" applyAlignment="0" applyProtection="0"/>
    <xf numFmtId="0" fontId="367" fillId="72" borderId="0" applyNumberFormat="0" applyBorder="0" applyAlignment="0" applyProtection="0"/>
    <xf numFmtId="0" fontId="367" fillId="83" borderId="0" applyNumberFormat="0" applyBorder="0" applyAlignment="0" applyProtection="0"/>
    <xf numFmtId="0" fontId="366" fillId="77" borderId="0" applyNumberFormat="0" applyBorder="0" applyAlignment="0" applyProtection="0"/>
    <xf numFmtId="0" fontId="366" fillId="17" borderId="0" applyNumberFormat="0" applyBorder="0" applyAlignment="0" applyProtection="0"/>
    <xf numFmtId="0" fontId="367" fillId="79" borderId="0" applyNumberFormat="0" applyBorder="0" applyAlignment="0" applyProtection="0"/>
    <xf numFmtId="0" fontId="367" fillId="79" borderId="0" applyNumberFormat="0" applyBorder="0" applyAlignment="0" applyProtection="0"/>
    <xf numFmtId="0" fontId="366" fillId="72" borderId="0" applyNumberFormat="0" applyBorder="0" applyAlignment="0" applyProtection="0"/>
    <xf numFmtId="0" fontId="367" fillId="75" borderId="0" applyNumberFormat="0" applyBorder="0" applyAlignment="0" applyProtection="0"/>
    <xf numFmtId="0" fontId="367" fillId="75" borderId="0" applyNumberFormat="0" applyBorder="0" applyAlignment="0" applyProtection="0"/>
    <xf numFmtId="0" fontId="366" fillId="79" borderId="0" applyNumberFormat="0" applyBorder="0" applyAlignment="0" applyProtection="0"/>
    <xf numFmtId="0" fontId="26" fillId="23" borderId="0" applyNumberFormat="0" applyFont="0" applyBorder="0"/>
    <xf numFmtId="0" fontId="26" fillId="23" borderId="0" applyNumberFormat="0" applyFont="0" applyBorder="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68" fillId="0" borderId="0"/>
    <xf numFmtId="0" fontId="368" fillId="0" borderId="0"/>
    <xf numFmtId="199" fontId="368" fillId="0" borderId="0"/>
    <xf numFmtId="0" fontId="9" fillId="0" borderId="0" applyNumberFormat="0" applyFill="0" applyBorder="0" applyAlignment="0" applyProtection="0"/>
    <xf numFmtId="0" fontId="370" fillId="59" borderId="0" applyNumberFormat="0" applyBorder="0" applyAlignment="0" applyProtection="0"/>
    <xf numFmtId="0" fontId="370" fillId="68" borderId="0" applyNumberFormat="0" applyBorder="0" applyAlignment="0" applyProtection="0"/>
    <xf numFmtId="0" fontId="369" fillId="59" borderId="0" applyNumberFormat="0" applyBorder="0" applyAlignment="0" applyProtection="0"/>
    <xf numFmtId="0" fontId="109" fillId="29" borderId="7" applyNumberFormat="0" applyAlignment="0" applyProtection="0"/>
    <xf numFmtId="0" fontId="94" fillId="0" borderId="0" applyNumberFormat="0" applyFont="0" applyBorder="0" applyAlignment="0" applyProtection="0"/>
    <xf numFmtId="0" fontId="29" fillId="0" borderId="0" applyNumberFormat="0" applyFill="0" applyBorder="0" applyAlignment="0"/>
    <xf numFmtId="190" fontId="9" fillId="0" borderId="0"/>
    <xf numFmtId="190" fontId="9" fillId="0" borderId="0"/>
    <xf numFmtId="190" fontId="9" fillId="0" borderId="0"/>
    <xf numFmtId="19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97" fontId="9" fillId="0" borderId="0" applyFont="0" applyFill="0" applyBorder="0" applyAlignment="0" applyProtection="0"/>
    <xf numFmtId="297" fontId="9" fillId="0" borderId="0" applyFont="0" applyFill="0" applyBorder="0" applyAlignment="0" applyProtection="0"/>
    <xf numFmtId="297" fontId="9" fillId="0" borderId="0" applyFont="0" applyFill="0" applyBorder="0" applyAlignment="0" applyProtection="0"/>
    <xf numFmtId="297" fontId="9" fillId="0" borderId="0" applyFont="0" applyFill="0" applyBorder="0" applyAlignment="0" applyProtection="0"/>
    <xf numFmtId="297" fontId="9" fillId="0" borderId="0" applyFont="0" applyFill="0" applyBorder="0" applyAlignment="0" applyProtection="0"/>
    <xf numFmtId="14" fontId="372" fillId="0" borderId="0"/>
    <xf numFmtId="14" fontId="373" fillId="0" borderId="0">
      <alignment horizontal="left"/>
    </xf>
    <xf numFmtId="189" fontId="9" fillId="0" borderId="0"/>
    <xf numFmtId="189" fontId="9" fillId="0" borderId="0"/>
    <xf numFmtId="189" fontId="9" fillId="0" borderId="0"/>
    <xf numFmtId="189" fontId="9" fillId="0" borderId="0"/>
    <xf numFmtId="194" fontId="32" fillId="0" borderId="0" applyFont="0" applyFill="0" applyBorder="0" applyProtection="0"/>
    <xf numFmtId="194" fontId="32" fillId="0" borderId="0" applyFont="0" applyFill="0" applyBorder="0" applyProtection="0"/>
    <xf numFmtId="0" fontId="28" fillId="30" borderId="12" applyNumberFormat="0" applyFont="0" applyBorder="0" applyProtection="0"/>
    <xf numFmtId="0" fontId="28" fillId="30" borderId="12" applyNumberFormat="0" applyFont="0" applyBorder="0" applyProtection="0"/>
    <xf numFmtId="198" fontId="95" fillId="31" borderId="99">
      <protection locked="0"/>
    </xf>
    <xf numFmtId="3" fontId="95" fillId="31" borderId="99">
      <alignment wrapText="1"/>
      <protection locked="0"/>
    </xf>
    <xf numFmtId="0" fontId="128" fillId="32" borderId="93">
      <alignment horizontal="center" vertical="center"/>
    </xf>
    <xf numFmtId="301" fontId="374" fillId="0" borderId="0">
      <alignment horizontal="left" vertical="top" wrapText="1"/>
    </xf>
    <xf numFmtId="301" fontId="375" fillId="0" borderId="0">
      <alignment horizontal="left"/>
    </xf>
    <xf numFmtId="0" fontId="33" fillId="0" borderId="0" applyNumberFormat="0" applyFill="0" applyBorder="0">
      <protection locked="0"/>
    </xf>
    <xf numFmtId="0" fontId="28" fillId="0" borderId="0" applyNumberFormat="0" applyBorder="0" applyAlignment="0" applyProtection="0"/>
    <xf numFmtId="0" fontId="133" fillId="34" borderId="0" applyNumberFormat="0" applyBorder="0" applyAlignment="0" applyProtection="0"/>
    <xf numFmtId="49" fontId="35" fillId="0" borderId="0">
      <alignment horizontal="right"/>
    </xf>
    <xf numFmtId="0" fontId="376" fillId="0" borderId="18">
      <alignment horizontal="center"/>
    </xf>
    <xf numFmtId="0" fontId="377" fillId="0" borderId="100" applyNumberFormat="0" applyFill="0" applyBorder="0" applyAlignment="0">
      <protection locked="0"/>
    </xf>
    <xf numFmtId="301" fontId="373" fillId="0" borderId="17" applyFill="0" applyBorder="0">
      <protection locked="0"/>
    </xf>
    <xf numFmtId="0" fontId="378" fillId="0" borderId="11" applyNumberFormat="0" applyFill="0" applyBorder="0">
      <alignment horizontal="left"/>
      <protection locked="0"/>
    </xf>
    <xf numFmtId="301" fontId="373" fillId="0" borderId="0" applyProtection="0">
      <alignment horizontal="right"/>
    </xf>
    <xf numFmtId="0" fontId="375" fillId="0" borderId="0" applyBorder="0">
      <alignment horizontal="right"/>
      <protection locked="0"/>
    </xf>
    <xf numFmtId="0" fontId="375" fillId="0" borderId="0">
      <alignment horizontal="right"/>
    </xf>
    <xf numFmtId="3" fontId="372" fillId="0" borderId="20" applyFill="0" applyBorder="0" applyAlignment="0">
      <protection locked="0"/>
    </xf>
    <xf numFmtId="0" fontId="9" fillId="0" borderId="0">
      <alignment wrapText="1"/>
    </xf>
    <xf numFmtId="0" fontId="380" fillId="0" borderId="0"/>
    <xf numFmtId="0" fontId="9" fillId="0" borderId="0"/>
    <xf numFmtId="0" fontId="9" fillId="0" borderId="0"/>
    <xf numFmtId="301" fontId="373" fillId="31" borderId="0">
      <protection locked="0"/>
    </xf>
    <xf numFmtId="301" fontId="373" fillId="0" borderId="0"/>
    <xf numFmtId="0" fontId="381" fillId="0" borderId="0" applyNumberFormat="0" applyFill="0" applyBorder="0">
      <alignment horizontal="left"/>
    </xf>
    <xf numFmtId="0" fontId="373" fillId="0" borderId="0" applyNumberFormat="0" applyFill="0" applyBorder="0">
      <alignment horizontal="left"/>
    </xf>
    <xf numFmtId="0" fontId="382" fillId="0" borderId="20" applyNumberFormat="0" applyFill="0" applyBorder="0">
      <alignment horizontal="left"/>
    </xf>
    <xf numFmtId="0" fontId="371" fillId="0" borderId="0" applyNumberFormat="0" applyFill="0" applyBorder="0">
      <alignment horizontal="left"/>
    </xf>
    <xf numFmtId="301" fontId="373" fillId="0" borderId="101" applyFill="0" applyBorder="0"/>
    <xf numFmtId="3" fontId="373" fillId="0" borderId="12"/>
    <xf numFmtId="301" fontId="373" fillId="0" borderId="0">
      <alignment horizontal="right"/>
    </xf>
    <xf numFmtId="0" fontId="373" fillId="0" borderId="0" applyNumberFormat="0" applyFill="0" applyBorder="0">
      <alignment horizontal="left"/>
    </xf>
    <xf numFmtId="0" fontId="379" fillId="0" borderId="0" applyNumberFormat="0" applyFill="0" applyBorder="0">
      <alignment horizontal="left"/>
    </xf>
    <xf numFmtId="38" fontId="40" fillId="0" borderId="0" applyFont="0" applyFill="0" applyBorder="0" applyAlignment="0" applyProtection="0"/>
    <xf numFmtId="167" fontId="9" fillId="0" borderId="0" applyFont="0" applyFill="0" applyBorder="0" applyAlignment="0" applyProtection="0"/>
    <xf numFmtId="167" fontId="9" fillId="0" borderId="0" applyFont="0" applyFill="0" applyBorder="0" applyProtection="0"/>
    <xf numFmtId="297" fontId="9" fillId="0" borderId="0" applyFont="0" applyFill="0" applyBorder="0" applyAlignment="0" applyProtection="0"/>
    <xf numFmtId="297" fontId="9" fillId="0" borderId="0" applyFont="0" applyFill="0" applyBorder="0" applyAlignment="0" applyProtection="0"/>
    <xf numFmtId="297" fontId="9" fillId="0" borderId="0" applyFont="0" applyFill="0" applyBorder="0" applyAlignment="0" applyProtection="0"/>
    <xf numFmtId="302" fontId="40" fillId="0" borderId="0" applyFont="0" applyFill="0" applyBorder="0" applyAlignment="0" applyProtection="0"/>
    <xf numFmtId="0" fontId="89" fillId="0" borderId="102" applyNumberFormat="0" applyFill="0" applyAlignment="0" applyProtection="0"/>
    <xf numFmtId="0" fontId="226" fillId="0" borderId="0"/>
    <xf numFmtId="0" fontId="383" fillId="0" borderId="0" applyProtection="0"/>
    <xf numFmtId="0" fontId="9" fillId="0" borderId="0" applyProtection="0"/>
    <xf numFmtId="43" fontId="9" fillId="0" borderId="0" applyFont="0" applyFill="0" applyBorder="0" applyAlignment="0" applyProtection="0"/>
    <xf numFmtId="9" fontId="9" fillId="0" borderId="0" applyFont="0" applyFill="0" applyBorder="0" applyAlignment="0" applyProtection="0"/>
    <xf numFmtId="0" fontId="89" fillId="0" borderId="102" applyNumberFormat="0" applyFill="0" applyAlignment="0" applyProtection="0"/>
    <xf numFmtId="198" fontId="95" fillId="31" borderId="103">
      <protection locked="0"/>
    </xf>
    <xf numFmtId="3" fontId="95" fillId="31" borderId="103">
      <alignment wrapText="1"/>
      <protection locked="0"/>
    </xf>
    <xf numFmtId="0" fontId="128" fillId="32" borderId="104">
      <alignment horizontal="center" vertical="center"/>
    </xf>
    <xf numFmtId="0" fontId="89" fillId="0" borderId="102" applyNumberFormat="0" applyFill="0" applyAlignment="0" applyProtection="0"/>
    <xf numFmtId="0" fontId="9" fillId="0" borderId="0" applyProtection="0"/>
    <xf numFmtId="0" fontId="9" fillId="0" borderId="0" applyProtection="0"/>
    <xf numFmtId="9" fontId="9" fillId="0" borderId="0" applyFont="0" applyFill="0" applyBorder="0" applyAlignment="0" applyProtection="0"/>
    <xf numFmtId="0" fontId="9" fillId="39" borderId="103" applyNumberFormat="0">
      <alignment vertical="top" wrapText="1"/>
    </xf>
    <xf numFmtId="0" fontId="9" fillId="39" borderId="103" applyNumberFormat="0">
      <alignment vertical="top" wrapText="1"/>
    </xf>
    <xf numFmtId="0" fontId="9" fillId="39" borderId="103" applyNumberFormat="0">
      <alignment vertical="top" wrapText="1"/>
    </xf>
    <xf numFmtId="0" fontId="9" fillId="39" borderId="103" applyNumberFormat="0">
      <alignment vertical="top" wrapText="1"/>
    </xf>
    <xf numFmtId="0" fontId="9" fillId="0" borderId="0" applyProtection="0"/>
    <xf numFmtId="0" fontId="89" fillId="0" borderId="102" applyNumberFormat="0" applyFill="0" applyAlignment="0" applyProtection="0"/>
    <xf numFmtId="0" fontId="89" fillId="0" borderId="102" applyNumberFormat="0" applyFill="0" applyAlignment="0" applyProtection="0"/>
    <xf numFmtId="198" fontId="95" fillId="31" borderId="103">
      <protection locked="0"/>
    </xf>
    <xf numFmtId="3" fontId="95" fillId="31" borderId="103">
      <alignment wrapText="1"/>
      <protection locked="0"/>
    </xf>
    <xf numFmtId="0" fontId="128" fillId="32" borderId="104">
      <alignment horizontal="center" vertical="center"/>
    </xf>
    <xf numFmtId="0" fontId="89" fillId="0" borderId="102" applyNumberFormat="0" applyFill="0" applyAlignment="0" applyProtection="0"/>
    <xf numFmtId="0" fontId="9" fillId="39" borderId="103" applyNumberFormat="0">
      <alignment vertical="top" wrapText="1"/>
    </xf>
    <xf numFmtId="0" fontId="9" fillId="39" borderId="103" applyNumberFormat="0">
      <alignment vertical="top" wrapText="1"/>
    </xf>
    <xf numFmtId="0" fontId="9" fillId="39" borderId="103" applyNumberFormat="0">
      <alignment vertical="top" wrapText="1"/>
    </xf>
    <xf numFmtId="0" fontId="9" fillId="39" borderId="103" applyNumberFormat="0">
      <alignment vertical="top" wrapText="1"/>
    </xf>
    <xf numFmtId="0" fontId="9" fillId="0" borderId="0" applyProtection="0"/>
    <xf numFmtId="0" fontId="9" fillId="0" borderId="0" applyProtection="0"/>
    <xf numFmtId="0" fontId="226" fillId="0" borderId="0"/>
    <xf numFmtId="0" fontId="9" fillId="39" borderId="103" applyNumberFormat="0">
      <alignment vertical="top" wrapText="1"/>
    </xf>
    <xf numFmtId="0" fontId="9" fillId="39" borderId="103" applyNumberFormat="0">
      <alignment vertical="top" wrapText="1"/>
    </xf>
    <xf numFmtId="198" fontId="95" fillId="31" borderId="103">
      <protection locked="0"/>
    </xf>
    <xf numFmtId="0" fontId="9" fillId="39" borderId="103" applyNumberFormat="0">
      <alignment vertical="top" wrapText="1"/>
    </xf>
    <xf numFmtId="3" fontId="95" fillId="31" borderId="103">
      <alignment wrapText="1"/>
      <protection locked="0"/>
    </xf>
    <xf numFmtId="0" fontId="128" fillId="32" borderId="104">
      <alignment horizontal="center" vertical="center"/>
    </xf>
    <xf numFmtId="0" fontId="9" fillId="39" borderId="103" applyNumberFormat="0">
      <alignment vertical="top" wrapText="1"/>
    </xf>
    <xf numFmtId="0" fontId="2" fillId="0" borderId="0"/>
    <xf numFmtId="0" fontId="2" fillId="0" borderId="0"/>
    <xf numFmtId="0" fontId="9" fillId="0" borderId="0" applyProtection="0"/>
    <xf numFmtId="43" fontId="2" fillId="0" borderId="0" applyFont="0" applyFill="0" applyBorder="0" applyAlignment="0" applyProtection="0"/>
    <xf numFmtId="0" fontId="9" fillId="0" borderId="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28" fillId="32" borderId="104">
      <alignment horizontal="center" vertical="center"/>
    </xf>
    <xf numFmtId="3" fontId="95" fillId="31" borderId="103">
      <alignment wrapText="1"/>
      <protection locked="0"/>
    </xf>
    <xf numFmtId="198" fontId="95" fillId="31" borderId="103">
      <protection locked="0"/>
    </xf>
    <xf numFmtId="0" fontId="226" fillId="0" borderId="0"/>
    <xf numFmtId="0" fontId="89" fillId="0" borderId="1" applyNumberFormat="0" applyFill="0" applyAlignment="0" applyProtection="0"/>
    <xf numFmtId="0" fontId="89" fillId="0" borderId="1" applyNumberFormat="0" applyFill="0" applyAlignment="0" applyProtection="0"/>
    <xf numFmtId="0" fontId="89" fillId="0" borderId="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9" fillId="0" borderId="0" applyProtection="0"/>
    <xf numFmtId="0" fontId="2" fillId="0" borderId="0"/>
    <xf numFmtId="43" fontId="2" fillId="0" borderId="0" applyFont="0" applyFill="0" applyBorder="0" applyAlignment="0" applyProtection="0"/>
    <xf numFmtId="198" fontId="95" fillId="31" borderId="106">
      <protection locked="0"/>
    </xf>
    <xf numFmtId="3" fontId="95" fillId="31" borderId="106">
      <alignment wrapText="1"/>
      <protection locked="0"/>
    </xf>
    <xf numFmtId="0" fontId="128" fillId="32" borderId="105">
      <alignment horizontal="center"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39" borderId="106" applyNumberFormat="0">
      <alignment vertical="top" wrapText="1"/>
    </xf>
    <xf numFmtId="0" fontId="9" fillId="39" borderId="106" applyNumberFormat="0">
      <alignment vertical="top" wrapText="1"/>
    </xf>
    <xf numFmtId="0" fontId="9" fillId="39" borderId="106" applyNumberFormat="0">
      <alignment vertical="top" wrapText="1"/>
    </xf>
    <xf numFmtId="0" fontId="9" fillId="39" borderId="106" applyNumberFormat="0">
      <alignment vertical="top" wrapText="1"/>
    </xf>
    <xf numFmtId="0" fontId="226" fillId="0" borderId="0"/>
    <xf numFmtId="0" fontId="9" fillId="0" borderId="0" applyProtection="0"/>
    <xf numFmtId="9" fontId="9" fillId="0" borderId="0" applyFont="0" applyFill="0" applyBorder="0" applyAlignment="0" applyProtection="0"/>
    <xf numFmtId="43" fontId="9" fillId="0" borderId="0" applyFont="0" applyFill="0" applyBorder="0" applyAlignment="0" applyProtection="0"/>
    <xf numFmtId="0" fontId="89" fillId="0" borderId="102" applyNumberFormat="0" applyFill="0" applyAlignment="0" applyProtection="0"/>
    <xf numFmtId="0" fontId="9" fillId="0" borderId="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applyProtection="0"/>
    <xf numFmtId="0" fontId="9" fillId="39" borderId="103" applyNumberFormat="0">
      <alignment vertical="top" wrapText="1"/>
    </xf>
    <xf numFmtId="0" fontId="9" fillId="39" borderId="103" applyNumberFormat="0">
      <alignment vertical="top" wrapText="1"/>
    </xf>
    <xf numFmtId="0" fontId="89" fillId="0" borderId="102" applyNumberFormat="0" applyFill="0" applyAlignment="0" applyProtection="0"/>
    <xf numFmtId="0" fontId="9" fillId="39" borderId="103" applyNumberFormat="0">
      <alignment vertical="top" wrapText="1"/>
    </xf>
    <xf numFmtId="0" fontId="9" fillId="39" borderId="103" applyNumberFormat="0">
      <alignment vertical="top" wrapText="1"/>
    </xf>
    <xf numFmtId="0" fontId="89" fillId="0" borderId="102" applyNumberFormat="0" applyFill="0" applyAlignment="0" applyProtection="0"/>
    <xf numFmtId="0" fontId="226" fillId="0" borderId="0"/>
    <xf numFmtId="43" fontId="9" fillId="0" borderId="0" applyFont="0" applyFill="0" applyBorder="0" applyAlignment="0" applyProtection="0"/>
    <xf numFmtId="0" fontId="89" fillId="0" borderId="102" applyNumberFormat="0" applyFill="0" applyAlignment="0" applyProtection="0"/>
    <xf numFmtId="0" fontId="226" fillId="0" borderId="0"/>
    <xf numFmtId="0" fontId="89" fillId="0" borderId="1" applyNumberFormat="0" applyFill="0" applyAlignment="0" applyProtection="0"/>
    <xf numFmtId="0" fontId="89" fillId="0" borderId="102" applyNumberFormat="0" applyFill="0" applyAlignment="0" applyProtection="0"/>
    <xf numFmtId="0" fontId="9"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4" fontId="28"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4" fontId="28"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05" fontId="28" fillId="0" borderId="0" applyFont="0" applyFill="0" applyBorder="0" applyAlignment="0" applyProtection="0"/>
    <xf numFmtId="205" fontId="28" fillId="0" borderId="0" applyFont="0" applyFill="0" applyBorder="0" applyAlignment="0" applyProtection="0"/>
    <xf numFmtId="0" fontId="9" fillId="0" borderId="0"/>
    <xf numFmtId="0" fontId="9" fillId="0" borderId="0" applyNumberFormat="0" applyFill="0" applyBorder="0" applyAlignment="0" applyProtection="0"/>
    <xf numFmtId="206" fontId="28" fillId="0" borderId="0" applyFont="0" applyFill="0" applyBorder="0" applyAlignment="0" applyProtection="0"/>
    <xf numFmtId="0" fontId="103" fillId="0" borderId="0" applyNumberFormat="0" applyFill="0" applyBorder="0" applyAlignment="0" applyProtection="0"/>
    <xf numFmtId="0" fontId="9" fillId="0" borderId="0" applyNumberFormat="0" applyFill="0" applyBorder="0" applyAlignment="0" applyProtection="0"/>
    <xf numFmtId="0" fontId="288" fillId="0" borderId="0"/>
    <xf numFmtId="0" fontId="9" fillId="0" borderId="0" applyNumberForma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7" fontId="28" fillId="0" borderId="0" applyFont="0" applyFill="0" applyBorder="0" applyAlignment="0" applyProtection="0"/>
    <xf numFmtId="207" fontId="28"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8" fontId="28" fillId="0" borderId="0" applyFont="0" applyFill="0" applyBorder="0" applyProtection="0">
      <alignment horizontal="right"/>
    </xf>
    <xf numFmtId="208" fontId="28" fillId="0" borderId="0" applyFont="0" applyFill="0" applyBorder="0" applyProtection="0">
      <alignment horizontal="right"/>
    </xf>
    <xf numFmtId="0" fontId="9" fillId="0" borderId="0" applyNumberFormat="0" applyFill="0" applyBorder="0" applyAlignment="0" applyProtection="0"/>
    <xf numFmtId="0" fontId="9" fillId="0" borderId="0" applyNumberForma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25" fillId="0" borderId="0" applyFill="0" applyProtection="0">
      <alignment horizontal="center"/>
    </xf>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4" fillId="0" borderId="0" applyNumberFormat="0" applyFill="0" applyBorder="0" applyProtection="0">
      <alignment vertical="top"/>
    </xf>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89" fillId="0" borderId="102"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85" fillId="36" borderId="0" applyNumberFormat="0" applyBorder="0" applyAlignment="0" applyProtection="0"/>
    <xf numFmtId="0" fontId="385" fillId="7" borderId="0" applyNumberFormat="0" applyBorder="0" applyAlignment="0" applyProtection="0"/>
    <xf numFmtId="0" fontId="385" fillId="6" borderId="0" applyNumberFormat="0" applyBorder="0" applyAlignment="0" applyProtection="0"/>
    <xf numFmtId="0" fontId="385" fillId="7" borderId="0" applyNumberFormat="0" applyBorder="0" applyAlignment="0" applyProtection="0"/>
    <xf numFmtId="0" fontId="74" fillId="7" borderId="0" applyNumberFormat="0" applyBorder="0" applyAlignment="0" applyProtection="0"/>
    <xf numFmtId="0" fontId="385" fillId="4"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4"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7"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36" borderId="0" applyNumberFormat="0" applyBorder="0" applyAlignment="0" applyProtection="0"/>
    <xf numFmtId="0" fontId="74" fillId="10" borderId="0" applyNumberFormat="0" applyBorder="0" applyAlignment="0" applyProtection="0"/>
    <xf numFmtId="0" fontId="385" fillId="6" borderId="0" applyNumberFormat="0" applyBorder="0" applyAlignment="0" applyProtection="0"/>
    <xf numFmtId="0" fontId="385" fillId="9" borderId="0" applyNumberFormat="0" applyBorder="0" applyAlignment="0" applyProtection="0"/>
    <xf numFmtId="0" fontId="385" fillId="8" borderId="0" applyNumberFormat="0" applyBorder="0" applyAlignment="0" applyProtection="0"/>
    <xf numFmtId="0" fontId="385" fillId="4"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36"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6"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9"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8"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5" fillId="4" borderId="0" applyNumberFormat="0" applyBorder="0" applyAlignment="0" applyProtection="0"/>
    <xf numFmtId="0" fontId="387" fillId="24" borderId="0" applyNumberFormat="0" applyBorder="0" applyAlignment="0" applyProtection="0"/>
    <xf numFmtId="0" fontId="387" fillId="84" borderId="0" applyNumberFormat="0" applyBorder="0" applyAlignment="0" applyProtection="0"/>
    <xf numFmtId="0" fontId="387" fillId="85" borderId="0" applyNumberFormat="0" applyBorder="0" applyAlignment="0" applyProtection="0"/>
    <xf numFmtId="0" fontId="387" fillId="9" borderId="0" applyNumberFormat="0" applyBorder="0" applyAlignment="0" applyProtection="0"/>
    <xf numFmtId="0" fontId="387" fillId="8" borderId="0" applyNumberFormat="0" applyBorder="0" applyAlignment="0" applyProtection="0"/>
    <xf numFmtId="0" fontId="387" fillId="4" borderId="0" applyNumberFormat="0" applyBorder="0" applyAlignment="0" applyProtection="0"/>
    <xf numFmtId="0" fontId="387" fillId="24" borderId="0" applyNumberFormat="0" applyBorder="0" applyAlignment="0" applyProtection="0"/>
    <xf numFmtId="0" fontId="387" fillId="24" borderId="0" applyNumberFormat="0" applyBorder="0" applyAlignment="0" applyProtection="0"/>
    <xf numFmtId="0" fontId="387" fillId="84" borderId="0" applyNumberFormat="0" applyBorder="0" applyAlignment="0" applyProtection="0"/>
    <xf numFmtId="0" fontId="387" fillId="84" borderId="0" applyNumberFormat="0" applyBorder="0" applyAlignment="0" applyProtection="0"/>
    <xf numFmtId="0" fontId="387" fillId="85" borderId="0" applyNumberFormat="0" applyBorder="0" applyAlignment="0" applyProtection="0"/>
    <xf numFmtId="0" fontId="387" fillId="85" borderId="0" applyNumberFormat="0" applyBorder="0" applyAlignment="0" applyProtection="0"/>
    <xf numFmtId="0" fontId="387" fillId="9" borderId="0" applyNumberFormat="0" applyBorder="0" applyAlignment="0" applyProtection="0"/>
    <xf numFmtId="0" fontId="387" fillId="9" borderId="0" applyNumberFormat="0" applyBorder="0" applyAlignment="0" applyProtection="0"/>
    <xf numFmtId="0" fontId="387" fillId="8" borderId="0" applyNumberFormat="0" applyBorder="0" applyAlignment="0" applyProtection="0"/>
    <xf numFmtId="0" fontId="387" fillId="8" borderId="0" applyNumberFormat="0" applyBorder="0" applyAlignment="0" applyProtection="0"/>
    <xf numFmtId="0" fontId="387" fillId="4" borderId="0" applyNumberFormat="0" applyBorder="0" applyAlignment="0" applyProtection="0"/>
    <xf numFmtId="0" fontId="387" fillId="4" borderId="0" applyNumberFormat="0" applyBorder="0" applyAlignment="0" applyProtection="0"/>
    <xf numFmtId="0" fontId="387" fillId="24" borderId="0" applyNumberFormat="0" applyBorder="0" applyAlignment="0" applyProtection="0"/>
    <xf numFmtId="0" fontId="387" fillId="86" borderId="0" applyNumberFormat="0" applyBorder="0" applyAlignment="0" applyProtection="0"/>
    <xf numFmtId="0" fontId="387" fillId="85" borderId="0" applyNumberFormat="0" applyBorder="0" applyAlignment="0" applyProtection="0"/>
    <xf numFmtId="0" fontId="387" fillId="17" borderId="0" applyNumberFormat="0" applyBorder="0" applyAlignment="0" applyProtection="0"/>
    <xf numFmtId="0" fontId="76" fillId="17" borderId="0" applyNumberFormat="0" applyBorder="0" applyAlignment="0" applyProtection="0"/>
    <xf numFmtId="0" fontId="387" fillId="85" borderId="0" applyNumberFormat="0" applyBorder="0" applyAlignment="0" applyProtection="0"/>
    <xf numFmtId="181" fontId="26" fillId="23" borderId="0" applyNumberFormat="0" applyFont="0" applyBorder="0" applyAlignme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193" fontId="27" fillId="23" borderId="6" applyFont="0">
      <alignment horizontal="right"/>
    </xf>
    <xf numFmtId="0" fontId="28" fillId="0" borderId="0" applyNumberFormat="0" applyFill="0" applyBorder="0" applyAlignment="0" applyProtection="0"/>
    <xf numFmtId="0" fontId="388" fillId="4" borderId="0" applyNumberFormat="0" applyBorder="0" applyAlignment="0" applyProtection="0"/>
    <xf numFmtId="0" fontId="389" fillId="24" borderId="7" applyNumberFormat="0" applyAlignment="0" applyProtection="0"/>
    <xf numFmtId="0" fontId="390" fillId="36" borderId="7" applyNumberFormat="0" applyAlignment="0" applyProtection="0"/>
    <xf numFmtId="0" fontId="390" fillId="36" borderId="7" applyNumberFormat="0" applyAlignment="0" applyProtection="0"/>
    <xf numFmtId="0" fontId="389" fillId="24" borderId="7" applyNumberFormat="0" applyAlignment="0" applyProtection="0"/>
    <xf numFmtId="2" fontId="28" fillId="26" borderId="0" applyNumberFormat="0" applyFont="0" applyBorder="0" applyAlignment="0" applyProtection="0"/>
    <xf numFmtId="0" fontId="391" fillId="24" borderId="7" applyNumberFormat="0" applyAlignment="0" applyProtection="0"/>
    <xf numFmtId="0" fontId="389" fillId="24" borderId="7" applyNumberFormat="0" applyAlignment="0" applyProtection="0"/>
    <xf numFmtId="0" fontId="52" fillId="27" borderId="6" applyNumberFormat="0" applyFont="0" applyBorder="0" applyAlignment="0">
      <alignment horizontal="center"/>
    </xf>
    <xf numFmtId="0" fontId="88" fillId="28" borderId="10" applyNumberFormat="0" applyAlignment="0" applyProtection="0"/>
    <xf numFmtId="0" fontId="392" fillId="28" borderId="10" applyNumberFormat="0" applyAlignment="0" applyProtection="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297" fontId="9" fillId="0" borderId="0" applyFont="0" applyFill="0" applyBorder="0" applyAlignment="0" applyProtection="0"/>
    <xf numFmtId="167" fontId="9" fillId="0" borderId="0" applyFont="0" applyFill="0" applyBorder="0" applyAlignment="0" applyProtection="0"/>
    <xf numFmtId="297" fontId="385" fillId="0" borderId="0" applyFont="0" applyFill="0" applyBorder="0" applyAlignment="0" applyProtection="0"/>
    <xf numFmtId="167" fontId="9" fillId="0" borderId="0" applyFont="0" applyFill="0" applyBorder="0" applyAlignment="0" applyProtection="0"/>
    <xf numFmtId="297" fontId="9" fillId="0" borderId="0" applyFont="0" applyFill="0" applyBorder="0" applyAlignment="0" applyProtection="0"/>
    <xf numFmtId="3" fontId="30" fillId="0" borderId="0" applyFont="0" applyFill="0" applyBorder="0" applyAlignment="0" applyProtection="0"/>
    <xf numFmtId="4" fontId="40"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303" fontId="40" fillId="0" borderId="0"/>
    <xf numFmtId="194" fontId="32" fillId="0" borderId="0" applyFont="0" applyFill="0" applyBorder="0" applyAlignment="0" applyProtection="0">
      <alignment horizontal="right"/>
    </xf>
    <xf numFmtId="0" fontId="388" fillId="4" borderId="0" applyNumberFormat="0" applyBorder="0" applyAlignment="0" applyProtection="0"/>
    <xf numFmtId="0" fontId="369" fillId="6" borderId="0" applyNumberFormat="0" applyBorder="0" applyAlignment="0" applyProtection="0"/>
    <xf numFmtId="0" fontId="388" fillId="4" borderId="0" applyNumberFormat="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282" fontId="9" fillId="0" borderId="0" applyNumberFormat="0" applyFont="0" applyFill="0" applyBorder="0" applyAlignment="0" applyProtection="0"/>
    <xf numFmtId="0" fontId="77" fillId="0" borderId="0" applyNumberFormat="0" applyFill="0" applyBorder="0" applyAlignment="0" applyProtection="0"/>
    <xf numFmtId="0" fontId="393" fillId="0" borderId="0" applyNumberFormat="0" applyFill="0" applyBorder="0" applyAlignment="0" applyProtection="0"/>
    <xf numFmtId="197" fontId="28" fillId="30" borderId="12" applyNumberFormat="0" applyFont="0" applyBorder="0" applyAlignment="0" applyProtection="0">
      <alignment horizontal="right"/>
    </xf>
    <xf numFmtId="197" fontId="28" fillId="30" borderId="12" applyNumberFormat="0" applyFont="0" applyBorder="0" applyAlignment="0" applyProtection="0">
      <alignment horizontal="right"/>
    </xf>
    <xf numFmtId="197" fontId="28" fillId="30" borderId="12" applyNumberFormat="0" applyFont="0" applyBorder="0" applyAlignment="0" applyProtection="0">
      <alignment horizontal="right"/>
    </xf>
    <xf numFmtId="197" fontId="28" fillId="30" borderId="12" applyNumberFormat="0" applyFont="0" applyBorder="0" applyAlignment="0" applyProtection="0">
      <alignment horizontal="right"/>
    </xf>
    <xf numFmtId="197" fontId="28" fillId="30" borderId="12" applyNumberFormat="0" applyFont="0" applyBorder="0" applyAlignment="0" applyProtection="0">
      <alignment horizontal="right"/>
    </xf>
    <xf numFmtId="198" fontId="95" fillId="31" borderId="99">
      <protection locked="0"/>
    </xf>
    <xf numFmtId="198" fontId="95" fillId="31" borderId="99">
      <protection locked="0"/>
    </xf>
    <xf numFmtId="3" fontId="95" fillId="31" borderId="99">
      <alignment wrapText="1"/>
      <protection locked="0"/>
    </xf>
    <xf numFmtId="3" fontId="95" fillId="31" borderId="99">
      <alignment wrapText="1"/>
      <protection locked="0"/>
    </xf>
    <xf numFmtId="3" fontId="95" fillId="31" borderId="99">
      <alignment wrapText="1"/>
      <protection locked="0"/>
    </xf>
    <xf numFmtId="0" fontId="128" fillId="32" borderId="105">
      <alignment horizontal="center" vertical="center"/>
    </xf>
    <xf numFmtId="0" fontId="128" fillId="32" borderId="105">
      <alignment horizontal="center" vertical="center"/>
    </xf>
    <xf numFmtId="301" fontId="394" fillId="0" borderId="0">
      <alignment horizontal="left" vertical="top" wrapText="1"/>
    </xf>
    <xf numFmtId="0" fontId="33" fillId="0" borderId="0" applyNumberFormat="0" applyFill="0" applyBorder="0" applyAlignment="0" applyProtection="0">
      <alignment vertical="top"/>
      <protection locked="0"/>
    </xf>
    <xf numFmtId="0" fontId="39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 fontId="28" fillId="0" borderId="0" applyNumberFormat="0" applyBorder="0" applyAlignment="0" applyProtection="0"/>
    <xf numFmtId="1" fontId="28" fillId="0" borderId="0" applyNumberFormat="0" applyBorder="0" applyAlignment="0" applyProtection="0"/>
    <xf numFmtId="0" fontId="396" fillId="0" borderId="0" applyNumberFormat="0" applyFill="0" applyBorder="0" applyAlignment="0" applyProtection="0"/>
    <xf numFmtId="0" fontId="397" fillId="0" borderId="0" applyNumberFormat="0" applyFill="0" applyBorder="0" applyAlignment="0" applyProtection="0"/>
    <xf numFmtId="0" fontId="396" fillId="0" borderId="0" applyNumberFormat="0" applyFill="0" applyBorder="0" applyAlignment="0" applyProtection="0"/>
    <xf numFmtId="3" fontId="28" fillId="0" borderId="15">
      <alignment horizontal="right" vertical="center" indent="1"/>
      <protection locked="0"/>
    </xf>
    <xf numFmtId="3" fontId="28" fillId="0" borderId="15">
      <alignment horizontal="right" vertical="center" indent="1"/>
      <protection locked="0"/>
    </xf>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9" fontId="398" fillId="0" borderId="0" applyFont="0" applyFill="0" applyBorder="0" applyAlignment="0" applyProtection="0"/>
    <xf numFmtId="0" fontId="9" fillId="0" borderId="0" applyNumberFormat="0" applyFill="0" applyBorder="0" applyAlignment="0" applyProtection="0"/>
    <xf numFmtId="198" fontId="95" fillId="31" borderId="106">
      <protection locked="0"/>
    </xf>
    <xf numFmtId="3" fontId="95" fillId="31" borderId="106">
      <alignment wrapText="1"/>
      <protection locked="0"/>
    </xf>
    <xf numFmtId="0" fontId="128" fillId="32" borderId="105">
      <alignment horizontal="center" vertical="center"/>
    </xf>
    <xf numFmtId="9" fontId="9" fillId="0" borderId="0" applyFont="0" applyFill="0" applyBorder="0" applyAlignment="0" applyProtection="0"/>
    <xf numFmtId="0" fontId="9" fillId="39" borderId="106" applyNumberFormat="0">
      <alignment vertical="top" wrapText="1"/>
    </xf>
    <xf numFmtId="0" fontId="9" fillId="39" borderId="106" applyNumberFormat="0">
      <alignment vertical="top" wrapText="1"/>
    </xf>
    <xf numFmtId="0" fontId="9" fillId="39" borderId="106" applyNumberFormat="0">
      <alignment vertical="top" wrapText="1"/>
    </xf>
    <xf numFmtId="0" fontId="9" fillId="39" borderId="106" applyNumberFormat="0">
      <alignment vertical="top" wrapText="1"/>
    </xf>
    <xf numFmtId="198" fontId="95" fillId="31" borderId="106">
      <protection locked="0"/>
    </xf>
    <xf numFmtId="3" fontId="95" fillId="31" borderId="106">
      <alignment wrapText="1"/>
      <protection locked="0"/>
    </xf>
    <xf numFmtId="0" fontId="128" fillId="32" borderId="105">
      <alignment horizontal="center" vertical="center"/>
    </xf>
    <xf numFmtId="0" fontId="9" fillId="39" borderId="106" applyNumberFormat="0">
      <alignment vertical="top" wrapText="1"/>
    </xf>
    <xf numFmtId="0" fontId="9" fillId="39" borderId="106" applyNumberFormat="0">
      <alignment vertical="top" wrapText="1"/>
    </xf>
    <xf numFmtId="0" fontId="9" fillId="39" borderId="106" applyNumberFormat="0">
      <alignment vertical="top" wrapText="1"/>
    </xf>
    <xf numFmtId="0" fontId="9" fillId="39" borderId="106" applyNumberFormat="0">
      <alignment vertical="top" wrapText="1"/>
    </xf>
    <xf numFmtId="0" fontId="9" fillId="39" borderId="112" applyNumberFormat="0">
      <alignment vertical="top" wrapText="1"/>
    </xf>
    <xf numFmtId="0" fontId="9" fillId="39" borderId="112" applyNumberFormat="0">
      <alignment vertical="top" wrapText="1"/>
    </xf>
    <xf numFmtId="0" fontId="89" fillId="0" borderId="111" applyNumberFormat="0" applyFill="0" applyAlignment="0" applyProtection="0"/>
    <xf numFmtId="198" fontId="95" fillId="31" borderId="112">
      <protection locked="0"/>
    </xf>
    <xf numFmtId="0" fontId="9" fillId="39" borderId="112" applyNumberFormat="0">
      <alignment vertical="top" wrapText="1"/>
    </xf>
    <xf numFmtId="0" fontId="89" fillId="0" borderId="111" applyNumberFormat="0" applyFill="0" applyAlignment="0" applyProtection="0"/>
    <xf numFmtId="3" fontId="95" fillId="31" borderId="112">
      <alignment wrapText="1"/>
      <protection locked="0"/>
    </xf>
    <xf numFmtId="0" fontId="128" fillId="32" borderId="113">
      <alignment horizontal="center" vertical="center"/>
    </xf>
    <xf numFmtId="0" fontId="9" fillId="39" borderId="112" applyNumberFormat="0">
      <alignment vertical="top" wrapTex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89" fillId="0" borderId="111" applyNumberFormat="0" applyFill="0" applyAlignment="0" applyProtection="0"/>
    <xf numFmtId="0" fontId="89" fillId="0" borderId="111" applyNumberFormat="0" applyFill="0" applyAlignment="0" applyProtection="0"/>
    <xf numFmtId="0" fontId="89" fillId="0" borderId="11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98" fontId="95" fillId="31" borderId="112">
      <protection locked="0"/>
    </xf>
    <xf numFmtId="3" fontId="95" fillId="31" borderId="112">
      <alignment wrapText="1"/>
      <protection locked="0"/>
    </xf>
    <xf numFmtId="0" fontId="128" fillId="32" borderId="113">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9" fillId="39" borderId="112" applyNumberFormat="0">
      <alignment vertical="top" wrapText="1"/>
    </xf>
    <xf numFmtId="0" fontId="9" fillId="39" borderId="112" applyNumberFormat="0">
      <alignment vertical="top" wrapText="1"/>
    </xf>
    <xf numFmtId="43" fontId="9" fillId="0" borderId="0" applyFont="0" applyFill="0" applyBorder="0" applyAlignment="0" applyProtection="0"/>
    <xf numFmtId="0" fontId="9" fillId="39" borderId="112" applyNumberFormat="0">
      <alignment vertical="top" wrapText="1"/>
    </xf>
    <xf numFmtId="0" fontId="9" fillId="39" borderId="112" applyNumberFormat="0">
      <alignment vertical="top" wrapText="1"/>
    </xf>
    <xf numFmtId="9" fontId="9" fillId="0" borderId="0" applyFont="0" applyFill="0" applyBorder="0" applyAlignment="0" applyProtection="0"/>
    <xf numFmtId="0" fontId="108" fillId="0" borderId="0"/>
    <xf numFmtId="0" fontId="274" fillId="0" borderId="0"/>
    <xf numFmtId="0" fontId="151" fillId="0" borderId="0"/>
    <xf numFmtId="0" fontId="151" fillId="0" borderId="0"/>
    <xf numFmtId="0" fontId="94" fillId="0" borderId="6">
      <alignment horizontal="center" vertical="center"/>
    </xf>
    <xf numFmtId="179" fontId="94" fillId="0" borderId="0" applyBorder="0"/>
    <xf numFmtId="179" fontId="94" fillId="0" borderId="2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4" fillId="0" borderId="18">
      <alignment horizontal="center" vertical="center"/>
    </xf>
    <xf numFmtId="0" fontId="401" fillId="0" borderId="0"/>
    <xf numFmtId="0" fontId="402" fillId="0" borderId="0"/>
    <xf numFmtId="0" fontId="9" fillId="0" borderId="0"/>
    <xf numFmtId="167" fontId="9" fillId="0" borderId="0" applyFont="0" applyFill="0" applyBorder="0" applyAlignment="0" applyProtection="0"/>
  </cellStyleXfs>
  <cellXfs count="2840">
    <xf numFmtId="0" fontId="0" fillId="0" borderId="0" xfId="0"/>
    <xf numFmtId="0" fontId="11" fillId="0" borderId="0" xfId="390" applyFont="1" applyAlignment="1">
      <alignment vertical="center"/>
    </xf>
    <xf numFmtId="0" fontId="12" fillId="0" borderId="0" xfId="390" applyFont="1" applyAlignment="1">
      <alignment vertical="center"/>
    </xf>
    <xf numFmtId="0" fontId="11" fillId="0" borderId="0" xfId="390" applyFont="1"/>
    <xf numFmtId="0" fontId="12" fillId="0" borderId="0" xfId="390" applyFont="1" applyBorder="1" applyAlignment="1">
      <alignment vertical="center"/>
    </xf>
    <xf numFmtId="0" fontId="15" fillId="0" borderId="0" xfId="390" applyFont="1" applyAlignment="1">
      <alignment vertical="center"/>
    </xf>
    <xf numFmtId="0" fontId="16" fillId="0" borderId="0" xfId="390" applyFont="1"/>
    <xf numFmtId="0" fontId="11" fillId="0" borderId="0" xfId="390" applyFont="1" applyBorder="1"/>
    <xf numFmtId="0" fontId="12" fillId="0" borderId="0" xfId="390" applyFont="1" applyAlignment="1"/>
    <xf numFmtId="165" fontId="14" fillId="0" borderId="36" xfId="390" applyNumberFormat="1" applyFont="1" applyFill="1" applyBorder="1" applyAlignment="1">
      <alignment vertical="center"/>
    </xf>
    <xf numFmtId="165" fontId="14" fillId="0" borderId="37" xfId="390" applyNumberFormat="1" applyFont="1" applyFill="1" applyBorder="1" applyAlignment="1">
      <alignment vertical="center"/>
    </xf>
    <xf numFmtId="172" fontId="14" fillId="0" borderId="37" xfId="390" applyNumberFormat="1" applyFont="1" applyFill="1" applyBorder="1" applyAlignment="1">
      <alignment vertical="center"/>
    </xf>
    <xf numFmtId="165" fontId="14" fillId="0" borderId="38" xfId="390" applyNumberFormat="1" applyFont="1" applyFill="1" applyBorder="1" applyAlignment="1">
      <alignment vertical="center"/>
    </xf>
    <xf numFmtId="0" fontId="53" fillId="0" borderId="0" xfId="390" applyFont="1" applyFill="1"/>
    <xf numFmtId="0" fontId="53" fillId="0" borderId="0" xfId="390" applyFont="1" applyFill="1" applyBorder="1"/>
    <xf numFmtId="0" fontId="20" fillId="0" borderId="0" xfId="390" applyFont="1" applyBorder="1" applyAlignment="1">
      <alignment horizontal="left" vertical="center"/>
    </xf>
    <xf numFmtId="174" fontId="14" fillId="0" borderId="39" xfId="390" applyNumberFormat="1" applyFont="1" applyFill="1" applyBorder="1" applyAlignment="1">
      <alignment horizontal="right" vertical="center"/>
    </xf>
    <xf numFmtId="174" fontId="14" fillId="0" borderId="39" xfId="390" applyNumberFormat="1" applyFont="1" applyBorder="1" applyAlignment="1">
      <alignment horizontal="right" vertical="center"/>
    </xf>
    <xf numFmtId="0" fontId="54" fillId="0" borderId="40" xfId="390" applyFont="1" applyBorder="1" applyAlignment="1">
      <alignment horizontal="left" vertical="center"/>
    </xf>
    <xf numFmtId="174" fontId="14" fillId="0" borderId="36" xfId="390" applyNumberFormat="1" applyFont="1" applyFill="1" applyBorder="1" applyAlignment="1">
      <alignment horizontal="right" vertical="center"/>
    </xf>
    <xf numFmtId="0" fontId="14" fillId="0" borderId="41" xfId="390" applyFont="1" applyFill="1" applyBorder="1" applyAlignment="1">
      <alignment horizontal="left" vertical="center" indent="1"/>
    </xf>
    <xf numFmtId="165" fontId="14" fillId="0" borderId="37" xfId="390" applyNumberFormat="1" applyFont="1" applyBorder="1" applyAlignment="1">
      <alignment vertical="center"/>
    </xf>
    <xf numFmtId="0" fontId="13" fillId="0" borderId="41" xfId="390" quotePrefix="1" applyFont="1" applyFill="1" applyBorder="1" applyAlignment="1">
      <alignment horizontal="left" vertical="center" indent="1"/>
    </xf>
    <xf numFmtId="0" fontId="13" fillId="0" borderId="41" xfId="390" applyFont="1" applyFill="1" applyBorder="1" applyAlignment="1">
      <alignment horizontal="left" vertical="center" indent="1"/>
    </xf>
    <xf numFmtId="0" fontId="14" fillId="0" borderId="41" xfId="390" applyFont="1" applyFill="1" applyBorder="1" applyAlignment="1">
      <alignment horizontal="left" indent="1"/>
    </xf>
    <xf numFmtId="165" fontId="14" fillId="0" borderId="37" xfId="390" applyNumberFormat="1" applyFont="1" applyFill="1" applyBorder="1" applyAlignment="1"/>
    <xf numFmtId="172" fontId="14" fillId="0" borderId="37" xfId="390" applyNumberFormat="1" applyFont="1" applyFill="1" applyBorder="1" applyAlignment="1"/>
    <xf numFmtId="165" fontId="14" fillId="0" borderId="37" xfId="390" applyNumberFormat="1" applyFont="1" applyBorder="1" applyAlignment="1"/>
    <xf numFmtId="180" fontId="14" fillId="0" borderId="37" xfId="390" applyNumberFormat="1" applyFont="1" applyFill="1" applyBorder="1" applyAlignment="1">
      <alignment vertical="center"/>
    </xf>
    <xf numFmtId="0" fontId="14" fillId="0" borderId="42" xfId="390" applyFont="1" applyFill="1" applyBorder="1" applyAlignment="1">
      <alignment horizontal="left" vertical="center" indent="1"/>
    </xf>
    <xf numFmtId="0" fontId="14" fillId="0" borderId="40" xfId="390" applyFont="1" applyBorder="1" applyAlignment="1">
      <alignment horizontal="left" vertical="center"/>
    </xf>
    <xf numFmtId="0" fontId="14" fillId="0" borderId="42" xfId="390" applyFont="1" applyBorder="1" applyAlignment="1">
      <alignment horizontal="left" vertical="center"/>
    </xf>
    <xf numFmtId="172" fontId="14" fillId="0" borderId="38" xfId="390" applyNumberFormat="1" applyFont="1" applyFill="1" applyBorder="1" applyAlignment="1">
      <alignment vertical="center"/>
    </xf>
    <xf numFmtId="0" fontId="23" fillId="0" borderId="43" xfId="390" applyFont="1" applyBorder="1" applyAlignment="1">
      <alignment horizontal="left" vertical="center"/>
    </xf>
    <xf numFmtId="165" fontId="23" fillId="0" borderId="39" xfId="390" applyNumberFormat="1" applyFont="1" applyFill="1" applyBorder="1" applyAlignment="1">
      <alignment vertical="center"/>
    </xf>
    <xf numFmtId="172" fontId="15" fillId="0" borderId="0" xfId="390" applyNumberFormat="1" applyFont="1" applyAlignment="1">
      <alignment vertical="center"/>
    </xf>
    <xf numFmtId="172" fontId="12" fillId="0" borderId="0" xfId="390" applyNumberFormat="1" applyFont="1" applyAlignment="1">
      <alignment vertical="center"/>
    </xf>
    <xf numFmtId="0" fontId="14" fillId="0" borderId="41" xfId="390" applyFont="1" applyBorder="1" applyAlignment="1">
      <alignment horizontal="left" vertical="center" indent="1"/>
    </xf>
    <xf numFmtId="0" fontId="14" fillId="0" borderId="42" xfId="390" applyFont="1" applyBorder="1" applyAlignment="1">
      <alignment horizontal="left" vertical="center" indent="1"/>
    </xf>
    <xf numFmtId="0" fontId="23" fillId="0" borderId="0" xfId="390" applyFont="1" applyBorder="1" applyAlignment="1">
      <alignment horizontal="left" vertical="center"/>
    </xf>
    <xf numFmtId="165" fontId="23" fillId="0" borderId="0" xfId="390" applyNumberFormat="1" applyFont="1" applyFill="1" applyBorder="1" applyAlignment="1">
      <alignment vertical="center"/>
    </xf>
    <xf numFmtId="0" fontId="14" fillId="0" borderId="0" xfId="390" applyFont="1" applyBorder="1" applyAlignment="1">
      <alignment horizontal="left" vertical="center"/>
    </xf>
    <xf numFmtId="165" fontId="14" fillId="0" borderId="0" xfId="390" applyNumberFormat="1" applyFont="1" applyFill="1" applyBorder="1" applyAlignment="1">
      <alignment vertical="center"/>
    </xf>
    <xf numFmtId="172" fontId="12" fillId="0" borderId="0" xfId="390" applyNumberFormat="1" applyFont="1" applyBorder="1" applyAlignment="1">
      <alignment vertical="center"/>
    </xf>
    <xf numFmtId="172" fontId="23" fillId="0" borderId="0" xfId="390" applyNumberFormat="1" applyFont="1" applyFill="1" applyBorder="1" applyAlignment="1">
      <alignment vertical="center"/>
    </xf>
    <xf numFmtId="165" fontId="23" fillId="0" borderId="0" xfId="390" applyNumberFormat="1" applyFont="1" applyBorder="1" applyAlignment="1">
      <alignment vertical="center"/>
    </xf>
    <xf numFmtId="0" fontId="17" fillId="0" borderId="0" xfId="390" applyFont="1" applyBorder="1" applyAlignment="1">
      <alignment horizontal="left" vertical="center"/>
    </xf>
    <xf numFmtId="165" fontId="17" fillId="0" borderId="0" xfId="390" applyNumberFormat="1" applyFont="1" applyFill="1" applyBorder="1" applyAlignment="1">
      <alignment horizontal="right" vertical="center"/>
    </xf>
    <xf numFmtId="172" fontId="17" fillId="0" borderId="0" xfId="390" applyNumberFormat="1" applyFont="1" applyFill="1" applyBorder="1" applyAlignment="1">
      <alignment vertical="center"/>
    </xf>
    <xf numFmtId="165" fontId="17" fillId="0" borderId="0" xfId="390" applyNumberFormat="1" applyFont="1" applyBorder="1" applyAlignment="1">
      <alignment horizontal="right" vertical="center"/>
    </xf>
    <xf numFmtId="0" fontId="181" fillId="0" borderId="0" xfId="390" applyFont="1" applyFill="1"/>
    <xf numFmtId="0" fontId="184" fillId="0" borderId="0" xfId="390" applyFont="1" applyAlignment="1">
      <alignment vertical="center"/>
    </xf>
    <xf numFmtId="0" fontId="153" fillId="0" borderId="0" xfId="390" applyFont="1" applyAlignment="1">
      <alignment vertical="center"/>
    </xf>
    <xf numFmtId="0" fontId="182" fillId="0" borderId="0" xfId="390" applyFont="1" applyFill="1" applyBorder="1" applyAlignment="1" applyProtection="1">
      <alignment horizontal="left" vertical="center"/>
      <protection locked="0"/>
    </xf>
    <xf numFmtId="0" fontId="153" fillId="0" borderId="0" xfId="390" applyFont="1" applyAlignment="1"/>
    <xf numFmtId="165" fontId="182" fillId="0" borderId="0" xfId="390" applyNumberFormat="1" applyFont="1" applyFill="1" applyBorder="1" applyAlignment="1" applyProtection="1">
      <alignment vertical="center"/>
      <protection locked="0"/>
    </xf>
    <xf numFmtId="165" fontId="182" fillId="0" borderId="0" xfId="390" applyNumberFormat="1" applyFont="1" applyBorder="1" applyAlignment="1" applyProtection="1">
      <alignment vertical="center"/>
      <protection locked="0"/>
    </xf>
    <xf numFmtId="0" fontId="184" fillId="0" borderId="0" xfId="390" applyFont="1"/>
    <xf numFmtId="0" fontId="188" fillId="0" borderId="0" xfId="390" applyFont="1" applyBorder="1"/>
    <xf numFmtId="0" fontId="153" fillId="0" borderId="0" xfId="390" applyFont="1"/>
    <xf numFmtId="0" fontId="189" fillId="0" borderId="0" xfId="390" applyFont="1"/>
    <xf numFmtId="0" fontId="188" fillId="0" borderId="0" xfId="390" applyFont="1"/>
    <xf numFmtId="0" fontId="24" fillId="0" borderId="0" xfId="390" applyFont="1"/>
    <xf numFmtId="0" fontId="24" fillId="0" borderId="0" xfId="0" applyFont="1"/>
    <xf numFmtId="0" fontId="19" fillId="0" borderId="0" xfId="0" applyFont="1"/>
    <xf numFmtId="0" fontId="19" fillId="0" borderId="0" xfId="390" applyFont="1"/>
    <xf numFmtId="0" fontId="190" fillId="29" borderId="0" xfId="0" applyFont="1" applyFill="1"/>
    <xf numFmtId="0" fontId="190" fillId="0" borderId="0" xfId="0" applyFont="1" applyFill="1"/>
    <xf numFmtId="0" fontId="191" fillId="0" borderId="0" xfId="390" applyFont="1" applyBorder="1" applyAlignment="1">
      <alignment horizontal="left" vertical="center"/>
    </xf>
    <xf numFmtId="0" fontId="192" fillId="0" borderId="0" xfId="390" applyFont="1" applyBorder="1" applyAlignment="1">
      <alignment vertical="center"/>
    </xf>
    <xf numFmtId="0" fontId="191" fillId="0" borderId="44" xfId="390" applyFont="1" applyBorder="1" applyAlignment="1">
      <alignment horizontal="left" vertical="center"/>
    </xf>
    <xf numFmtId="0" fontId="192" fillId="0" borderId="44" xfId="390" applyFont="1" applyBorder="1" applyAlignment="1">
      <alignment vertical="center"/>
    </xf>
    <xf numFmtId="0" fontId="190" fillId="29" borderId="0" xfId="0" applyFont="1" applyFill="1" applyBorder="1"/>
    <xf numFmtId="0" fontId="195" fillId="29" borderId="45" xfId="0" applyFont="1" applyFill="1" applyBorder="1" applyProtection="1">
      <protection locked="0"/>
    </xf>
    <xf numFmtId="0" fontId="190" fillId="29" borderId="45" xfId="0" applyFont="1" applyFill="1" applyBorder="1" applyProtection="1">
      <protection locked="0"/>
    </xf>
    <xf numFmtId="173" fontId="190" fillId="29" borderId="45" xfId="1552" applyNumberFormat="1" applyFont="1" applyFill="1" applyBorder="1" applyProtection="1">
      <protection locked="0"/>
    </xf>
    <xf numFmtId="0" fontId="190" fillId="29" borderId="0" xfId="0" applyFont="1" applyFill="1" applyBorder="1" applyProtection="1">
      <protection locked="0"/>
    </xf>
    <xf numFmtId="173" fontId="190" fillId="29" borderId="0" xfId="1552" applyNumberFormat="1" applyFont="1" applyFill="1" applyBorder="1" applyProtection="1">
      <protection locked="0"/>
    </xf>
    <xf numFmtId="0" fontId="196" fillId="29" borderId="0" xfId="0" applyFont="1" applyFill="1"/>
    <xf numFmtId="0" fontId="182" fillId="29" borderId="0" xfId="0" applyFont="1" applyFill="1"/>
    <xf numFmtId="0" fontId="182" fillId="0" borderId="0" xfId="0" applyFont="1" applyFill="1"/>
    <xf numFmtId="0" fontId="185" fillId="29" borderId="0" xfId="0" applyFont="1" applyFill="1"/>
    <xf numFmtId="172" fontId="182" fillId="29" borderId="0" xfId="0" applyNumberFormat="1" applyFont="1" applyFill="1"/>
    <xf numFmtId="0" fontId="198" fillId="0" borderId="0" xfId="390" applyFont="1" applyFill="1"/>
    <xf numFmtId="0" fontId="187" fillId="0" borderId="0" xfId="390" applyFont="1" applyAlignment="1">
      <alignment vertical="center"/>
    </xf>
    <xf numFmtId="0" fontId="199" fillId="0" borderId="0" xfId="390" applyFont="1" applyAlignment="1">
      <alignment vertical="center"/>
    </xf>
    <xf numFmtId="165" fontId="187" fillId="0" borderId="0" xfId="390" applyNumberFormat="1" applyFont="1" applyAlignment="1">
      <alignment vertical="center"/>
    </xf>
    <xf numFmtId="0" fontId="187" fillId="0" borderId="0" xfId="390" applyFont="1" applyBorder="1" applyAlignment="1">
      <alignment vertical="center"/>
    </xf>
    <xf numFmtId="0" fontId="199" fillId="0" borderId="0" xfId="390" applyFont="1" applyBorder="1" applyAlignment="1">
      <alignment vertical="center"/>
    </xf>
    <xf numFmtId="0" fontId="197" fillId="0" borderId="0" xfId="390" applyFont="1" applyBorder="1" applyAlignment="1">
      <alignment vertical="center"/>
    </xf>
    <xf numFmtId="0" fontId="200" fillId="0" borderId="0" xfId="390" applyFont="1" applyBorder="1" applyAlignment="1">
      <alignment vertical="center"/>
    </xf>
    <xf numFmtId="0" fontId="153" fillId="0" borderId="0" xfId="390" applyFont="1" applyBorder="1" applyAlignment="1">
      <alignment vertical="center"/>
    </xf>
    <xf numFmtId="0" fontId="184" fillId="0" borderId="0" xfId="390" applyFont="1" applyBorder="1" applyAlignment="1">
      <alignment vertical="center"/>
    </xf>
    <xf numFmtId="0" fontId="41" fillId="0" borderId="0" xfId="390" applyFont="1" applyAlignment="1">
      <alignment vertical="center"/>
    </xf>
    <xf numFmtId="165" fontId="24" fillId="0" borderId="0" xfId="390" applyNumberFormat="1" applyFont="1"/>
    <xf numFmtId="0" fontId="202" fillId="0" borderId="0" xfId="390" applyFont="1" applyBorder="1" applyAlignment="1">
      <alignment vertical="center"/>
    </xf>
    <xf numFmtId="172" fontId="193" fillId="0" borderId="0" xfId="390" applyNumberFormat="1" applyFont="1" applyBorder="1" applyAlignment="1"/>
    <xf numFmtId="172" fontId="193" fillId="0" borderId="0" xfId="390" applyNumberFormat="1" applyFont="1" applyFill="1" applyBorder="1" applyAlignment="1"/>
    <xf numFmtId="0" fontId="24" fillId="0" borderId="0" xfId="390" applyFont="1" applyBorder="1"/>
    <xf numFmtId="0" fontId="202" fillId="0" borderId="0" xfId="390" applyFont="1" applyAlignment="1">
      <alignment vertical="center"/>
    </xf>
    <xf numFmtId="169" fontId="183" fillId="0" borderId="0" xfId="390" applyNumberFormat="1" applyFont="1" applyBorder="1" applyAlignment="1">
      <alignment horizontal="center" vertical="center"/>
    </xf>
    <xf numFmtId="0" fontId="182" fillId="0" borderId="0" xfId="390" applyFont="1" applyBorder="1" applyAlignment="1">
      <alignment horizontal="left" vertical="center"/>
    </xf>
    <xf numFmtId="0" fontId="182" fillId="0" borderId="0" xfId="390" applyFont="1" applyFill="1" applyBorder="1" applyAlignment="1">
      <alignment horizontal="left" vertical="center"/>
    </xf>
    <xf numFmtId="171" fontId="182" fillId="0" borderId="0" xfId="1552" applyNumberFormat="1" applyFont="1" applyBorder="1" applyAlignment="1">
      <alignment horizontal="right" vertical="center"/>
    </xf>
    <xf numFmtId="171" fontId="182" fillId="0" borderId="0" xfId="1552" applyNumberFormat="1" applyFont="1" applyFill="1" applyBorder="1" applyAlignment="1">
      <alignment horizontal="right" vertical="center"/>
    </xf>
    <xf numFmtId="0" fontId="153" fillId="0" borderId="0" xfId="390" applyFont="1" applyFill="1" applyBorder="1" applyAlignment="1">
      <alignment vertical="center"/>
    </xf>
    <xf numFmtId="0" fontId="204" fillId="0" borderId="0" xfId="390" applyFont="1" applyBorder="1" applyAlignment="1">
      <alignment vertical="center"/>
    </xf>
    <xf numFmtId="171" fontId="182" fillId="0" borderId="0" xfId="390" applyNumberFormat="1" applyFont="1" applyBorder="1" applyAlignment="1">
      <alignment vertical="center"/>
    </xf>
    <xf numFmtId="171" fontId="182" fillId="0" borderId="0" xfId="390" applyNumberFormat="1" applyFont="1" applyFill="1" applyBorder="1" applyAlignment="1">
      <alignment vertical="center"/>
    </xf>
    <xf numFmtId="172" fontId="184" fillId="0" borderId="0" xfId="390" applyNumberFormat="1" applyFont="1" applyAlignment="1">
      <alignment vertical="center"/>
    </xf>
    <xf numFmtId="0" fontId="189" fillId="0" borderId="0" xfId="390" applyFont="1" applyAlignment="1">
      <alignment vertical="center"/>
    </xf>
    <xf numFmtId="172" fontId="184" fillId="0" borderId="0" xfId="390" applyNumberFormat="1" applyFont="1" applyBorder="1" applyAlignment="1">
      <alignment vertical="center"/>
    </xf>
    <xf numFmtId="165" fontId="185" fillId="0" borderId="0" xfId="390" applyNumberFormat="1" applyFont="1" applyFill="1" applyBorder="1" applyAlignment="1">
      <alignment vertical="center"/>
    </xf>
    <xf numFmtId="165" fontId="205" fillId="0" borderId="0" xfId="390" applyNumberFormat="1" applyFont="1" applyBorder="1" applyAlignment="1">
      <alignment vertical="center"/>
    </xf>
    <xf numFmtId="0" fontId="206" fillId="0" borderId="0" xfId="390" applyFont="1"/>
    <xf numFmtId="172" fontId="193" fillId="0" borderId="0" xfId="390" applyNumberFormat="1" applyFont="1" applyBorder="1" applyAlignment="1">
      <alignment vertical="center"/>
    </xf>
    <xf numFmtId="0" fontId="205" fillId="0" borderId="0" xfId="390" applyFont="1" applyAlignment="1">
      <alignment vertical="center"/>
    </xf>
    <xf numFmtId="0" fontId="187" fillId="0" borderId="0" xfId="390" applyFont="1" applyAlignment="1" applyProtection="1">
      <alignment horizontal="left"/>
      <protection locked="0"/>
    </xf>
    <xf numFmtId="0" fontId="184" fillId="0" borderId="0" xfId="390" applyFont="1" applyProtection="1">
      <protection locked="0"/>
    </xf>
    <xf numFmtId="0" fontId="184" fillId="0" borderId="0" xfId="390" applyFont="1" applyBorder="1" applyProtection="1">
      <protection locked="0"/>
    </xf>
    <xf numFmtId="0" fontId="24" fillId="0" borderId="0" xfId="388" applyFont="1"/>
    <xf numFmtId="0" fontId="24" fillId="0" borderId="0" xfId="388" applyFont="1" applyBorder="1"/>
    <xf numFmtId="0" fontId="184" fillId="0" borderId="0" xfId="390" applyFont="1" applyBorder="1"/>
    <xf numFmtId="0" fontId="35" fillId="0" borderId="0" xfId="389" applyFont="1" applyAlignment="1">
      <alignment vertical="center"/>
    </xf>
    <xf numFmtId="0" fontId="35" fillId="0" borderId="0" xfId="389" applyFont="1" applyAlignment="1"/>
    <xf numFmtId="0" fontId="35" fillId="0" borderId="0" xfId="389" applyFont="1" applyBorder="1" applyAlignment="1"/>
    <xf numFmtId="0" fontId="24" fillId="0" borderId="0" xfId="391" applyFont="1" applyFill="1"/>
    <xf numFmtId="0" fontId="24" fillId="0" borderId="0" xfId="390" applyFont="1" applyFill="1"/>
    <xf numFmtId="0" fontId="28" fillId="0" borderId="0" xfId="0" applyFont="1"/>
    <xf numFmtId="0" fontId="91" fillId="0" borderId="0" xfId="0" applyFont="1" applyBorder="1"/>
    <xf numFmtId="37" fontId="91" fillId="0" borderId="0" xfId="590" applyNumberFormat="1" applyFont="1" applyFill="1" applyBorder="1"/>
    <xf numFmtId="0" fontId="206" fillId="0" borderId="0" xfId="390" applyFont="1" applyAlignment="1">
      <alignment vertical="center"/>
    </xf>
    <xf numFmtId="0" fontId="209" fillId="0" borderId="0" xfId="390" applyFont="1" applyAlignment="1">
      <alignment vertical="center"/>
    </xf>
    <xf numFmtId="0" fontId="209" fillId="0" borderId="0" xfId="390" applyFont="1" applyBorder="1" applyAlignment="1">
      <alignment vertical="center"/>
    </xf>
    <xf numFmtId="1" fontId="193" fillId="0" borderId="0" xfId="390" applyNumberFormat="1" applyFont="1" applyAlignment="1">
      <alignment horizontal="left" vertical="center"/>
    </xf>
    <xf numFmtId="0" fontId="210" fillId="0" borderId="0" xfId="390" applyFont="1"/>
    <xf numFmtId="0" fontId="190" fillId="0" borderId="42" xfId="390" applyFont="1" applyBorder="1" applyAlignment="1">
      <alignment horizontal="left" vertical="center" indent="1"/>
    </xf>
    <xf numFmtId="0" fontId="211" fillId="0" borderId="0" xfId="0" applyFont="1"/>
    <xf numFmtId="0" fontId="153" fillId="0" borderId="0" xfId="391" applyFont="1" applyAlignment="1">
      <alignment vertical="center"/>
    </xf>
    <xf numFmtId="0" fontId="41" fillId="0" borderId="0" xfId="391" applyFont="1" applyAlignment="1">
      <alignment vertical="center"/>
    </xf>
    <xf numFmtId="0" fontId="153" fillId="0" borderId="0" xfId="391" applyFont="1" applyBorder="1" applyAlignment="1">
      <alignment vertical="center"/>
    </xf>
    <xf numFmtId="0" fontId="24" fillId="0" borderId="0" xfId="391" applyFont="1"/>
    <xf numFmtId="0" fontId="28" fillId="0" borderId="0" xfId="390" applyFont="1" applyAlignment="1">
      <alignment vertical="center"/>
    </xf>
    <xf numFmtId="0" fontId="207" fillId="0" borderId="0" xfId="390" applyFont="1" applyAlignment="1">
      <alignment vertical="center"/>
    </xf>
    <xf numFmtId="0" fontId="205" fillId="0" borderId="0" xfId="390" applyFont="1" applyFill="1" applyBorder="1" applyAlignment="1">
      <alignment horizontal="left" vertical="center"/>
    </xf>
    <xf numFmtId="165" fontId="205" fillId="0" borderId="0" xfId="390" applyNumberFormat="1" applyFont="1" applyFill="1" applyBorder="1" applyAlignment="1">
      <alignment vertical="center"/>
    </xf>
    <xf numFmtId="165" fontId="205" fillId="0" borderId="37" xfId="390" applyNumberFormat="1" applyFont="1" applyBorder="1" applyAlignment="1">
      <alignment vertical="center"/>
    </xf>
    <xf numFmtId="2" fontId="212" fillId="0" borderId="0" xfId="390" applyNumberFormat="1" applyFont="1"/>
    <xf numFmtId="0" fontId="205" fillId="0" borderId="0" xfId="390" applyFont="1" applyFill="1" applyBorder="1" applyAlignment="1">
      <alignment horizontal="left" vertical="center" indent="2"/>
    </xf>
    <xf numFmtId="0" fontId="205" fillId="0" borderId="0" xfId="390" applyFont="1" applyFill="1" applyBorder="1" applyAlignment="1">
      <alignment horizontal="left" vertical="center" indent="1"/>
    </xf>
    <xf numFmtId="0" fontId="28" fillId="0" borderId="0" xfId="390" applyFont="1" applyFill="1" applyBorder="1" applyAlignment="1">
      <alignment horizontal="left" vertical="center" indent="2"/>
    </xf>
    <xf numFmtId="165" fontId="205" fillId="0" borderId="0" xfId="390" applyNumberFormat="1" applyFont="1" applyAlignment="1">
      <alignment vertical="center"/>
    </xf>
    <xf numFmtId="176" fontId="205" fillId="0" borderId="36" xfId="390" applyNumberFormat="1" applyFont="1" applyBorder="1" applyAlignment="1">
      <alignment horizontal="right"/>
    </xf>
    <xf numFmtId="176" fontId="190" fillId="0" borderId="36" xfId="390" applyNumberFormat="1" applyFont="1" applyBorder="1" applyAlignment="1">
      <alignment horizontal="right"/>
    </xf>
    <xf numFmtId="176" fontId="190" fillId="0" borderId="36" xfId="390" applyNumberFormat="1" applyFont="1" applyFill="1" applyBorder="1" applyAlignment="1">
      <alignment horizontal="right"/>
    </xf>
    <xf numFmtId="174" fontId="190" fillId="0" borderId="37" xfId="390" applyNumberFormat="1" applyFont="1" applyFill="1" applyBorder="1" applyAlignment="1">
      <alignment horizontal="right"/>
    </xf>
    <xf numFmtId="174" fontId="190" fillId="0" borderId="36" xfId="390" applyNumberFormat="1" applyFont="1" applyFill="1" applyBorder="1" applyAlignment="1">
      <alignment horizontal="right" wrapText="1"/>
    </xf>
    <xf numFmtId="174" fontId="191" fillId="0" borderId="36" xfId="390" applyNumberFormat="1" applyFont="1" applyFill="1" applyBorder="1" applyAlignment="1">
      <alignment horizontal="right" wrapText="1"/>
    </xf>
    <xf numFmtId="176" fontId="190" fillId="0" borderId="37" xfId="390" applyNumberFormat="1" applyFont="1" applyBorder="1" applyAlignment="1">
      <alignment horizontal="right"/>
    </xf>
    <xf numFmtId="176" fontId="190" fillId="0" borderId="37" xfId="390" applyNumberFormat="1" applyFont="1" applyFill="1" applyBorder="1" applyAlignment="1">
      <alignment horizontal="right"/>
    </xf>
    <xf numFmtId="174" fontId="190" fillId="0" borderId="37" xfId="390" applyNumberFormat="1" applyFont="1" applyFill="1" applyBorder="1" applyAlignment="1">
      <alignment horizontal="right" wrapText="1"/>
    </xf>
    <xf numFmtId="176" fontId="191" fillId="0" borderId="37" xfId="390" applyNumberFormat="1" applyFont="1" applyFill="1" applyBorder="1" applyAlignment="1">
      <alignment horizontal="right"/>
    </xf>
    <xf numFmtId="49" fontId="190" fillId="0" borderId="38" xfId="390" applyNumberFormat="1" applyFont="1" applyFill="1" applyBorder="1" applyAlignment="1">
      <alignment horizontal="right"/>
    </xf>
    <xf numFmtId="176" fontId="190" fillId="0" borderId="36" xfId="390" applyNumberFormat="1" applyFont="1" applyFill="1" applyBorder="1" applyAlignment="1">
      <alignment horizontal="right" vertical="center"/>
    </xf>
    <xf numFmtId="176" fontId="190" fillId="0" borderId="38" xfId="390" applyNumberFormat="1" applyFont="1" applyFill="1" applyBorder="1" applyAlignment="1">
      <alignment horizontal="right" vertical="center"/>
    </xf>
    <xf numFmtId="0" fontId="190" fillId="0" borderId="40" xfId="390" applyFont="1" applyBorder="1" applyAlignment="1">
      <alignment horizontal="left" vertical="center"/>
    </xf>
    <xf numFmtId="0" fontId="190" fillId="0" borderId="42" xfId="390" applyFont="1" applyBorder="1" applyAlignment="1">
      <alignment horizontal="left" vertical="center"/>
    </xf>
    <xf numFmtId="0" fontId="190" fillId="0" borderId="43" xfId="390" applyFont="1" applyBorder="1" applyAlignment="1">
      <alignment horizontal="left" vertical="center"/>
    </xf>
    <xf numFmtId="0" fontId="190" fillId="0" borderId="41" xfId="390" applyFont="1" applyBorder="1" applyAlignment="1">
      <alignment horizontal="left" vertical="center" indent="1"/>
    </xf>
    <xf numFmtId="0" fontId="190" fillId="0" borderId="41" xfId="390" applyFont="1" applyBorder="1" applyAlignment="1">
      <alignment horizontal="left" vertical="center"/>
    </xf>
    <xf numFmtId="0" fontId="195" fillId="0" borderId="43" xfId="390" applyFont="1" applyBorder="1" applyAlignment="1">
      <alignment horizontal="left" vertical="center"/>
    </xf>
    <xf numFmtId="0" fontId="201" fillId="0" borderId="0" xfId="390" applyFont="1" applyBorder="1" applyAlignment="1">
      <alignment horizontal="left" vertical="center"/>
    </xf>
    <xf numFmtId="0" fontId="190" fillId="29" borderId="45" xfId="0" applyFont="1" applyFill="1" applyBorder="1"/>
    <xf numFmtId="172" fontId="190" fillId="29" borderId="36" xfId="1552" applyNumberFormat="1" applyFont="1" applyFill="1" applyBorder="1"/>
    <xf numFmtId="0" fontId="190" fillId="29" borderId="44" xfId="0" applyFont="1" applyFill="1" applyBorder="1"/>
    <xf numFmtId="172" fontId="190" fillId="29" borderId="38" xfId="1552" applyNumberFormat="1" applyFont="1" applyFill="1" applyBorder="1"/>
    <xf numFmtId="0" fontId="195" fillId="29" borderId="13" xfId="0" applyFont="1" applyFill="1" applyBorder="1"/>
    <xf numFmtId="172" fontId="195" fillId="29" borderId="39" xfId="1552" applyNumberFormat="1" applyFont="1" applyFill="1" applyBorder="1"/>
    <xf numFmtId="172" fontId="190" fillId="29" borderId="37" xfId="1552" applyNumberFormat="1" applyFont="1" applyFill="1" applyBorder="1"/>
    <xf numFmtId="172" fontId="195" fillId="29" borderId="36" xfId="1552" applyNumberFormat="1" applyFont="1" applyFill="1" applyBorder="1"/>
    <xf numFmtId="0" fontId="190" fillId="29" borderId="44" xfId="0" applyFont="1" applyFill="1" applyBorder="1" applyAlignment="1"/>
    <xf numFmtId="0" fontId="195" fillId="29" borderId="0" xfId="0" applyFont="1" applyFill="1" applyBorder="1"/>
    <xf numFmtId="172" fontId="195" fillId="29" borderId="37" xfId="1552" applyNumberFormat="1" applyFont="1" applyFill="1" applyBorder="1"/>
    <xf numFmtId="0" fontId="190" fillId="29" borderId="0" xfId="0" quotePrefix="1" applyFont="1" applyFill="1"/>
    <xf numFmtId="0" fontId="195" fillId="29" borderId="0" xfId="0" applyFont="1" applyFill="1"/>
    <xf numFmtId="0" fontId="195" fillId="29" borderId="44" xfId="0" applyFont="1" applyFill="1" applyBorder="1"/>
    <xf numFmtId="0" fontId="191" fillId="29" borderId="44" xfId="0" applyFont="1" applyFill="1" applyBorder="1"/>
    <xf numFmtId="0" fontId="183" fillId="0" borderId="45" xfId="390" applyFont="1" applyBorder="1" applyAlignment="1" applyProtection="1">
      <alignment horizontal="left" vertical="center"/>
      <protection locked="0"/>
    </xf>
    <xf numFmtId="0" fontId="193" fillId="29" borderId="0" xfId="0" applyFont="1" applyFill="1" applyBorder="1"/>
    <xf numFmtId="0" fontId="193" fillId="29" borderId="0" xfId="0" applyFont="1" applyFill="1" applyBorder="1" applyAlignment="1" applyProtection="1">
      <alignment horizontal="left" vertical="top"/>
      <protection locked="0"/>
    </xf>
    <xf numFmtId="0" fontId="193" fillId="29" borderId="0" xfId="0" applyFont="1" applyFill="1" applyBorder="1" applyAlignment="1" applyProtection="1">
      <alignment horizontal="left"/>
      <protection locked="0"/>
    </xf>
    <xf numFmtId="0" fontId="193" fillId="29" borderId="0" xfId="0" applyFont="1" applyFill="1" applyBorder="1" applyProtection="1">
      <protection locked="0"/>
    </xf>
    <xf numFmtId="0" fontId="183" fillId="0" borderId="0" xfId="390" applyFont="1" applyBorder="1" applyAlignment="1" applyProtection="1">
      <alignment horizontal="left" vertical="center"/>
      <protection locked="0"/>
    </xf>
    <xf numFmtId="0" fontId="193" fillId="29" borderId="0" xfId="0" applyFont="1" applyFill="1" applyBorder="1" applyAlignment="1" applyProtection="1">
      <alignment wrapText="1"/>
      <protection locked="0"/>
    </xf>
    <xf numFmtId="0" fontId="193" fillId="29" borderId="0" xfId="0" applyNumberFormat="1" applyFont="1" applyFill="1" applyBorder="1" applyAlignment="1" applyProtection="1">
      <alignment horizontal="left"/>
      <protection locked="0"/>
    </xf>
    <xf numFmtId="0" fontId="193" fillId="29" borderId="44" xfId="0" applyNumberFormat="1" applyFont="1" applyFill="1" applyBorder="1" applyAlignment="1" applyProtection="1">
      <alignment horizontal="left"/>
      <protection locked="0"/>
    </xf>
    <xf numFmtId="0" fontId="185" fillId="0" borderId="45" xfId="390" applyFont="1" applyBorder="1" applyAlignment="1" applyProtection="1">
      <alignment horizontal="left"/>
      <protection locked="0"/>
    </xf>
    <xf numFmtId="0" fontId="190" fillId="0" borderId="0" xfId="0" applyFont="1" applyFill="1" applyBorder="1"/>
    <xf numFmtId="0" fontId="212" fillId="0" borderId="0" xfId="391" applyFont="1" applyFill="1" applyBorder="1" applyAlignment="1">
      <alignment horizontal="left" vertical="center"/>
    </xf>
    <xf numFmtId="0" fontId="28" fillId="45" borderId="0" xfId="391" applyFont="1" applyFill="1" applyAlignment="1">
      <alignment horizontal="left"/>
    </xf>
    <xf numFmtId="0" fontId="190" fillId="29" borderId="0" xfId="0" applyFont="1" applyFill="1" applyBorder="1" applyAlignment="1"/>
    <xf numFmtId="0" fontId="193" fillId="29" borderId="0" xfId="0" applyFont="1" applyFill="1" applyBorder="1" applyAlignment="1" applyProtection="1">
      <protection locked="0"/>
    </xf>
    <xf numFmtId="0" fontId="228" fillId="0" borderId="0" xfId="390" applyFont="1" applyAlignment="1">
      <alignment vertical="center"/>
    </xf>
    <xf numFmtId="0" fontId="24" fillId="0" borderId="0" xfId="372" applyFill="1"/>
    <xf numFmtId="14" fontId="205" fillId="0" borderId="0" xfId="390" applyNumberFormat="1" applyFont="1" applyFill="1" applyBorder="1" applyAlignment="1">
      <alignment horizontal="left" vertical="center"/>
    </xf>
    <xf numFmtId="176" fontId="205" fillId="0" borderId="38" xfId="390" applyNumberFormat="1" applyFont="1" applyBorder="1" applyAlignment="1">
      <alignment horizontal="right"/>
    </xf>
    <xf numFmtId="176" fontId="205" fillId="0" borderId="36" xfId="390" applyNumberFormat="1" applyFont="1" applyBorder="1" applyAlignment="1">
      <alignment horizontal="right" vertical="center"/>
    </xf>
    <xf numFmtId="0" fontId="201" fillId="0" borderId="0" xfId="390" applyFont="1" applyFill="1" applyBorder="1" applyAlignment="1">
      <alignment horizontal="left" vertical="center" indent="1"/>
    </xf>
    <xf numFmtId="0" fontId="206" fillId="0" borderId="0" xfId="390" applyFont="1" applyBorder="1" applyAlignment="1">
      <alignment vertical="center"/>
    </xf>
    <xf numFmtId="0" fontId="190" fillId="0" borderId="13" xfId="390" applyFont="1" applyBorder="1" applyAlignment="1">
      <alignment horizontal="left" vertical="center"/>
    </xf>
    <xf numFmtId="0" fontId="199" fillId="0" borderId="0" xfId="390" applyFont="1" applyAlignment="1"/>
    <xf numFmtId="165" fontId="193" fillId="0" borderId="36" xfId="390" applyNumberFormat="1" applyFont="1" applyBorder="1" applyAlignment="1">
      <alignment vertical="center"/>
    </xf>
    <xf numFmtId="165" fontId="187" fillId="0" borderId="0" xfId="390" applyNumberFormat="1" applyFont="1" applyAlignment="1"/>
    <xf numFmtId="0" fontId="190" fillId="0" borderId="40" xfId="390" applyFont="1" applyBorder="1" applyAlignment="1">
      <alignment horizontal="left" wrapText="1"/>
    </xf>
    <xf numFmtId="175" fontId="187" fillId="0" borderId="36" xfId="390" applyNumberFormat="1" applyFont="1" applyBorder="1" applyAlignment="1">
      <alignment vertical="center"/>
    </xf>
    <xf numFmtId="0" fontId="92" fillId="0" borderId="0" xfId="387" applyFont="1" applyAlignment="1"/>
    <xf numFmtId="0" fontId="28" fillId="0" borderId="0" xfId="387" applyFont="1" applyAlignment="1"/>
    <xf numFmtId="49" fontId="28" fillId="0" borderId="0" xfId="386" applyNumberFormat="1" applyFont="1" applyBorder="1" applyAlignment="1">
      <alignment horizontal="right"/>
    </xf>
    <xf numFmtId="257" fontId="28" fillId="0" borderId="0" xfId="386" applyNumberFormat="1" applyFont="1" applyBorder="1" applyAlignment="1"/>
    <xf numFmtId="257" fontId="92" fillId="0" borderId="0" xfId="386" applyNumberFormat="1" applyFont="1" applyBorder="1" applyAlignment="1"/>
    <xf numFmtId="0" fontId="92" fillId="0" borderId="0" xfId="0" applyFont="1"/>
    <xf numFmtId="0" fontId="18" fillId="0" borderId="0" xfId="0" applyFont="1"/>
    <xf numFmtId="0" fontId="41" fillId="0" borderId="0" xfId="390" applyFont="1" applyAlignment="1">
      <alignment wrapText="1"/>
    </xf>
    <xf numFmtId="169" fontId="190" fillId="0" borderId="36" xfId="390" applyNumberFormat="1" applyFont="1" applyBorder="1" applyAlignment="1" applyProtection="1">
      <alignment horizontal="right" vertical="center"/>
      <protection locked="0"/>
    </xf>
    <xf numFmtId="169" fontId="190" fillId="0" borderId="37" xfId="390" applyNumberFormat="1" applyFont="1" applyBorder="1" applyAlignment="1" applyProtection="1">
      <alignment horizontal="right" vertical="center"/>
      <protection locked="0"/>
    </xf>
    <xf numFmtId="173" fontId="190" fillId="0" borderId="37" xfId="1552" applyNumberFormat="1" applyFont="1" applyFill="1" applyBorder="1" applyProtection="1">
      <protection locked="0"/>
    </xf>
    <xf numFmtId="178" fontId="190" fillId="0" borderId="37" xfId="1552" applyNumberFormat="1" applyFont="1" applyFill="1" applyBorder="1" applyProtection="1">
      <protection locked="0"/>
    </xf>
    <xf numFmtId="2" fontId="201" fillId="0" borderId="43" xfId="390" applyNumberFormat="1" applyFont="1" applyFill="1" applyBorder="1" applyAlignment="1">
      <alignment horizontal="left" vertical="center"/>
    </xf>
    <xf numFmtId="0" fontId="189" fillId="0" borderId="0" xfId="390" applyFont="1" applyFill="1" applyAlignment="1">
      <alignment vertical="center"/>
    </xf>
    <xf numFmtId="0" fontId="184" fillId="0" borderId="0" xfId="390" applyFont="1" applyFill="1"/>
    <xf numFmtId="0" fontId="190" fillId="0" borderId="41" xfId="390" applyFont="1" applyBorder="1" applyAlignment="1">
      <alignment horizontal="left" vertical="center" wrapText="1"/>
    </xf>
    <xf numFmtId="0" fontId="156" fillId="0" borderId="0" xfId="392" applyFont="1" applyAlignment="1">
      <alignment vertical="center"/>
    </xf>
    <xf numFmtId="0" fontId="156" fillId="0" borderId="0" xfId="392" applyFont="1" applyBorder="1" applyAlignment="1">
      <alignment vertical="center"/>
    </xf>
    <xf numFmtId="0" fontId="24" fillId="0" borderId="0" xfId="392" applyFont="1" applyAlignment="1">
      <alignment vertical="center"/>
    </xf>
    <xf numFmtId="49" fontId="193" fillId="0" borderId="36" xfId="392" applyNumberFormat="1" applyFont="1" applyFill="1" applyBorder="1" applyAlignment="1">
      <alignment horizontal="right" vertical="top"/>
    </xf>
    <xf numFmtId="49" fontId="193" fillId="0" borderId="37" xfId="392" applyNumberFormat="1" applyFont="1" applyFill="1" applyBorder="1" applyAlignment="1">
      <alignment horizontal="right" vertical="top"/>
    </xf>
    <xf numFmtId="0" fontId="191" fillId="0" borderId="42" xfId="392" applyFont="1" applyBorder="1" applyAlignment="1">
      <alignment horizontal="left" vertical="top"/>
    </xf>
    <xf numFmtId="49" fontId="193" fillId="0" borderId="38" xfId="392" applyNumberFormat="1" applyFont="1" applyFill="1" applyBorder="1" applyAlignment="1">
      <alignment horizontal="right" vertical="top"/>
    </xf>
    <xf numFmtId="0" fontId="192" fillId="0" borderId="0" xfId="392" applyFont="1" applyBorder="1" applyAlignment="1">
      <alignment vertical="top"/>
    </xf>
    <xf numFmtId="172" fontId="193" fillId="29" borderId="36" xfId="392" applyNumberFormat="1" applyFont="1" applyFill="1" applyBorder="1" applyAlignment="1"/>
    <xf numFmtId="172" fontId="193" fillId="0" borderId="0" xfId="392" applyNumberFormat="1" applyFont="1" applyBorder="1" applyAlignment="1"/>
    <xf numFmtId="0" fontId="202" fillId="0" borderId="0" xfId="392" applyFont="1" applyBorder="1" applyAlignment="1">
      <alignment vertical="center"/>
    </xf>
    <xf numFmtId="0" fontId="193" fillId="0" borderId="0" xfId="392" applyFont="1" applyBorder="1" applyAlignment="1">
      <alignment horizontal="left" wrapText="1"/>
    </xf>
    <xf numFmtId="172" fontId="193" fillId="29" borderId="37" xfId="392" applyNumberFormat="1" applyFont="1" applyFill="1" applyBorder="1" applyAlignment="1"/>
    <xf numFmtId="172" fontId="193" fillId="0" borderId="0" xfId="392" applyNumberFormat="1" applyFont="1" applyFill="1" applyBorder="1" applyAlignment="1"/>
    <xf numFmtId="172" fontId="193" fillId="29" borderId="38" xfId="392" applyNumberFormat="1" applyFont="1" applyFill="1" applyBorder="1" applyAlignment="1"/>
    <xf numFmtId="0" fontId="186" fillId="0" borderId="13" xfId="392" applyFont="1" applyBorder="1" applyAlignment="1">
      <alignment horizontal="left" wrapText="1"/>
    </xf>
    <xf numFmtId="172" fontId="186" fillId="29" borderId="39" xfId="392" applyNumberFormat="1" applyFont="1" applyFill="1" applyBorder="1" applyAlignment="1"/>
    <xf numFmtId="172" fontId="186" fillId="0" borderId="0" xfId="392" applyNumberFormat="1" applyFont="1" applyFill="1" applyBorder="1" applyAlignment="1"/>
    <xf numFmtId="0" fontId="22" fillId="0" borderId="0" xfId="392" applyFont="1" applyAlignment="1">
      <alignment vertical="center"/>
    </xf>
    <xf numFmtId="0" fontId="24" fillId="0" borderId="0" xfId="392" applyFont="1" applyBorder="1"/>
    <xf numFmtId="0" fontId="24" fillId="0" borderId="0" xfId="392" applyFont="1"/>
    <xf numFmtId="0" fontId="193" fillId="0" borderId="0" xfId="392" applyFont="1" applyBorder="1" applyAlignment="1">
      <alignment horizontal="left"/>
    </xf>
    <xf numFmtId="0" fontId="181" fillId="0" borderId="0" xfId="390" applyFont="1" applyFill="1" applyAlignment="1"/>
    <xf numFmtId="0" fontId="186" fillId="0" borderId="45" xfId="392" applyFont="1" applyBorder="1" applyAlignment="1">
      <alignment horizontal="left" wrapText="1"/>
    </xf>
    <xf numFmtId="172" fontId="186" fillId="29" borderId="45" xfId="392" applyNumberFormat="1" applyFont="1" applyFill="1" applyBorder="1" applyAlignment="1"/>
    <xf numFmtId="172" fontId="193" fillId="29" borderId="0" xfId="392" applyNumberFormat="1" applyFont="1" applyFill="1" applyBorder="1" applyAlignment="1"/>
    <xf numFmtId="0" fontId="193" fillId="0" borderId="45" xfId="392" applyFont="1" applyBorder="1" applyAlignment="1">
      <alignment horizontal="left" wrapText="1"/>
    </xf>
    <xf numFmtId="0" fontId="193" fillId="0" borderId="40" xfId="392" applyFont="1" applyBorder="1" applyAlignment="1">
      <alignment horizontal="left"/>
    </xf>
    <xf numFmtId="0" fontId="193" fillId="0" borderId="44" xfId="392" applyFont="1" applyBorder="1" applyAlignment="1">
      <alignment horizontal="left"/>
    </xf>
    <xf numFmtId="3" fontId="24" fillId="0" borderId="0" xfId="391" applyNumberFormat="1" applyFont="1" applyFill="1"/>
    <xf numFmtId="0" fontId="205" fillId="0" borderId="44" xfId="390" applyFont="1" applyFill="1" applyBorder="1" applyAlignment="1">
      <alignment horizontal="left" vertical="center" indent="2"/>
    </xf>
    <xf numFmtId="0" fontId="0" fillId="0" borderId="0" xfId="0" applyAlignment="1">
      <alignment vertical="center"/>
    </xf>
    <xf numFmtId="0" fontId="18" fillId="0" borderId="0" xfId="0" applyFont="1" applyAlignment="1">
      <alignment vertical="center"/>
    </xf>
    <xf numFmtId="260" fontId="202" fillId="0" borderId="37" xfId="390" applyNumberFormat="1" applyFont="1" applyBorder="1" applyAlignment="1"/>
    <xf numFmtId="260" fontId="202" fillId="0" borderId="38" xfId="390" applyNumberFormat="1" applyFont="1" applyBorder="1" applyAlignment="1"/>
    <xf numFmtId="260" fontId="193" fillId="0" borderId="36" xfId="390" applyNumberFormat="1" applyFont="1" applyBorder="1" applyAlignment="1"/>
    <xf numFmtId="260" fontId="193" fillId="0" borderId="37" xfId="390" applyNumberFormat="1" applyFont="1" applyBorder="1" applyAlignment="1"/>
    <xf numFmtId="260" fontId="193" fillId="0" borderId="38" xfId="390" applyNumberFormat="1" applyFont="1" applyBorder="1" applyAlignment="1"/>
    <xf numFmtId="259" fontId="190" fillId="29" borderId="37" xfId="1552" applyNumberFormat="1" applyFont="1" applyFill="1" applyBorder="1"/>
    <xf numFmtId="259" fontId="190" fillId="29" borderId="38" xfId="1552" applyNumberFormat="1" applyFont="1" applyFill="1" applyBorder="1"/>
    <xf numFmtId="259" fontId="190" fillId="0" borderId="37" xfId="1552" applyNumberFormat="1" applyFont="1" applyFill="1" applyBorder="1" applyProtection="1">
      <protection locked="0"/>
    </xf>
    <xf numFmtId="260" fontId="192" fillId="29" borderId="37" xfId="599" applyNumberFormat="1" applyFont="1" applyFill="1" applyBorder="1" applyProtection="1">
      <protection locked="0"/>
    </xf>
    <xf numFmtId="0" fontId="0" fillId="0" borderId="49" xfId="0" applyBorder="1"/>
    <xf numFmtId="0" fontId="230" fillId="0" borderId="0" xfId="390" applyFont="1" applyFill="1"/>
    <xf numFmtId="0" fontId="35" fillId="0" borderId="0" xfId="0" applyFont="1" applyAlignment="1">
      <alignment horizontal="left" vertical="center" indent="1"/>
    </xf>
    <xf numFmtId="0" fontId="25" fillId="0" borderId="0" xfId="0" applyFont="1"/>
    <xf numFmtId="0" fontId="24" fillId="0" borderId="0" xfId="0" applyFont="1" applyAlignment="1">
      <alignment vertical="top"/>
    </xf>
    <xf numFmtId="0" fontId="182" fillId="0" borderId="0" xfId="390" applyFont="1" applyAlignment="1">
      <alignment vertical="top"/>
    </xf>
    <xf numFmtId="0" fontId="35" fillId="0" borderId="0" xfId="390" applyFont="1" applyAlignment="1">
      <alignment vertical="top"/>
    </xf>
    <xf numFmtId="0" fontId="24" fillId="0" borderId="0" xfId="390" applyFont="1" applyAlignment="1">
      <alignment vertical="top" wrapText="1"/>
    </xf>
    <xf numFmtId="0" fontId="219" fillId="0" borderId="0" xfId="390" applyFont="1" applyFill="1" applyAlignment="1">
      <alignment vertical="top"/>
    </xf>
    <xf numFmtId="0" fontId="35" fillId="0" borderId="0" xfId="390" applyFont="1" applyAlignment="1">
      <alignment vertical="top" wrapText="1"/>
    </xf>
    <xf numFmtId="0" fontId="28" fillId="0" borderId="0" xfId="0" applyFont="1" applyAlignment="1">
      <alignment vertical="top"/>
    </xf>
    <xf numFmtId="0" fontId="92" fillId="0" borderId="0" xfId="0" applyFont="1" applyAlignment="1"/>
    <xf numFmtId="173" fontId="182" fillId="29" borderId="0" xfId="1552" applyNumberFormat="1" applyFont="1" applyFill="1" applyBorder="1" applyAlignment="1" applyProtection="1">
      <alignment vertical="top"/>
      <protection locked="0"/>
    </xf>
    <xf numFmtId="0" fontId="182" fillId="29" borderId="0" xfId="0" applyFont="1" applyFill="1" applyBorder="1" applyAlignment="1">
      <alignment vertical="top"/>
    </xf>
    <xf numFmtId="49" fontId="0" fillId="0" borderId="0" xfId="0" applyNumberFormat="1"/>
    <xf numFmtId="0" fontId="195" fillId="29" borderId="0" xfId="0" applyFont="1" applyFill="1" applyBorder="1" applyProtection="1">
      <protection locked="0"/>
    </xf>
    <xf numFmtId="49" fontId="208" fillId="0" borderId="49" xfId="0" applyNumberFormat="1" applyFont="1" applyBorder="1" applyAlignment="1">
      <alignment vertical="center"/>
    </xf>
    <xf numFmtId="49" fontId="25" fillId="0" borderId="0" xfId="0" applyNumberFormat="1" applyFont="1" applyAlignment="1">
      <alignment horizontal="left" vertical="center"/>
    </xf>
    <xf numFmtId="49" fontId="0" fillId="0" borderId="0" xfId="0" applyNumberFormat="1" applyAlignment="1">
      <alignment vertical="center"/>
    </xf>
    <xf numFmtId="174" fontId="190" fillId="0" borderId="39" xfId="390" applyNumberFormat="1" applyFont="1" applyFill="1" applyBorder="1" applyAlignment="1">
      <alignment horizontal="right" vertical="center"/>
    </xf>
    <xf numFmtId="49" fontId="190" fillId="0" borderId="39" xfId="390" applyNumberFormat="1" applyFont="1" applyFill="1" applyBorder="1" applyAlignment="1">
      <alignment horizontal="right" vertical="center"/>
    </xf>
    <xf numFmtId="0" fontId="190" fillId="0" borderId="0" xfId="390" applyFont="1" applyBorder="1" applyAlignment="1" applyProtection="1">
      <alignment horizontal="left" vertical="center"/>
      <protection locked="0"/>
    </xf>
    <xf numFmtId="165" fontId="190" fillId="0" borderId="37" xfId="390" applyNumberFormat="1" applyFont="1" applyBorder="1" applyAlignment="1" applyProtection="1">
      <alignment vertical="center"/>
      <protection locked="0"/>
    </xf>
    <xf numFmtId="0" fontId="190" fillId="0" borderId="0" xfId="390" applyFont="1" applyFill="1" applyBorder="1" applyAlignment="1" applyProtection="1">
      <alignment horizontal="left" vertical="center"/>
      <protection locked="0"/>
    </xf>
    <xf numFmtId="165" fontId="190" fillId="0" borderId="37" xfId="390" applyNumberFormat="1" applyFont="1" applyFill="1" applyBorder="1" applyAlignment="1" applyProtection="1">
      <alignment vertical="center"/>
      <protection locked="0"/>
    </xf>
    <xf numFmtId="0" fontId="190" fillId="0" borderId="13" xfId="390" applyFont="1" applyFill="1" applyBorder="1" applyAlignment="1" applyProtection="1">
      <alignment horizontal="left" vertical="center"/>
      <protection locked="0"/>
    </xf>
    <xf numFmtId="0" fontId="190" fillId="0" borderId="44" xfId="390" applyFont="1" applyBorder="1" applyAlignment="1" applyProtection="1">
      <alignment horizontal="left" vertical="center"/>
      <protection locked="0"/>
    </xf>
    <xf numFmtId="165" fontId="190" fillId="0" borderId="38" xfId="390" applyNumberFormat="1" applyFont="1" applyBorder="1" applyAlignment="1" applyProtection="1">
      <alignment vertical="center"/>
      <protection locked="0"/>
    </xf>
    <xf numFmtId="0" fontId="190" fillId="0" borderId="0" xfId="390" applyFont="1" applyBorder="1" applyAlignment="1" applyProtection="1">
      <alignment horizontal="left" vertical="center" wrapText="1"/>
      <protection locked="0"/>
    </xf>
    <xf numFmtId="165" fontId="190" fillId="0" borderId="36" xfId="390" applyNumberFormat="1" applyFont="1" applyBorder="1" applyAlignment="1" applyProtection="1">
      <alignment vertical="center"/>
      <protection locked="0"/>
    </xf>
    <xf numFmtId="0" fontId="190" fillId="0" borderId="0" xfId="390" applyFont="1" applyAlignment="1" applyProtection="1">
      <alignment horizontal="left" vertical="center"/>
      <protection locked="0"/>
    </xf>
    <xf numFmtId="0" fontId="190" fillId="0" borderId="45" xfId="390" applyFont="1" applyBorder="1" applyAlignment="1" applyProtection="1">
      <alignment horizontal="left" vertical="center"/>
      <protection locked="0"/>
    </xf>
    <xf numFmtId="0" fontId="195" fillId="0" borderId="13" xfId="390" applyFont="1" applyBorder="1" applyAlignment="1" applyProtection="1">
      <alignment horizontal="left" vertical="center"/>
      <protection locked="0"/>
    </xf>
    <xf numFmtId="165" fontId="195" fillId="0" borderId="39" xfId="390" applyNumberFormat="1" applyFont="1" applyBorder="1" applyAlignment="1" applyProtection="1">
      <alignment vertical="center"/>
      <protection locked="0"/>
    </xf>
    <xf numFmtId="0" fontId="195" fillId="0" borderId="0" xfId="390" applyFont="1" applyAlignment="1">
      <alignment vertical="center"/>
    </xf>
    <xf numFmtId="176" fontId="190" fillId="0" borderId="36" xfId="391" applyNumberFormat="1" applyFont="1" applyBorder="1" applyAlignment="1">
      <alignment horizontal="right"/>
    </xf>
    <xf numFmtId="176" fontId="190" fillId="0" borderId="36" xfId="391" applyNumberFormat="1" applyFont="1" applyFill="1" applyBorder="1" applyAlignment="1">
      <alignment horizontal="right"/>
    </xf>
    <xf numFmtId="0" fontId="191" fillId="0" borderId="44" xfId="391" applyFont="1" applyBorder="1" applyAlignment="1">
      <alignment horizontal="left" vertical="center"/>
    </xf>
    <xf numFmtId="176" fontId="190" fillId="0" borderId="38" xfId="391" applyNumberFormat="1" applyFont="1" applyFill="1" applyBorder="1" applyAlignment="1">
      <alignment horizontal="right" vertical="center"/>
    </xf>
    <xf numFmtId="0" fontId="190" fillId="0" borderId="45" xfId="391" applyFont="1" applyBorder="1" applyAlignment="1">
      <alignment horizontal="left" vertical="center"/>
    </xf>
    <xf numFmtId="0" fontId="190" fillId="0" borderId="0" xfId="391" applyFont="1" applyBorder="1" applyAlignment="1">
      <alignment horizontal="left" vertical="center"/>
    </xf>
    <xf numFmtId="0" fontId="190" fillId="0" borderId="44" xfId="391" applyFont="1" applyBorder="1" applyAlignment="1">
      <alignment horizontal="left" vertical="center"/>
    </xf>
    <xf numFmtId="165" fontId="190" fillId="0" borderId="38" xfId="390" applyNumberFormat="1" applyFont="1" applyFill="1" applyBorder="1" applyAlignment="1" applyProtection="1">
      <alignment vertical="center"/>
      <protection locked="0"/>
    </xf>
    <xf numFmtId="0" fontId="190" fillId="0" borderId="45" xfId="390" applyFont="1" applyFill="1" applyBorder="1" applyAlignment="1" applyProtection="1">
      <alignment horizontal="left" vertical="center"/>
      <protection locked="0"/>
    </xf>
    <xf numFmtId="260" fontId="190" fillId="0" borderId="36" xfId="390" applyNumberFormat="1" applyFont="1" applyFill="1" applyBorder="1" applyAlignment="1" applyProtection="1">
      <alignment vertical="center"/>
      <protection locked="0"/>
    </xf>
    <xf numFmtId="0" fontId="190" fillId="0" borderId="44" xfId="390" applyFont="1" applyFill="1" applyBorder="1" applyAlignment="1" applyProtection="1">
      <alignment horizontal="left" vertical="center"/>
      <protection locked="0"/>
    </xf>
    <xf numFmtId="260" fontId="190" fillId="0" borderId="38" xfId="390" applyNumberFormat="1" applyFont="1" applyBorder="1" applyAlignment="1" applyProtection="1">
      <alignment vertical="center"/>
      <protection locked="0"/>
    </xf>
    <xf numFmtId="260" fontId="190" fillId="0" borderId="38" xfId="390" applyNumberFormat="1" applyFont="1" applyFill="1" applyBorder="1" applyAlignment="1" applyProtection="1">
      <alignment vertical="center"/>
      <protection locked="0"/>
    </xf>
    <xf numFmtId="0" fontId="190" fillId="0" borderId="13" xfId="390" applyFont="1" applyBorder="1" applyAlignment="1" applyProtection="1">
      <alignment horizontal="left" vertical="center"/>
      <protection locked="0"/>
    </xf>
    <xf numFmtId="0" fontId="191" fillId="0" borderId="0" xfId="390" applyFont="1" applyFill="1" applyBorder="1" applyAlignment="1">
      <alignment horizontal="left" vertical="center"/>
    </xf>
    <xf numFmtId="0" fontId="190" fillId="0" borderId="0" xfId="390" applyFont="1" applyFill="1" applyBorder="1" applyAlignment="1">
      <alignment horizontal="left" vertical="center"/>
    </xf>
    <xf numFmtId="0" fontId="190" fillId="0" borderId="45" xfId="390" applyFont="1" applyBorder="1" applyAlignment="1">
      <alignment horizontal="left" vertical="center"/>
    </xf>
    <xf numFmtId="165" fontId="190" fillId="0" borderId="36" xfId="390" applyNumberFormat="1" applyFont="1" applyFill="1" applyBorder="1" applyAlignment="1">
      <alignment vertical="center"/>
    </xf>
    <xf numFmtId="165" fontId="190" fillId="0" borderId="36" xfId="390" applyNumberFormat="1" applyFont="1" applyBorder="1" applyAlignment="1">
      <alignment vertical="center"/>
    </xf>
    <xf numFmtId="0" fontId="190" fillId="0" borderId="0" xfId="390" applyFont="1" applyBorder="1" applyAlignment="1">
      <alignment horizontal="left" vertical="center"/>
    </xf>
    <xf numFmtId="0" fontId="190" fillId="0" borderId="13" xfId="390" applyFont="1" applyFill="1" applyBorder="1" applyAlignment="1">
      <alignment horizontal="left" vertical="center"/>
    </xf>
    <xf numFmtId="165" fontId="190" fillId="0" borderId="39" xfId="390" applyNumberFormat="1" applyFont="1" applyFill="1" applyBorder="1" applyAlignment="1">
      <alignment vertical="center"/>
    </xf>
    <xf numFmtId="0" fontId="195" fillId="0" borderId="45" xfId="390" applyFont="1" applyBorder="1" applyAlignment="1">
      <alignment horizontal="left" vertical="center"/>
    </xf>
    <xf numFmtId="0" fontId="195" fillId="0" borderId="0" xfId="390" applyFont="1" applyBorder="1" applyAlignment="1">
      <alignment horizontal="left" vertical="center"/>
    </xf>
    <xf numFmtId="165" fontId="195" fillId="0" borderId="37" xfId="390" applyNumberFormat="1" applyFont="1" applyFill="1" applyBorder="1" applyAlignment="1">
      <alignment vertical="center"/>
    </xf>
    <xf numFmtId="165" fontId="195" fillId="0" borderId="37" xfId="390" applyNumberFormat="1" applyFont="1" applyBorder="1" applyAlignment="1">
      <alignment vertical="center"/>
    </xf>
    <xf numFmtId="260" fontId="191" fillId="0" borderId="38" xfId="390" applyNumberFormat="1" applyFont="1" applyBorder="1" applyAlignment="1">
      <alignment vertical="center"/>
    </xf>
    <xf numFmtId="175" fontId="190" fillId="0" borderId="37" xfId="390" applyNumberFormat="1" applyFont="1" applyBorder="1" applyAlignment="1"/>
    <xf numFmtId="175" fontId="190" fillId="0" borderId="37" xfId="390" applyNumberFormat="1" applyFont="1" applyFill="1" applyBorder="1" applyAlignment="1"/>
    <xf numFmtId="165" fontId="190" fillId="0" borderId="39" xfId="390" applyNumberFormat="1" applyFont="1" applyBorder="1" applyAlignment="1"/>
    <xf numFmtId="0" fontId="191" fillId="0" borderId="0" xfId="390" applyFont="1" applyAlignment="1">
      <alignment vertical="center"/>
    </xf>
    <xf numFmtId="176" fontId="190" fillId="0" borderId="37" xfId="390" applyNumberFormat="1" applyFont="1" applyBorder="1" applyAlignment="1">
      <alignment horizontal="right" vertical="center"/>
    </xf>
    <xf numFmtId="176" fontId="190" fillId="0" borderId="37" xfId="390" applyNumberFormat="1" applyFont="1" applyFill="1" applyBorder="1" applyAlignment="1">
      <alignment horizontal="right" vertical="center"/>
    </xf>
    <xf numFmtId="37" fontId="190" fillId="0" borderId="40" xfId="390" applyNumberFormat="1" applyFont="1" applyFill="1" applyBorder="1" applyAlignment="1">
      <alignment horizontal="left" vertical="center"/>
    </xf>
    <xf numFmtId="165" fontId="192" fillId="0" borderId="36" xfId="390" applyNumberFormat="1" applyFont="1" applyFill="1" applyBorder="1" applyAlignment="1">
      <alignment vertical="center"/>
    </xf>
    <xf numFmtId="175" fontId="192" fillId="0" borderId="36" xfId="390" applyNumberFormat="1" applyFont="1" applyFill="1" applyBorder="1" applyAlignment="1">
      <alignment vertical="center"/>
    </xf>
    <xf numFmtId="37" fontId="190" fillId="0" borderId="41" xfId="390" applyNumberFormat="1" applyFont="1" applyFill="1" applyBorder="1" applyAlignment="1">
      <alignment horizontal="left" vertical="center"/>
    </xf>
    <xf numFmtId="165" fontId="192" fillId="0" borderId="37" xfId="390" applyNumberFormat="1" applyFont="1" applyFill="1" applyBorder="1" applyAlignment="1">
      <alignment vertical="center"/>
    </xf>
    <xf numFmtId="175" fontId="192" fillId="0" borderId="37" xfId="390" applyNumberFormat="1" applyFont="1" applyFill="1" applyBorder="1" applyAlignment="1">
      <alignment vertical="center"/>
    </xf>
    <xf numFmtId="0" fontId="190" fillId="0" borderId="41" xfId="390" applyFont="1" applyFill="1" applyBorder="1" applyAlignment="1">
      <alignment horizontal="left" vertical="center"/>
    </xf>
    <xf numFmtId="0" fontId="190" fillId="0" borderId="42" xfId="390" applyFont="1" applyFill="1" applyBorder="1" applyAlignment="1">
      <alignment horizontal="left" vertical="center"/>
    </xf>
    <xf numFmtId="165" fontId="190" fillId="0" borderId="38" xfId="390" applyNumberFormat="1" applyFont="1" applyFill="1" applyBorder="1" applyAlignment="1">
      <alignment vertical="center"/>
    </xf>
    <xf numFmtId="0" fontId="195" fillId="0" borderId="43" xfId="390" applyFont="1" applyFill="1" applyBorder="1" applyAlignment="1">
      <alignment horizontal="left" vertical="center"/>
    </xf>
    <xf numFmtId="165" fontId="195" fillId="0" borderId="39" xfId="390" applyNumberFormat="1" applyFont="1" applyBorder="1" applyAlignment="1">
      <alignment vertical="center"/>
    </xf>
    <xf numFmtId="174" fontId="190" fillId="0" borderId="36" xfId="390" applyNumberFormat="1" applyFont="1" applyFill="1" applyBorder="1" applyAlignment="1">
      <alignment horizontal="right" vertical="center"/>
    </xf>
    <xf numFmtId="0" fontId="190" fillId="0" borderId="45" xfId="390" applyFont="1" applyFill="1" applyBorder="1" applyAlignment="1">
      <alignment horizontal="left" vertical="center"/>
    </xf>
    <xf numFmtId="0" fontId="190" fillId="0" borderId="44" xfId="390" quotePrefix="1" applyFont="1" applyFill="1" applyBorder="1" applyAlignment="1">
      <alignment horizontal="left" vertical="center" indent="1"/>
    </xf>
    <xf numFmtId="260" fontId="190" fillId="0" borderId="36" xfId="390" applyNumberFormat="1" applyFont="1" applyFill="1" applyBorder="1" applyAlignment="1">
      <alignment vertical="center"/>
    </xf>
    <xf numFmtId="260" fontId="190" fillId="0" borderId="38" xfId="390" applyNumberFormat="1" applyFont="1" applyFill="1" applyBorder="1" applyAlignment="1">
      <alignment vertical="center"/>
    </xf>
    <xf numFmtId="182" fontId="190" fillId="0" borderId="36" xfId="390" applyNumberFormat="1" applyFont="1" applyBorder="1" applyAlignment="1">
      <alignment vertical="center"/>
    </xf>
    <xf numFmtId="182" fontId="190" fillId="0" borderId="37" xfId="390" applyNumberFormat="1" applyFont="1" applyBorder="1" applyAlignment="1">
      <alignment vertical="center"/>
    </xf>
    <xf numFmtId="0" fontId="190" fillId="0" borderId="41" xfId="390" applyFont="1" applyBorder="1" applyAlignment="1">
      <alignment vertical="center"/>
    </xf>
    <xf numFmtId="0" fontId="190" fillId="0" borderId="42" xfId="390" applyFont="1" applyBorder="1" applyAlignment="1">
      <alignment vertical="center"/>
    </xf>
    <xf numFmtId="0" fontId="195" fillId="0" borderId="42" xfId="390" applyFont="1" applyFill="1" applyBorder="1" applyAlignment="1">
      <alignment horizontal="left" vertical="center"/>
    </xf>
    <xf numFmtId="182" fontId="195" fillId="0" borderId="39" xfId="390" quotePrefix="1" applyNumberFormat="1" applyFont="1" applyBorder="1" applyAlignment="1">
      <alignment horizontal="right" vertical="center"/>
    </xf>
    <xf numFmtId="0" fontId="190" fillId="0" borderId="44" xfId="390" applyFont="1" applyBorder="1" applyAlignment="1">
      <alignment horizontal="left" vertical="center"/>
    </xf>
    <xf numFmtId="172" fontId="190" fillId="0" borderId="38" xfId="390" applyNumberFormat="1" applyFont="1" applyFill="1" applyBorder="1" applyAlignment="1">
      <alignment vertical="center"/>
    </xf>
    <xf numFmtId="165" fontId="195" fillId="0" borderId="36" xfId="390" applyNumberFormat="1" applyFont="1" applyFill="1" applyBorder="1" applyAlignment="1">
      <alignment vertical="center"/>
    </xf>
    <xf numFmtId="172" fontId="184" fillId="0" borderId="0" xfId="390" applyNumberFormat="1" applyFont="1" applyAlignment="1"/>
    <xf numFmtId="174" fontId="190" fillId="0" borderId="39" xfId="393" applyNumberFormat="1" applyFont="1" applyFill="1" applyBorder="1" applyAlignment="1">
      <alignment horizontal="right" vertical="center"/>
    </xf>
    <xf numFmtId="172" fontId="190" fillId="0" borderId="37" xfId="393" applyNumberFormat="1" applyFont="1" applyFill="1" applyBorder="1" applyAlignment="1">
      <alignment vertical="center"/>
    </xf>
    <xf numFmtId="172" fontId="190" fillId="45" borderId="37" xfId="393" applyNumberFormat="1" applyFont="1" applyFill="1" applyBorder="1" applyAlignment="1">
      <alignment vertical="center"/>
    </xf>
    <xf numFmtId="165" fontId="190" fillId="45" borderId="37" xfId="393" applyNumberFormat="1" applyFont="1" applyFill="1" applyBorder="1" applyAlignment="1">
      <alignment vertical="center"/>
    </xf>
    <xf numFmtId="165" fontId="195" fillId="0" borderId="39" xfId="393" applyNumberFormat="1" applyFont="1" applyFill="1" applyBorder="1" applyAlignment="1">
      <alignment vertical="center"/>
    </xf>
    <xf numFmtId="0" fontId="190" fillId="0" borderId="0" xfId="390" applyFont="1" applyBorder="1" applyAlignment="1">
      <alignment horizontal="left" vertical="center" wrapText="1"/>
    </xf>
    <xf numFmtId="0" fontId="190" fillId="0" borderId="40" xfId="390" applyFont="1" applyBorder="1" applyAlignment="1">
      <alignment horizontal="left" vertical="center" wrapText="1"/>
    </xf>
    <xf numFmtId="260" fontId="190" fillId="0" borderId="37" xfId="591" applyNumberFormat="1" applyFont="1" applyBorder="1" applyAlignment="1">
      <alignment horizontal="right" vertical="center"/>
    </xf>
    <xf numFmtId="171" fontId="190" fillId="0" borderId="37" xfId="599" applyNumberFormat="1" applyFont="1" applyBorder="1" applyAlignment="1">
      <alignment horizontal="right" vertical="center"/>
    </xf>
    <xf numFmtId="171" fontId="190" fillId="0" borderId="37" xfId="390" applyNumberFormat="1" applyFont="1" applyBorder="1" applyAlignment="1">
      <alignment vertical="center"/>
    </xf>
    <xf numFmtId="171" fontId="190" fillId="0" borderId="37" xfId="1552" applyNumberFormat="1" applyFont="1" applyBorder="1" applyAlignment="1">
      <alignment horizontal="right" vertical="center"/>
    </xf>
    <xf numFmtId="260" fontId="190" fillId="0" borderId="38" xfId="591" applyNumberFormat="1" applyFont="1" applyBorder="1" applyAlignment="1">
      <alignment horizontal="right" vertical="center"/>
    </xf>
    <xf numFmtId="0" fontId="192" fillId="0" borderId="40" xfId="390" applyFont="1" applyFill="1" applyBorder="1" applyAlignment="1">
      <alignment horizontal="left" vertical="center"/>
    </xf>
    <xf numFmtId="0" fontId="192" fillId="0" borderId="41" xfId="390" applyFont="1" applyFill="1" applyBorder="1" applyAlignment="1">
      <alignment horizontal="left" vertical="center"/>
    </xf>
    <xf numFmtId="165" fontId="190" fillId="0" borderId="0" xfId="390" applyNumberFormat="1" applyFont="1" applyFill="1" applyBorder="1" applyAlignment="1">
      <alignment vertical="center"/>
    </xf>
    <xf numFmtId="165" fontId="190" fillId="0" borderId="0" xfId="390" applyNumberFormat="1" applyFont="1" applyBorder="1" applyAlignment="1">
      <alignment vertical="center"/>
    </xf>
    <xf numFmtId="49" fontId="195" fillId="0" borderId="43" xfId="390" applyNumberFormat="1" applyFont="1" applyBorder="1" applyAlignment="1">
      <alignment horizontal="left" wrapText="1"/>
    </xf>
    <xf numFmtId="165" fontId="195" fillId="0" borderId="39" xfId="390" applyNumberFormat="1" applyFont="1" applyFill="1" applyBorder="1" applyAlignment="1">
      <alignment vertical="center"/>
    </xf>
    <xf numFmtId="0" fontId="190" fillId="0" borderId="41" xfId="391" applyFont="1" applyFill="1" applyBorder="1" applyAlignment="1">
      <alignment horizontal="left" vertical="center"/>
    </xf>
    <xf numFmtId="260" fontId="190" fillId="0" borderId="38" xfId="1552" applyNumberFormat="1" applyFont="1" applyBorder="1" applyAlignment="1">
      <alignment horizontal="right" vertical="center"/>
    </xf>
    <xf numFmtId="0" fontId="192" fillId="0" borderId="0" xfId="387" applyFont="1" applyAlignment="1" applyProtection="1">
      <protection locked="0"/>
    </xf>
    <xf numFmtId="0" fontId="222" fillId="0" borderId="0" xfId="387" applyFont="1" applyBorder="1" applyAlignment="1" applyProtection="1">
      <protection locked="0"/>
    </xf>
    <xf numFmtId="0" fontId="222" fillId="0" borderId="42" xfId="387" applyFont="1" applyBorder="1" applyAlignment="1" applyProtection="1">
      <protection locked="0"/>
    </xf>
    <xf numFmtId="176" fontId="190" fillId="0" borderId="38" xfId="390" applyNumberFormat="1" applyFont="1" applyBorder="1" applyAlignment="1">
      <alignment horizontal="right" vertical="center"/>
    </xf>
    <xf numFmtId="0" fontId="192" fillId="0" borderId="45" xfId="387" applyFont="1" applyBorder="1" applyAlignment="1" applyProtection="1">
      <protection locked="0"/>
    </xf>
    <xf numFmtId="0" fontId="192" fillId="0" borderId="0" xfId="387" applyFont="1" applyBorder="1" applyAlignment="1" applyProtection="1">
      <protection locked="0"/>
    </xf>
    <xf numFmtId="0" fontId="223" fillId="0" borderId="44" xfId="387" applyFont="1" applyBorder="1" applyAlignment="1" applyProtection="1">
      <alignment horizontal="left" wrapText="1"/>
      <protection locked="0"/>
    </xf>
    <xf numFmtId="0" fontId="191" fillId="0" borderId="0" xfId="390" applyFont="1" applyBorder="1" applyAlignment="1">
      <alignment horizontal="left"/>
    </xf>
    <xf numFmtId="0" fontId="190" fillId="0" borderId="13" xfId="390" applyFont="1" applyBorder="1" applyAlignment="1">
      <alignment wrapText="1"/>
    </xf>
    <xf numFmtId="176" fontId="190" fillId="0" borderId="38" xfId="390" quotePrefix="1" applyNumberFormat="1" applyFont="1" applyFill="1" applyBorder="1" applyAlignment="1">
      <alignment horizontal="right" vertical="center"/>
    </xf>
    <xf numFmtId="0" fontId="190" fillId="0" borderId="0" xfId="390" applyFont="1" applyBorder="1" applyAlignment="1">
      <alignment horizontal="left" vertical="center" indent="1"/>
    </xf>
    <xf numFmtId="0" fontId="190" fillId="0" borderId="44" xfId="390" applyFont="1" applyBorder="1" applyAlignment="1">
      <alignment horizontal="left" vertical="center" indent="1"/>
    </xf>
    <xf numFmtId="165" fontId="190" fillId="0" borderId="39" xfId="390" applyNumberFormat="1" applyFont="1" applyBorder="1" applyAlignment="1">
      <alignment vertical="center"/>
    </xf>
    <xf numFmtId="260" fontId="190" fillId="0" borderId="36" xfId="390" applyNumberFormat="1" applyFont="1" applyBorder="1" applyAlignment="1">
      <alignment vertical="center"/>
    </xf>
    <xf numFmtId="0" fontId="190" fillId="0" borderId="0" xfId="390" applyFont="1" applyAlignment="1">
      <alignment vertical="top"/>
    </xf>
    <xf numFmtId="173" fontId="190" fillId="29" borderId="36" xfId="1552" quotePrefix="1" applyNumberFormat="1" applyFont="1" applyFill="1" applyBorder="1" applyAlignment="1">
      <alignment horizontal="right"/>
    </xf>
    <xf numFmtId="173" fontId="190" fillId="29" borderId="36" xfId="1552" applyNumberFormat="1" applyFont="1" applyFill="1" applyBorder="1" applyAlignment="1">
      <alignment horizontal="right"/>
    </xf>
    <xf numFmtId="172" fontId="193" fillId="29" borderId="37" xfId="1552" applyNumberFormat="1" applyFont="1" applyFill="1" applyBorder="1"/>
    <xf numFmtId="172" fontId="193" fillId="0" borderId="37" xfId="1552" applyNumberFormat="1" applyFont="1" applyFill="1" applyBorder="1"/>
    <xf numFmtId="172" fontId="193" fillId="29" borderId="38" xfId="1552" applyNumberFormat="1" applyFont="1" applyFill="1" applyBorder="1"/>
    <xf numFmtId="172" fontId="186" fillId="29" borderId="39" xfId="1552" applyNumberFormat="1" applyFont="1" applyFill="1" applyBorder="1"/>
    <xf numFmtId="172" fontId="193" fillId="29" borderId="37" xfId="1552" applyNumberFormat="1" applyFont="1" applyFill="1" applyBorder="1" applyAlignment="1">
      <alignment horizontal="right"/>
    </xf>
    <xf numFmtId="172" fontId="186" fillId="29" borderId="37" xfId="1552" applyNumberFormat="1" applyFont="1" applyFill="1" applyBorder="1"/>
    <xf numFmtId="172" fontId="186" fillId="29" borderId="38" xfId="1552" applyNumberFormat="1" applyFont="1" applyFill="1" applyBorder="1"/>
    <xf numFmtId="173" fontId="193" fillId="0" borderId="37" xfId="1552" applyNumberFormat="1" applyFont="1" applyFill="1" applyBorder="1" applyProtection="1">
      <protection locked="0"/>
    </xf>
    <xf numFmtId="173" fontId="193" fillId="29" borderId="37" xfId="599" applyNumberFormat="1" applyFont="1" applyFill="1" applyBorder="1" applyProtection="1">
      <protection locked="0"/>
    </xf>
    <xf numFmtId="0" fontId="193" fillId="29" borderId="44" xfId="0" applyFont="1" applyFill="1" applyBorder="1" applyAlignment="1" applyProtection="1">
      <alignment wrapText="1"/>
      <protection locked="0"/>
    </xf>
    <xf numFmtId="0" fontId="193" fillId="29" borderId="0" xfId="0" applyFont="1" applyFill="1" applyBorder="1" applyAlignment="1" applyProtection="1">
      <alignment vertical="top" wrapText="1"/>
      <protection locked="0"/>
    </xf>
    <xf numFmtId="174" fontId="190" fillId="0" borderId="39" xfId="390" applyNumberFormat="1" applyFont="1" applyBorder="1" applyAlignment="1">
      <alignment horizontal="right" vertical="center"/>
    </xf>
    <xf numFmtId="0" fontId="190" fillId="0" borderId="40" xfId="390" applyFont="1" applyFill="1" applyBorder="1" applyAlignment="1">
      <alignment horizontal="left" vertical="center" wrapText="1"/>
    </xf>
    <xf numFmtId="0" fontId="190" fillId="0" borderId="43" xfId="390" applyFont="1" applyBorder="1" applyAlignment="1">
      <alignment horizontal="left" vertical="center" wrapText="1"/>
    </xf>
    <xf numFmtId="0" fontId="190" fillId="0" borderId="0" xfId="390" quotePrefix="1" applyFont="1" applyFill="1" applyBorder="1" applyAlignment="1">
      <alignment horizontal="left" vertical="center"/>
    </xf>
    <xf numFmtId="165" fontId="233" fillId="0" borderId="0" xfId="390" applyNumberFormat="1" applyFont="1" applyFill="1" applyBorder="1" applyAlignment="1">
      <alignment vertical="center"/>
    </xf>
    <xf numFmtId="0" fontId="153" fillId="0" borderId="0" xfId="390" applyFont="1" applyFill="1" applyAlignment="1">
      <alignment vertical="center"/>
    </xf>
    <xf numFmtId="173" fontId="190" fillId="29" borderId="38" xfId="1552" quotePrefix="1" applyNumberFormat="1" applyFont="1" applyFill="1" applyBorder="1" applyAlignment="1">
      <alignment horizontal="right" vertical="center"/>
    </xf>
    <xf numFmtId="0" fontId="190" fillId="0" borderId="41" xfId="390" applyFont="1" applyBorder="1" applyAlignment="1">
      <alignment vertical="center" wrapText="1"/>
    </xf>
    <xf numFmtId="0" fontId="190" fillId="0" borderId="41" xfId="390" applyFont="1" applyFill="1" applyBorder="1" applyAlignment="1">
      <alignment horizontal="left" vertical="center" indent="1"/>
    </xf>
    <xf numFmtId="176" fontId="190" fillId="0" borderId="36" xfId="390" applyNumberFormat="1" applyFont="1" applyBorder="1" applyAlignment="1">
      <alignment horizontal="right" vertical="center"/>
    </xf>
    <xf numFmtId="0" fontId="223" fillId="0" borderId="0" xfId="387" applyFont="1" applyBorder="1" applyAlignment="1" applyProtection="1">
      <alignment horizontal="left" wrapText="1"/>
      <protection locked="0"/>
    </xf>
    <xf numFmtId="172" fontId="223" fillId="0" borderId="0" xfId="386" applyNumberFormat="1" applyFont="1" applyBorder="1" applyAlignment="1" applyProtection="1">
      <protection locked="0"/>
    </xf>
    <xf numFmtId="0" fontId="192" fillId="0" borderId="0" xfId="387" applyFont="1" applyBorder="1" applyAlignment="1" applyProtection="1">
      <alignment horizontal="left" wrapText="1"/>
      <protection locked="0"/>
    </xf>
    <xf numFmtId="0" fontId="192" fillId="0" borderId="41" xfId="390" applyFont="1" applyFill="1" applyBorder="1" applyAlignment="1">
      <alignment horizontal="left" vertical="center" indent="1"/>
    </xf>
    <xf numFmtId="49" fontId="195" fillId="0" borderId="43" xfId="390" applyNumberFormat="1" applyFont="1" applyBorder="1" applyAlignment="1">
      <alignment horizontal="left" vertical="center" wrapText="1"/>
    </xf>
    <xf numFmtId="49" fontId="190" fillId="0" borderId="43" xfId="390" applyNumberFormat="1" applyFont="1" applyBorder="1" applyAlignment="1">
      <alignment horizontal="left" vertical="center" wrapText="1" indent="1"/>
    </xf>
    <xf numFmtId="0" fontId="222" fillId="0" borderId="40" xfId="390" applyFont="1" applyFill="1" applyBorder="1" applyAlignment="1">
      <alignment horizontal="left"/>
    </xf>
    <xf numFmtId="0" fontId="230" fillId="0" borderId="0" xfId="390" applyFont="1" applyFill="1" applyAlignment="1">
      <alignment vertical="top"/>
    </xf>
    <xf numFmtId="0" fontId="181" fillId="0" borderId="0" xfId="390" applyFont="1" applyFill="1" applyAlignment="1">
      <alignment vertical="top"/>
    </xf>
    <xf numFmtId="0" fontId="230" fillId="0" borderId="0" xfId="390" quotePrefix="1" applyFont="1" applyFill="1" applyAlignment="1">
      <alignment vertical="top"/>
    </xf>
    <xf numFmtId="175" fontId="190" fillId="0" borderId="37" xfId="390" applyNumberFormat="1" applyFont="1" applyBorder="1" applyAlignment="1">
      <alignment vertical="center"/>
    </xf>
    <xf numFmtId="175" fontId="190" fillId="0" borderId="37" xfId="390" applyNumberFormat="1" applyFont="1" applyFill="1" applyBorder="1" applyAlignment="1">
      <alignment vertical="center"/>
    </xf>
    <xf numFmtId="175" fontId="190" fillId="0" borderId="38" xfId="390" applyNumberFormat="1" applyFont="1" applyFill="1" applyBorder="1" applyAlignment="1">
      <alignment vertical="center"/>
    </xf>
    <xf numFmtId="257" fontId="28" fillId="0" borderId="0" xfId="386" applyNumberFormat="1" applyFont="1" applyBorder="1" applyAlignment="1">
      <alignment vertical="center"/>
    </xf>
    <xf numFmtId="0" fontId="28" fillId="0" borderId="0" xfId="387" applyFont="1" applyAlignment="1">
      <alignment vertical="center"/>
    </xf>
    <xf numFmtId="0" fontId="28" fillId="0" borderId="0" xfId="0" applyFont="1" applyAlignment="1">
      <alignment vertical="center"/>
    </xf>
    <xf numFmtId="257" fontId="92" fillId="0" borderId="0" xfId="386" applyNumberFormat="1" applyFont="1" applyBorder="1" applyAlignment="1">
      <alignment vertical="center"/>
    </xf>
    <xf numFmtId="0" fontId="92" fillId="0" borderId="0" xfId="387" applyFont="1" applyAlignment="1">
      <alignment vertical="center"/>
    </xf>
    <xf numFmtId="0" fontId="92" fillId="0" borderId="0" xfId="0" applyFont="1" applyAlignment="1">
      <alignment vertical="center"/>
    </xf>
    <xf numFmtId="0" fontId="190" fillId="0" borderId="42" xfId="390" applyFont="1" applyBorder="1" applyAlignment="1">
      <alignment horizontal="left" vertical="center" wrapText="1"/>
    </xf>
    <xf numFmtId="260" fontId="192" fillId="29" borderId="37" xfId="599" applyNumberFormat="1" applyFont="1" applyFill="1" applyBorder="1" applyAlignment="1" applyProtection="1">
      <protection locked="0"/>
    </xf>
    <xf numFmtId="0" fontId="193" fillId="29" borderId="0" xfId="0" applyFont="1" applyFill="1" applyBorder="1" applyAlignment="1"/>
    <xf numFmtId="259" fontId="190" fillId="0" borderId="37" xfId="1552" applyNumberFormat="1" applyFont="1" applyFill="1" applyBorder="1" applyAlignment="1" applyProtection="1">
      <protection locked="0"/>
    </xf>
    <xf numFmtId="0" fontId="193" fillId="29" borderId="0" xfId="0" applyFont="1" applyFill="1" applyBorder="1" applyAlignment="1" applyProtection="1">
      <alignment horizontal="left" wrapText="1"/>
      <protection locked="0"/>
    </xf>
    <xf numFmtId="173" fontId="190" fillId="0" borderId="37" xfId="1552" applyNumberFormat="1" applyFont="1" applyFill="1" applyBorder="1" applyAlignment="1" applyProtection="1">
      <protection locked="0"/>
    </xf>
    <xf numFmtId="173" fontId="193" fillId="0" borderId="37" xfId="1552" applyNumberFormat="1" applyFont="1" applyFill="1" applyBorder="1" applyAlignment="1" applyProtection="1">
      <protection locked="0"/>
    </xf>
    <xf numFmtId="0" fontId="193" fillId="29" borderId="44" xfId="0" applyFont="1" applyFill="1" applyBorder="1" applyAlignment="1" applyProtection="1">
      <protection locked="0"/>
    </xf>
    <xf numFmtId="260" fontId="192" fillId="29" borderId="38" xfId="599" applyNumberFormat="1" applyFont="1" applyFill="1" applyBorder="1" applyAlignment="1" applyProtection="1">
      <protection locked="0"/>
    </xf>
    <xf numFmtId="256" fontId="190" fillId="0" borderId="36" xfId="390" applyNumberFormat="1" applyFont="1" applyBorder="1" applyAlignment="1" applyProtection="1">
      <alignment vertical="center"/>
      <protection locked="0"/>
    </xf>
    <xf numFmtId="256" fontId="195" fillId="0" borderId="39" xfId="390" applyNumberFormat="1" applyFont="1" applyBorder="1" applyAlignment="1" applyProtection="1">
      <alignment vertical="center"/>
      <protection locked="0"/>
    </xf>
    <xf numFmtId="0" fontId="190" fillId="0" borderId="0" xfId="390" applyFont="1" applyFill="1" applyBorder="1" applyAlignment="1">
      <alignment horizontal="left" vertical="center" wrapText="1"/>
    </xf>
    <xf numFmtId="175" fontId="190" fillId="0" borderId="36" xfId="390" applyNumberFormat="1" applyFont="1" applyBorder="1" applyAlignment="1">
      <alignment vertical="center"/>
    </xf>
    <xf numFmtId="175" fontId="190" fillId="0" borderId="36" xfId="390" applyNumberFormat="1" applyFont="1" applyFill="1" applyBorder="1" applyAlignment="1">
      <alignment vertical="center"/>
    </xf>
    <xf numFmtId="175" fontId="190" fillId="0" borderId="38" xfId="390" applyNumberFormat="1" applyFont="1" applyBorder="1" applyAlignment="1">
      <alignment vertical="center"/>
    </xf>
    <xf numFmtId="175" fontId="190" fillId="0" borderId="39" xfId="390" applyNumberFormat="1" applyFont="1" applyBorder="1" applyAlignment="1">
      <alignment vertical="center"/>
    </xf>
    <xf numFmtId="0" fontId="181" fillId="0" borderId="0" xfId="390" applyFont="1" applyFill="1" applyAlignment="1">
      <alignment vertical="center"/>
    </xf>
    <xf numFmtId="0" fontId="9" fillId="0" borderId="0" xfId="626" applyFont="1"/>
    <xf numFmtId="0" fontId="210" fillId="0" borderId="0" xfId="626" applyFont="1" applyAlignment="1">
      <alignment vertical="center"/>
    </xf>
    <xf numFmtId="261" fontId="190" fillId="0" borderId="39" xfId="626" applyNumberFormat="1" applyFont="1" applyBorder="1" applyAlignment="1">
      <alignment vertical="center"/>
    </xf>
    <xf numFmtId="258" fontId="190" fillId="0" borderId="37" xfId="626" applyNumberFormat="1" applyFont="1" applyBorder="1" applyAlignment="1">
      <alignment vertical="center"/>
    </xf>
    <xf numFmtId="258" fontId="190" fillId="0" borderId="36" xfId="626" applyNumberFormat="1" applyFont="1" applyBorder="1" applyAlignment="1">
      <alignment vertical="center"/>
    </xf>
    <xf numFmtId="258" fontId="190" fillId="0" borderId="38" xfId="626" applyNumberFormat="1" applyFont="1" applyBorder="1" applyAlignment="1">
      <alignment vertical="center"/>
    </xf>
    <xf numFmtId="176" fontId="190" fillId="0" borderId="37" xfId="391" applyNumberFormat="1" applyFont="1" applyFill="1" applyBorder="1" applyAlignment="1">
      <alignment horizontal="right" vertical="center"/>
    </xf>
    <xf numFmtId="0" fontId="190" fillId="0" borderId="0" xfId="626" applyFont="1" applyBorder="1" applyAlignment="1">
      <alignment horizontal="left" vertical="center" indent="1"/>
    </xf>
    <xf numFmtId="0" fontId="195" fillId="0" borderId="40" xfId="390" applyFont="1" applyBorder="1" applyAlignment="1">
      <alignment horizontal="left" vertical="center"/>
    </xf>
    <xf numFmtId="165" fontId="192" fillId="0" borderId="38" xfId="386" applyNumberFormat="1" applyFont="1" applyFill="1" applyBorder="1" applyAlignment="1" applyProtection="1">
      <protection locked="0"/>
    </xf>
    <xf numFmtId="165" fontId="192" fillId="0" borderId="38" xfId="386" applyNumberFormat="1" applyFont="1" applyBorder="1" applyAlignment="1" applyProtection="1">
      <protection locked="0"/>
    </xf>
    <xf numFmtId="182" fontId="190" fillId="0" borderId="38" xfId="390" applyNumberFormat="1" applyFont="1" applyBorder="1" applyAlignment="1">
      <alignment vertical="center"/>
    </xf>
    <xf numFmtId="0" fontId="190" fillId="0" borderId="42" xfId="390" applyFont="1" applyFill="1" applyBorder="1" applyAlignment="1">
      <alignment vertical="center"/>
    </xf>
    <xf numFmtId="0" fontId="190" fillId="0" borderId="40" xfId="390" applyFont="1" applyFill="1" applyBorder="1" applyAlignment="1">
      <alignment horizontal="left" vertical="center"/>
    </xf>
    <xf numFmtId="182" fontId="190" fillId="0" borderId="36" xfId="390" quotePrefix="1" applyNumberFormat="1" applyFont="1" applyBorder="1" applyAlignment="1">
      <alignment horizontal="right" vertical="center"/>
    </xf>
    <xf numFmtId="0" fontId="9" fillId="0" borderId="0" xfId="390" applyFont="1"/>
    <xf numFmtId="0" fontId="28" fillId="0" borderId="0" xfId="390" applyFont="1" applyFill="1" applyAlignment="1">
      <alignment vertical="center"/>
    </xf>
    <xf numFmtId="165" fontId="24" fillId="0" borderId="0" xfId="0" applyNumberFormat="1" applyFont="1"/>
    <xf numFmtId="0" fontId="193" fillId="29" borderId="47" xfId="0" applyFont="1" applyFill="1" applyBorder="1"/>
    <xf numFmtId="260" fontId="186" fillId="0" borderId="0" xfId="390" applyNumberFormat="1" applyFont="1" applyBorder="1" applyAlignment="1"/>
    <xf numFmtId="0" fontId="206" fillId="45" borderId="0" xfId="390" applyFont="1" applyFill="1"/>
    <xf numFmtId="176" fontId="190" fillId="0" borderId="36" xfId="626" applyNumberFormat="1" applyFont="1" applyBorder="1" applyAlignment="1">
      <alignment horizontal="right"/>
    </xf>
    <xf numFmtId="176" fontId="190" fillId="0" borderId="36" xfId="626" applyNumberFormat="1" applyFont="1" applyFill="1" applyBorder="1" applyAlignment="1">
      <alignment horizontal="right"/>
    </xf>
    <xf numFmtId="176" fontId="190" fillId="0" borderId="38" xfId="626" applyNumberFormat="1" applyFont="1" applyFill="1" applyBorder="1" applyAlignment="1">
      <alignment horizontal="right" vertical="center"/>
    </xf>
    <xf numFmtId="262" fontId="192" fillId="0" borderId="37" xfId="390" applyNumberFormat="1" applyFont="1" applyFill="1" applyBorder="1" applyAlignment="1">
      <alignment vertical="center"/>
    </xf>
    <xf numFmtId="262" fontId="192" fillId="0" borderId="39" xfId="390" applyNumberFormat="1" applyFont="1" applyFill="1" applyBorder="1" applyAlignment="1">
      <alignment vertical="center"/>
    </xf>
    <xf numFmtId="262" fontId="192" fillId="0" borderId="36" xfId="390" applyNumberFormat="1" applyFont="1" applyFill="1" applyBorder="1" applyAlignment="1">
      <alignment vertical="center"/>
    </xf>
    <xf numFmtId="262" fontId="223" fillId="0" borderId="39" xfId="390" applyNumberFormat="1" applyFont="1" applyFill="1" applyBorder="1" applyAlignment="1">
      <alignment vertical="center"/>
    </xf>
    <xf numFmtId="262" fontId="190" fillId="0" borderId="36" xfId="390" applyNumberFormat="1" applyFont="1" applyFill="1" applyBorder="1" applyAlignment="1">
      <alignment vertical="center"/>
    </xf>
    <xf numFmtId="262" fontId="190" fillId="0" borderId="36" xfId="390" applyNumberFormat="1" applyFont="1" applyBorder="1" applyAlignment="1">
      <alignment vertical="center"/>
    </xf>
    <xf numFmtId="182" fontId="211" fillId="0" borderId="0" xfId="626" applyNumberFormat="1" applyFont="1" applyAlignment="1">
      <alignment vertical="center"/>
    </xf>
    <xf numFmtId="0" fontId="211" fillId="0" borderId="0" xfId="626" applyFont="1" applyAlignment="1">
      <alignment vertical="center"/>
    </xf>
    <xf numFmtId="260" fontId="190" fillId="0" borderId="37" xfId="390" applyNumberFormat="1" applyFont="1" applyBorder="1" applyAlignment="1">
      <alignment vertical="center"/>
    </xf>
    <xf numFmtId="0" fontId="190" fillId="0" borderId="41" xfId="390" applyFont="1" applyBorder="1" applyAlignment="1">
      <alignment horizontal="left" vertical="center" wrapText="1" indent="1"/>
    </xf>
    <xf numFmtId="0" fontId="9" fillId="0" borderId="0" xfId="627" applyFont="1"/>
    <xf numFmtId="0" fontId="191" fillId="0" borderId="42" xfId="390" applyFont="1" applyFill="1" applyBorder="1" applyAlignment="1">
      <alignment horizontal="left" vertical="center"/>
    </xf>
    <xf numFmtId="0" fontId="193" fillId="0" borderId="0" xfId="0" applyFont="1" applyFill="1" applyBorder="1"/>
    <xf numFmtId="49" fontId="164" fillId="0" borderId="0" xfId="0" applyNumberFormat="1" applyFont="1" applyAlignment="1">
      <alignment horizontal="left"/>
    </xf>
    <xf numFmtId="0" fontId="18" fillId="0" borderId="0" xfId="0" applyFont="1" applyAlignment="1"/>
    <xf numFmtId="0" fontId="153" fillId="0" borderId="0" xfId="626" applyFont="1" applyBorder="1" applyAlignment="1">
      <alignment vertical="center"/>
    </xf>
    <xf numFmtId="0" fontId="41" fillId="0" borderId="0" xfId="626" applyFont="1" applyAlignment="1">
      <alignment vertical="center"/>
    </xf>
    <xf numFmtId="0" fontId="195" fillId="0" borderId="13" xfId="626" applyFont="1" applyBorder="1" applyAlignment="1">
      <alignment horizontal="left" vertical="center"/>
    </xf>
    <xf numFmtId="0" fontId="190" fillId="0" borderId="0" xfId="626" applyFont="1" applyBorder="1" applyAlignment="1">
      <alignment horizontal="left" vertical="center" wrapText="1"/>
    </xf>
    <xf numFmtId="0" fontId="190" fillId="0" borderId="0" xfId="626" quotePrefix="1" applyFont="1" applyBorder="1" applyAlignment="1">
      <alignment horizontal="left" vertical="center" indent="1"/>
    </xf>
    <xf numFmtId="0" fontId="153" fillId="0" borderId="0" xfId="626" applyFont="1" applyAlignment="1">
      <alignment vertical="center"/>
    </xf>
    <xf numFmtId="0" fontId="190" fillId="0" borderId="0" xfId="626" applyFont="1" applyBorder="1" applyAlignment="1">
      <alignment horizontal="left" vertical="center"/>
    </xf>
    <xf numFmtId="0" fontId="190" fillId="0" borderId="45" xfId="626" applyFont="1" applyBorder="1" applyAlignment="1">
      <alignment horizontal="left" vertical="center"/>
    </xf>
    <xf numFmtId="176" fontId="190" fillId="0" borderId="37" xfId="626" applyNumberFormat="1" applyFont="1" applyBorder="1" applyAlignment="1">
      <alignment horizontal="right" vertical="center"/>
    </xf>
    <xf numFmtId="0" fontId="191" fillId="0" borderId="0" xfId="626" applyFont="1" applyBorder="1" applyAlignment="1">
      <alignment horizontal="left" vertical="center"/>
    </xf>
    <xf numFmtId="0" fontId="9" fillId="0" borderId="0" xfId="626" applyFont="1" applyAlignment="1">
      <alignment vertical="center"/>
    </xf>
    <xf numFmtId="0" fontId="190" fillId="0" borderId="0" xfId="626" applyFont="1" applyAlignment="1">
      <alignment vertical="center"/>
    </xf>
    <xf numFmtId="0" fontId="181" fillId="0" borderId="0" xfId="626" applyFont="1" applyFill="1"/>
    <xf numFmtId="0" fontId="181" fillId="0" borderId="0" xfId="626" applyFont="1" applyFill="1" applyAlignment="1">
      <alignment vertical="top"/>
    </xf>
    <xf numFmtId="0" fontId="230" fillId="0" borderId="0" xfId="626" applyFont="1" applyFill="1" applyAlignment="1">
      <alignment vertical="top"/>
    </xf>
    <xf numFmtId="0" fontId="193" fillId="0" borderId="0" xfId="0" applyFont="1" applyFill="1" applyBorder="1" applyAlignment="1" applyProtection="1">
      <alignment wrapText="1"/>
      <protection locked="0"/>
    </xf>
    <xf numFmtId="0" fontId="0" fillId="0" borderId="45" xfId="0" applyBorder="1"/>
    <xf numFmtId="49" fontId="0" fillId="0" borderId="45" xfId="0" applyNumberFormat="1" applyBorder="1"/>
    <xf numFmtId="0" fontId="195" fillId="0" borderId="43" xfId="390" applyFont="1" applyBorder="1" applyAlignment="1">
      <alignment horizontal="left" wrapText="1"/>
    </xf>
    <xf numFmtId="0" fontId="238" fillId="0" borderId="0" xfId="390" applyFont="1" applyBorder="1" applyAlignment="1">
      <alignment horizontal="left" vertical="center"/>
    </xf>
    <xf numFmtId="0" fontId="232" fillId="0" borderId="13" xfId="627" applyFont="1" applyBorder="1" applyAlignment="1">
      <alignment vertical="center"/>
    </xf>
    <xf numFmtId="0" fontId="9" fillId="0" borderId="0" xfId="627" applyFont="1" applyAlignment="1">
      <alignment vertical="center"/>
    </xf>
    <xf numFmtId="0" fontId="9" fillId="0" borderId="0" xfId="626" applyFont="1" applyBorder="1"/>
    <xf numFmtId="0" fontId="35" fillId="0" borderId="0" xfId="626" applyFont="1" applyAlignment="1">
      <alignment vertical="top" wrapText="1"/>
    </xf>
    <xf numFmtId="0" fontId="192" fillId="0" borderId="0" xfId="626" applyFont="1" applyBorder="1" applyAlignment="1">
      <alignment vertical="center"/>
    </xf>
    <xf numFmtId="0" fontId="190" fillId="0" borderId="0" xfId="626" applyFont="1" applyBorder="1" applyAlignment="1">
      <alignment horizontal="left"/>
    </xf>
    <xf numFmtId="0" fontId="153" fillId="0" borderId="0" xfId="626" applyFont="1" applyFill="1" applyBorder="1" applyAlignment="1">
      <alignment vertical="center"/>
    </xf>
    <xf numFmtId="0" fontId="190" fillId="0" borderId="44" xfId="626" applyFont="1" applyBorder="1" applyAlignment="1">
      <alignment horizontal="left" vertical="center"/>
    </xf>
    <xf numFmtId="0" fontId="9" fillId="0" borderId="0" xfId="390" applyFont="1" applyFill="1"/>
    <xf numFmtId="172" fontId="195" fillId="0" borderId="39" xfId="626" applyNumberFormat="1" applyFont="1" applyFill="1" applyBorder="1" applyAlignment="1">
      <alignment horizontal="right" vertical="center"/>
    </xf>
    <xf numFmtId="0" fontId="206" fillId="0" borderId="0" xfId="390" applyFont="1" applyFill="1"/>
    <xf numFmtId="0" fontId="219" fillId="0" borderId="0" xfId="626" applyFont="1" applyFill="1" applyAlignment="1"/>
    <xf numFmtId="49" fontId="28" fillId="0" borderId="0" xfId="640" applyNumberFormat="1" applyFont="1" applyAlignment="1">
      <alignment horizontal="left" vertical="center"/>
    </xf>
    <xf numFmtId="49" fontId="28" fillId="0" borderId="0" xfId="640" applyNumberFormat="1" applyFont="1" applyAlignment="1">
      <alignment vertical="center"/>
    </xf>
    <xf numFmtId="0" fontId="28" fillId="0" borderId="0" xfId="640" applyFont="1" applyAlignment="1">
      <alignment vertical="center"/>
    </xf>
    <xf numFmtId="0" fontId="18" fillId="0" borderId="0" xfId="640" applyFont="1"/>
    <xf numFmtId="0" fontId="18" fillId="0" borderId="49" xfId="640" applyFont="1" applyBorder="1"/>
    <xf numFmtId="49" fontId="208" fillId="0" borderId="49" xfId="640" applyNumberFormat="1" applyFont="1" applyBorder="1" applyAlignment="1">
      <alignment vertical="center"/>
    </xf>
    <xf numFmtId="0" fontId="245" fillId="0" borderId="49" xfId="640" applyFont="1" applyBorder="1" applyAlignment="1">
      <alignment vertical="center"/>
    </xf>
    <xf numFmtId="0" fontId="246" fillId="0" borderId="0" xfId="390" applyFont="1"/>
    <xf numFmtId="0" fontId="247" fillId="0" borderId="0" xfId="390" applyFont="1"/>
    <xf numFmtId="0" fontId="9" fillId="0" borderId="0" xfId="640"/>
    <xf numFmtId="0" fontId="9" fillId="0" borderId="49" xfId="640" applyBorder="1"/>
    <xf numFmtId="0" fontId="9" fillId="0" borderId="0" xfId="640" applyBorder="1"/>
    <xf numFmtId="0" fontId="0" fillId="0" borderId="0" xfId="0" applyBorder="1"/>
    <xf numFmtId="0" fontId="229" fillId="0" borderId="51" xfId="1472" applyFont="1" applyBorder="1" applyAlignment="1" applyProtection="1">
      <alignment horizontal="left" vertical="top"/>
    </xf>
    <xf numFmtId="0" fontId="24" fillId="0" borderId="51" xfId="390" applyFont="1" applyBorder="1"/>
    <xf numFmtId="165" fontId="153" fillId="0" borderId="0" xfId="390" applyNumberFormat="1" applyFont="1" applyAlignment="1">
      <alignment vertical="center"/>
    </xf>
    <xf numFmtId="3" fontId="153" fillId="0" borderId="0" xfId="390" applyNumberFormat="1" applyFont="1" applyAlignment="1">
      <alignment vertical="center"/>
    </xf>
    <xf numFmtId="165" fontId="190" fillId="0" borderId="36" xfId="626" applyNumberFormat="1" applyFont="1" applyFill="1" applyBorder="1" applyAlignment="1">
      <alignment vertical="center"/>
    </xf>
    <xf numFmtId="0" fontId="190" fillId="0" borderId="41" xfId="626" applyFont="1" applyFill="1" applyBorder="1" applyAlignment="1">
      <alignment horizontal="left" vertical="center"/>
    </xf>
    <xf numFmtId="0" fontId="206" fillId="0" borderId="0" xfId="390" applyFont="1" applyFill="1" applyAlignment="1">
      <alignment vertical="center"/>
    </xf>
    <xf numFmtId="0" fontId="35" fillId="0" borderId="0" xfId="0" applyFont="1" applyAlignment="1">
      <alignment vertical="top"/>
    </xf>
    <xf numFmtId="0" fontId="185" fillId="0" borderId="0" xfId="390" applyFont="1" applyBorder="1" applyAlignment="1" applyProtection="1">
      <alignment horizontal="left"/>
      <protection locked="0"/>
    </xf>
    <xf numFmtId="0" fontId="229" fillId="0" borderId="52" xfId="1472" applyFont="1" applyBorder="1" applyAlignment="1" applyProtection="1">
      <alignment horizontal="left" vertical="top"/>
    </xf>
    <xf numFmtId="0" fontId="190" fillId="0" borderId="52" xfId="390" applyFont="1" applyFill="1" applyBorder="1" applyAlignment="1" applyProtection="1">
      <alignment horizontal="left" vertical="center"/>
      <protection locked="0"/>
    </xf>
    <xf numFmtId="0" fontId="190" fillId="0" borderId="52" xfId="390" applyFont="1" applyBorder="1" applyAlignment="1" applyProtection="1">
      <alignment horizontal="left" vertical="center"/>
      <protection locked="0"/>
    </xf>
    <xf numFmtId="0" fontId="190" fillId="29" borderId="52" xfId="0" applyFont="1" applyFill="1" applyBorder="1"/>
    <xf numFmtId="0" fontId="190" fillId="0" borderId="44" xfId="390" applyFont="1" applyBorder="1" applyAlignment="1" applyProtection="1">
      <alignment vertical="center"/>
      <protection locked="0"/>
    </xf>
    <xf numFmtId="0" fontId="190" fillId="0" borderId="42" xfId="390" applyFont="1" applyBorder="1" applyAlignment="1" applyProtection="1">
      <alignment vertical="center"/>
      <protection locked="0"/>
    </xf>
    <xf numFmtId="0" fontId="24" fillId="0" borderId="52" xfId="390" applyFont="1" applyBorder="1"/>
    <xf numFmtId="0" fontId="35" fillId="0" borderId="0" xfId="0" applyFont="1" applyAlignment="1">
      <alignment vertical="top"/>
    </xf>
    <xf numFmtId="0" fontId="229" fillId="0" borderId="0" xfId="1472" applyFont="1" applyBorder="1" applyAlignment="1" applyProtection="1">
      <alignment horizontal="left" vertical="top"/>
    </xf>
    <xf numFmtId="260" fontId="187" fillId="0" borderId="37" xfId="10016" applyNumberFormat="1" applyFont="1" applyBorder="1" applyAlignment="1">
      <alignment vertical="center"/>
    </xf>
    <xf numFmtId="260" fontId="187" fillId="0" borderId="38" xfId="10016" applyNumberFormat="1" applyFont="1" applyBorder="1" applyAlignment="1">
      <alignment vertical="center"/>
    </xf>
    <xf numFmtId="260" fontId="187" fillId="0" borderId="36" xfId="390" applyNumberFormat="1" applyFont="1" applyBorder="1" applyAlignment="1">
      <alignment vertical="center"/>
    </xf>
    <xf numFmtId="175" fontId="187" fillId="0" borderId="41" xfId="390" applyNumberFormat="1" applyFont="1" applyBorder="1" applyAlignment="1">
      <alignment vertical="center"/>
    </xf>
    <xf numFmtId="175" fontId="187" fillId="0" borderId="40" xfId="390" applyNumberFormat="1" applyFont="1" applyBorder="1" applyAlignment="1">
      <alignment vertical="center"/>
    </xf>
    <xf numFmtId="175" fontId="187" fillId="0" borderId="41" xfId="390" applyNumberFormat="1" applyFont="1" applyBorder="1" applyAlignment="1"/>
    <xf numFmtId="175" fontId="187" fillId="0" borderId="42" xfId="390" applyNumberFormat="1" applyFont="1" applyBorder="1" applyAlignment="1">
      <alignment vertical="center"/>
    </xf>
    <xf numFmtId="262" fontId="187" fillId="0" borderId="36" xfId="390" applyNumberFormat="1" applyFont="1" applyBorder="1" applyAlignment="1"/>
    <xf numFmtId="262" fontId="187" fillId="0" borderId="41" xfId="390" applyNumberFormat="1" applyFont="1" applyBorder="1" applyAlignment="1"/>
    <xf numFmtId="262" fontId="187" fillId="0" borderId="37" xfId="390" applyNumberFormat="1" applyFont="1" applyBorder="1" applyAlignment="1"/>
    <xf numFmtId="262" fontId="187" fillId="0" borderId="38" xfId="390" applyNumberFormat="1" applyFont="1" applyBorder="1" applyAlignment="1"/>
    <xf numFmtId="262" fontId="187" fillId="0" borderId="42" xfId="390" applyNumberFormat="1" applyFont="1" applyBorder="1" applyAlignment="1"/>
    <xf numFmtId="49" fontId="28" fillId="0" borderId="0" xfId="0" applyNumberFormat="1" applyFont="1" applyAlignment="1">
      <alignment vertical="center" wrapText="1"/>
    </xf>
    <xf numFmtId="0" fontId="244" fillId="0" borderId="13" xfId="0" applyFont="1" applyBorder="1" applyAlignment="1">
      <alignment horizontal="left" vertical="center"/>
    </xf>
    <xf numFmtId="0" fontId="229" fillId="0" borderId="54" xfId="1472" applyFont="1" applyBorder="1" applyAlignment="1" applyProtection="1">
      <alignment horizontal="left" vertical="top"/>
    </xf>
    <xf numFmtId="0" fontId="24" fillId="0" borderId="54" xfId="390" applyFont="1" applyBorder="1"/>
    <xf numFmtId="176" fontId="190" fillId="0" borderId="39" xfId="390" applyNumberFormat="1" applyFont="1" applyFill="1" applyBorder="1" applyAlignment="1">
      <alignment horizontal="right" vertical="center"/>
    </xf>
    <xf numFmtId="0" fontId="35" fillId="0" borderId="0" xfId="0" applyFont="1" applyAlignment="1">
      <alignment vertical="top"/>
    </xf>
    <xf numFmtId="0" fontId="229" fillId="0" borderId="55" xfId="1472" applyFont="1" applyBorder="1" applyAlignment="1" applyProtection="1">
      <alignment horizontal="left" vertical="top"/>
    </xf>
    <xf numFmtId="0" fontId="24" fillId="0" borderId="55" xfId="390" applyFont="1" applyBorder="1"/>
    <xf numFmtId="0" fontId="9" fillId="0" borderId="0" xfId="0" applyFont="1" applyAlignment="1">
      <alignment vertical="center"/>
    </xf>
    <xf numFmtId="260" fontId="192" fillId="29" borderId="38" xfId="599" applyNumberFormat="1" applyFont="1" applyFill="1" applyBorder="1" applyProtection="1">
      <protection locked="0"/>
    </xf>
    <xf numFmtId="0" fontId="9" fillId="0" borderId="0" xfId="640" applyFont="1" applyAlignment="1">
      <alignment horizontal="center" vertical="center"/>
    </xf>
    <xf numFmtId="176" fontId="190" fillId="46" borderId="36" xfId="390" applyNumberFormat="1" applyFont="1" applyFill="1" applyBorder="1" applyAlignment="1">
      <alignment horizontal="right" vertical="center"/>
    </xf>
    <xf numFmtId="176" fontId="190" fillId="46" borderId="38" xfId="390" applyNumberFormat="1" applyFont="1" applyFill="1" applyBorder="1" applyAlignment="1">
      <alignment horizontal="right" vertical="center"/>
    </xf>
    <xf numFmtId="165" fontId="192" fillId="46" borderId="38" xfId="386" applyNumberFormat="1" applyFont="1" applyFill="1" applyBorder="1" applyAlignment="1" applyProtection="1">
      <protection locked="0"/>
    </xf>
    <xf numFmtId="0" fontId="35" fillId="0" borderId="0" xfId="0" applyFont="1" applyFill="1" applyProtection="1"/>
    <xf numFmtId="0" fontId="35" fillId="0" borderId="0" xfId="0" applyFont="1" applyFill="1"/>
    <xf numFmtId="0" fontId="190" fillId="0" borderId="56" xfId="390" applyFont="1" applyBorder="1" applyAlignment="1">
      <alignment horizontal="left" vertical="center"/>
    </xf>
    <xf numFmtId="165" fontId="187" fillId="0" borderId="56" xfId="390" applyNumberFormat="1" applyFont="1" applyBorder="1" applyAlignment="1">
      <alignment vertical="center"/>
    </xf>
    <xf numFmtId="260" fontId="187" fillId="0" borderId="0" xfId="10016" applyNumberFormat="1" applyFont="1" applyBorder="1" applyAlignment="1">
      <alignment vertical="center"/>
    </xf>
    <xf numFmtId="37" fontId="190" fillId="0" borderId="0" xfId="391" applyNumberFormat="1" applyFont="1" applyBorder="1" applyAlignment="1">
      <alignment vertical="center"/>
    </xf>
    <xf numFmtId="37" fontId="190" fillId="0" borderId="0" xfId="391" applyNumberFormat="1" applyFont="1" applyFill="1" applyBorder="1" applyAlignment="1">
      <alignment vertical="center"/>
    </xf>
    <xf numFmtId="0" fontId="191" fillId="0" borderId="42" xfId="390" applyFont="1" applyBorder="1" applyAlignment="1">
      <alignment horizontal="left" vertical="center"/>
    </xf>
    <xf numFmtId="259" fontId="190" fillId="0" borderId="37" xfId="1552" applyNumberFormat="1" applyFont="1" applyFill="1" applyBorder="1" applyAlignment="1" applyProtection="1">
      <alignment horizontal="right" vertical="center"/>
      <protection locked="0"/>
    </xf>
    <xf numFmtId="259" fontId="190" fillId="0" borderId="37" xfId="1552" applyNumberFormat="1" applyFont="1" applyFill="1" applyBorder="1" applyAlignment="1" applyProtection="1">
      <alignment vertical="center"/>
      <protection locked="0"/>
    </xf>
    <xf numFmtId="173" fontId="190" fillId="0" borderId="37" xfId="1552" applyNumberFormat="1" applyFont="1" applyFill="1" applyBorder="1" applyAlignment="1" applyProtection="1">
      <alignment vertical="center"/>
      <protection locked="0"/>
    </xf>
    <xf numFmtId="260" fontId="192" fillId="29" borderId="37" xfId="599" applyNumberFormat="1" applyFont="1" applyFill="1" applyBorder="1" applyAlignment="1" applyProtection="1">
      <alignment vertical="center"/>
      <protection locked="0"/>
    </xf>
    <xf numFmtId="49" fontId="164" fillId="0" borderId="0" xfId="0" applyNumberFormat="1" applyFont="1" applyAlignment="1">
      <alignment horizontal="left" vertical="center"/>
    </xf>
    <xf numFmtId="49" fontId="164" fillId="0" borderId="0" xfId="0" applyNumberFormat="1" applyFont="1" applyFill="1" applyAlignment="1">
      <alignment horizontal="left"/>
    </xf>
    <xf numFmtId="0" fontId="18" fillId="0" borderId="0" xfId="0" applyFont="1" applyFill="1" applyAlignment="1"/>
    <xf numFmtId="0" fontId="0" fillId="0" borderId="0" xfId="0" applyAlignment="1"/>
    <xf numFmtId="49" fontId="164" fillId="0" borderId="0" xfId="0" applyNumberFormat="1" applyFont="1" applyFill="1" applyAlignment="1">
      <alignment horizontal="left" vertical="center"/>
    </xf>
    <xf numFmtId="0" fontId="18" fillId="0" borderId="0" xfId="0" applyFont="1" applyFill="1" applyAlignment="1">
      <alignment horizontal="right" vertical="center"/>
    </xf>
    <xf numFmtId="0" fontId="0" fillId="0" borderId="0" xfId="0" applyFill="1" applyAlignment="1">
      <alignment vertical="center"/>
    </xf>
    <xf numFmtId="0" fontId="248" fillId="0" borderId="0" xfId="0" applyFont="1" applyFill="1" applyAlignment="1">
      <alignment horizontal="left" vertical="center" indent="1"/>
    </xf>
    <xf numFmtId="0" fontId="9" fillId="0" borderId="0" xfId="0" applyFont="1" applyFill="1" applyAlignment="1">
      <alignment vertical="center"/>
    </xf>
    <xf numFmtId="0" fontId="229" fillId="0" borderId="56" xfId="1472" applyFont="1" applyBorder="1" applyAlignment="1" applyProtection="1">
      <alignment horizontal="left" vertical="top"/>
    </xf>
    <xf numFmtId="0" fontId="9" fillId="0" borderId="56" xfId="626" applyFont="1" applyBorder="1"/>
    <xf numFmtId="0" fontId="230" fillId="0" borderId="0" xfId="626" applyFont="1" applyFill="1"/>
    <xf numFmtId="0" fontId="249" fillId="0" borderId="0" xfId="390" applyFont="1" applyAlignment="1">
      <alignment vertical="center"/>
    </xf>
    <xf numFmtId="0" fontId="181" fillId="0" borderId="0" xfId="390" applyFont="1" applyFill="1" applyBorder="1"/>
    <xf numFmtId="0" fontId="28" fillId="0" borderId="0" xfId="390" applyFont="1"/>
    <xf numFmtId="176" fontId="205" fillId="0" borderId="37" xfId="390" applyNumberFormat="1" applyFont="1" applyBorder="1" applyAlignment="1">
      <alignment horizontal="right" vertical="center"/>
    </xf>
    <xf numFmtId="2" fontId="205" fillId="0" borderId="41" xfId="390" applyNumberFormat="1" applyFont="1" applyFill="1" applyBorder="1" applyAlignment="1">
      <alignment horizontal="left" vertical="center" indent="1"/>
    </xf>
    <xf numFmtId="2" fontId="205" fillId="0" borderId="42" xfId="390" applyNumberFormat="1" applyFont="1" applyFill="1" applyBorder="1" applyAlignment="1">
      <alignment horizontal="left" vertical="center" indent="1"/>
    </xf>
    <xf numFmtId="2" fontId="205" fillId="0" borderId="0" xfId="390" applyNumberFormat="1" applyFont="1" applyFill="1" applyBorder="1" applyAlignment="1">
      <alignment horizontal="left" vertical="center" indent="1"/>
    </xf>
    <xf numFmtId="2" fontId="205" fillId="0" borderId="0" xfId="390" applyNumberFormat="1" applyFont="1" applyAlignment="1">
      <alignment horizontal="left"/>
    </xf>
    <xf numFmtId="2" fontId="205" fillId="0" borderId="0" xfId="390" applyNumberFormat="1" applyFont="1" applyAlignment="1">
      <alignment horizontal="left" vertical="center"/>
    </xf>
    <xf numFmtId="37" fontId="205" fillId="0" borderId="0" xfId="390" applyNumberFormat="1" applyFont="1" applyAlignment="1">
      <alignment horizontal="right" vertical="center"/>
    </xf>
    <xf numFmtId="0" fontId="193" fillId="0" borderId="0" xfId="390" applyFont="1" applyAlignment="1">
      <alignment vertical="center"/>
    </xf>
    <xf numFmtId="0" fontId="183" fillId="0" borderId="44" xfId="390" applyFont="1" applyBorder="1" applyAlignment="1">
      <alignment horizontal="left" vertical="center"/>
    </xf>
    <xf numFmtId="49" fontId="193" fillId="0" borderId="38" xfId="390" applyNumberFormat="1" applyFont="1" applyFill="1" applyBorder="1" applyAlignment="1">
      <alignment horizontal="right" vertical="center"/>
    </xf>
    <xf numFmtId="0" fontId="193" fillId="0" borderId="0" xfId="390" applyFont="1" applyBorder="1" applyAlignment="1">
      <alignment vertical="center"/>
    </xf>
    <xf numFmtId="0" fontId="193" fillId="0" borderId="44" xfId="390" applyFont="1" applyBorder="1" applyAlignment="1">
      <alignment horizontal="left"/>
    </xf>
    <xf numFmtId="0" fontId="193" fillId="0" borderId="56" xfId="390" applyFont="1" applyBorder="1" applyAlignment="1">
      <alignment horizontal="left"/>
    </xf>
    <xf numFmtId="0" fontId="193" fillId="0" borderId="13" xfId="390" applyFont="1" applyBorder="1" applyAlignment="1">
      <alignment horizontal="left"/>
    </xf>
    <xf numFmtId="0" fontId="193" fillId="0" borderId="0" xfId="390" applyFont="1" applyBorder="1" applyAlignment="1">
      <alignment horizontal="left"/>
    </xf>
    <xf numFmtId="0" fontId="193" fillId="0" borderId="56" xfId="390" applyFont="1" applyFill="1" applyBorder="1" applyAlignment="1">
      <alignment horizontal="left" wrapText="1"/>
    </xf>
    <xf numFmtId="0" fontId="194" fillId="0" borderId="0" xfId="390" applyFont="1" applyBorder="1" applyAlignment="1">
      <alignment vertical="center"/>
    </xf>
    <xf numFmtId="0" fontId="193" fillId="0" borderId="44" xfId="390" applyFont="1" applyBorder="1" applyAlignment="1">
      <alignment horizontal="left" wrapText="1"/>
    </xf>
    <xf numFmtId="0" fontId="9" fillId="0" borderId="0" xfId="390" applyFont="1" applyBorder="1"/>
    <xf numFmtId="0" fontId="250" fillId="0" borderId="0" xfId="390" applyFont="1" applyBorder="1"/>
    <xf numFmtId="0" fontId="183" fillId="0" borderId="0" xfId="390" applyFont="1" applyBorder="1" applyAlignment="1">
      <alignment horizontal="left" vertical="center"/>
    </xf>
    <xf numFmtId="172" fontId="193" fillId="0" borderId="56" xfId="390" applyNumberFormat="1" applyFont="1" applyFill="1" applyBorder="1" applyAlignment="1"/>
    <xf numFmtId="0" fontId="202" fillId="0" borderId="56" xfId="390" applyFont="1" applyBorder="1" applyAlignment="1">
      <alignment vertical="center"/>
    </xf>
    <xf numFmtId="172" fontId="193" fillId="0" borderId="44" xfId="390" applyNumberFormat="1" applyFont="1" applyFill="1" applyBorder="1" applyAlignment="1"/>
    <xf numFmtId="0" fontId="202" fillId="0" borderId="44" xfId="390" applyFont="1" applyBorder="1" applyAlignment="1">
      <alignment vertical="center"/>
    </xf>
    <xf numFmtId="172" fontId="193" fillId="0" borderId="13" xfId="390" applyNumberFormat="1" applyFont="1" applyFill="1" applyBorder="1" applyAlignment="1"/>
    <xf numFmtId="0" fontId="202" fillId="0" borderId="13" xfId="390" applyFont="1" applyBorder="1" applyAlignment="1">
      <alignment vertical="center"/>
    </xf>
    <xf numFmtId="0" fontId="193" fillId="0" borderId="56" xfId="390" applyFont="1" applyFill="1" applyBorder="1" applyAlignment="1">
      <alignment horizontal="left"/>
    </xf>
    <xf numFmtId="0" fontId="35" fillId="0" borderId="0" xfId="390" applyFont="1" applyBorder="1" applyAlignment="1">
      <alignment vertical="top"/>
    </xf>
    <xf numFmtId="2" fontId="251" fillId="0" borderId="44" xfId="0" applyNumberFormat="1" applyFont="1" applyBorder="1" applyAlignment="1" applyProtection="1">
      <protection locked="0"/>
    </xf>
    <xf numFmtId="2" fontId="193" fillId="0" borderId="44" xfId="390" applyNumberFormat="1" applyFont="1" applyFill="1" applyBorder="1" applyAlignment="1">
      <alignment horizontal="right" vertical="center"/>
    </xf>
    <xf numFmtId="2" fontId="193" fillId="0" borderId="0" xfId="390" applyNumberFormat="1" applyFont="1" applyFill="1" applyBorder="1" applyAlignment="1">
      <alignment horizontal="right" vertical="center"/>
    </xf>
    <xf numFmtId="172" fontId="202" fillId="0" borderId="0" xfId="390" applyNumberFormat="1" applyFont="1" applyBorder="1" applyAlignment="1">
      <alignment vertical="center"/>
    </xf>
    <xf numFmtId="0" fontId="193" fillId="0" borderId="44" xfId="390" applyFont="1" applyFill="1" applyBorder="1" applyAlignment="1">
      <alignment horizontal="left"/>
    </xf>
    <xf numFmtId="0" fontId="201" fillId="0" borderId="0" xfId="390" applyFont="1" applyAlignment="1">
      <alignment vertical="center"/>
    </xf>
    <xf numFmtId="0" fontId="201" fillId="0" borderId="0" xfId="390" applyFont="1" applyBorder="1" applyAlignment="1">
      <alignment vertical="center"/>
    </xf>
    <xf numFmtId="0" fontId="92" fillId="0" borderId="0" xfId="390" applyFont="1" applyAlignment="1">
      <alignment vertical="center"/>
    </xf>
    <xf numFmtId="169" fontId="183" fillId="0" borderId="47" xfId="390" applyNumberFormat="1" applyFont="1" applyBorder="1" applyAlignment="1">
      <alignment horizontal="center" vertical="center" wrapText="1"/>
    </xf>
    <xf numFmtId="267" fontId="202" fillId="0" borderId="36" xfId="642" applyNumberFormat="1" applyFont="1" applyFill="1" applyBorder="1" applyAlignment="1"/>
    <xf numFmtId="267" fontId="193" fillId="0" borderId="37" xfId="390" applyNumberFormat="1" applyFont="1" applyFill="1" applyBorder="1" applyAlignment="1"/>
    <xf numFmtId="267" fontId="193" fillId="0" borderId="38" xfId="390" applyNumberFormat="1" applyFont="1" applyFill="1" applyBorder="1" applyAlignment="1"/>
    <xf numFmtId="172" fontId="186" fillId="0" borderId="0" xfId="390" applyNumberFormat="1" applyFont="1" applyFill="1" applyBorder="1" applyAlignment="1"/>
    <xf numFmtId="0" fontId="9" fillId="0" borderId="0" xfId="390" applyFont="1" applyBorder="1" applyAlignment="1"/>
    <xf numFmtId="0" fontId="28" fillId="0" borderId="0" xfId="626" applyFont="1" applyBorder="1"/>
    <xf numFmtId="0" fontId="28" fillId="0" borderId="0" xfId="626" applyFont="1"/>
    <xf numFmtId="0" fontId="191" fillId="0" borderId="44" xfId="626" applyFont="1" applyBorder="1" applyAlignment="1">
      <alignment horizontal="left" vertical="center"/>
    </xf>
    <xf numFmtId="174" fontId="190" fillId="0" borderId="39" xfId="626" applyNumberFormat="1" applyFont="1" applyFill="1" applyBorder="1" applyAlignment="1">
      <alignment horizontal="right" vertical="center"/>
    </xf>
    <xf numFmtId="0" fontId="28" fillId="0" borderId="0" xfId="626" applyFont="1" applyAlignment="1">
      <alignment vertical="center"/>
    </xf>
    <xf numFmtId="0" fontId="190" fillId="0" borderId="40" xfId="626" applyFont="1" applyFill="1" applyBorder="1" applyAlignment="1">
      <alignment horizontal="left" vertical="center"/>
    </xf>
    <xf numFmtId="268" fontId="190" fillId="0" borderId="36" xfId="626" applyNumberFormat="1" applyFont="1" applyBorder="1" applyAlignment="1">
      <alignment vertical="center"/>
    </xf>
    <xf numFmtId="268" fontId="190" fillId="0" borderId="37" xfId="626" applyNumberFormat="1" applyFont="1" applyBorder="1" applyAlignment="1">
      <alignment vertical="center"/>
    </xf>
    <xf numFmtId="0" fontId="190" fillId="0" borderId="41" xfId="626" applyFont="1" applyFill="1" applyBorder="1" applyAlignment="1">
      <alignment horizontal="left" vertical="center" wrapText="1"/>
    </xf>
    <xf numFmtId="268" fontId="190" fillId="0" borderId="37" xfId="626" applyNumberFormat="1" applyFont="1" applyBorder="1" applyAlignment="1"/>
    <xf numFmtId="0" fontId="190" fillId="0" borderId="42" xfId="626" applyFont="1" applyFill="1" applyBorder="1" applyAlignment="1">
      <alignment horizontal="left" vertical="center" wrapText="1"/>
    </xf>
    <xf numFmtId="269" fontId="190" fillId="0" borderId="38" xfId="626" applyNumberFormat="1" applyFont="1" applyBorder="1" applyAlignment="1"/>
    <xf numFmtId="0" fontId="205" fillId="0" borderId="0" xfId="626" applyFont="1" applyFill="1"/>
    <xf numFmtId="0" fontId="28" fillId="0" borderId="0" xfId="626" applyFont="1" applyFill="1" applyAlignment="1">
      <alignment vertical="center"/>
    </xf>
    <xf numFmtId="165" fontId="28" fillId="0" borderId="0" xfId="626" applyNumberFormat="1" applyFont="1" applyFill="1" applyAlignment="1">
      <alignment vertical="center"/>
    </xf>
    <xf numFmtId="0" fontId="191" fillId="0" borderId="0" xfId="626" applyFont="1" applyFill="1" applyBorder="1" applyAlignment="1">
      <alignment horizontal="left" vertical="center"/>
    </xf>
    <xf numFmtId="0" fontId="205" fillId="0" borderId="0" xfId="626" applyFont="1" applyFill="1" applyBorder="1" applyAlignment="1">
      <alignment horizontal="left" vertical="center"/>
    </xf>
    <xf numFmtId="270" fontId="205" fillId="0" borderId="0" xfId="626" applyNumberFormat="1" applyFont="1" applyBorder="1" applyAlignment="1">
      <alignment vertical="center"/>
    </xf>
    <xf numFmtId="0" fontId="28" fillId="0" borderId="0" xfId="626" applyFont="1" applyAlignment="1">
      <alignment vertical="top"/>
    </xf>
    <xf numFmtId="0" fontId="206" fillId="0" borderId="0" xfId="626" applyFont="1"/>
    <xf numFmtId="0" fontId="28" fillId="0" borderId="56" xfId="626" applyFont="1" applyBorder="1" applyAlignment="1">
      <alignment horizontal="right" vertical="top"/>
    </xf>
    <xf numFmtId="0" fontId="253" fillId="0" borderId="0" xfId="626" applyFont="1" applyAlignment="1">
      <alignment vertical="center"/>
    </xf>
    <xf numFmtId="0" fontId="190" fillId="0" borderId="56" xfId="626" applyFont="1" applyBorder="1" applyAlignment="1">
      <alignment horizontal="left" vertical="center"/>
    </xf>
    <xf numFmtId="165" fontId="190" fillId="0" borderId="36" xfId="626" applyNumberFormat="1" applyFont="1" applyBorder="1" applyAlignment="1">
      <alignment vertical="center"/>
    </xf>
    <xf numFmtId="165" fontId="190" fillId="0" borderId="38" xfId="626" applyNumberFormat="1" applyFont="1" applyBorder="1" applyAlignment="1">
      <alignment vertical="center"/>
    </xf>
    <xf numFmtId="0" fontId="190" fillId="0" borderId="13" xfId="626" applyFont="1" applyBorder="1" applyAlignment="1">
      <alignment horizontal="left" vertical="center"/>
    </xf>
    <xf numFmtId="165" fontId="190" fillId="0" borderId="39" xfId="626" applyNumberFormat="1" applyFont="1" applyBorder="1" applyAlignment="1">
      <alignment vertical="center"/>
    </xf>
    <xf numFmtId="165" fontId="190" fillId="0" borderId="0" xfId="626" applyNumberFormat="1" applyFont="1" applyBorder="1" applyAlignment="1">
      <alignment vertical="center"/>
    </xf>
    <xf numFmtId="0" fontId="9" fillId="0" borderId="0" xfId="643" applyFont="1"/>
    <xf numFmtId="258" fontId="190" fillId="0" borderId="38" xfId="626" applyNumberFormat="1" applyFont="1" applyFill="1" applyBorder="1" applyAlignment="1">
      <alignment horizontal="right" vertical="center"/>
    </xf>
    <xf numFmtId="174" fontId="190" fillId="0" borderId="36" xfId="626" applyNumberFormat="1" applyFont="1" applyFill="1" applyBorder="1" applyAlignment="1">
      <alignment horizontal="right" vertical="center"/>
    </xf>
    <xf numFmtId="0" fontId="195" fillId="0" borderId="56" xfId="626" applyFont="1" applyBorder="1" applyAlignment="1">
      <alignment horizontal="left"/>
    </xf>
    <xf numFmtId="0" fontId="190" fillId="0" borderId="41" xfId="626" applyFont="1" applyBorder="1" applyAlignment="1">
      <alignment horizontal="left" vertical="center" indent="1"/>
    </xf>
    <xf numFmtId="0" fontId="190" fillId="0" borderId="42" xfId="626" applyFont="1" applyBorder="1" applyAlignment="1">
      <alignment horizontal="left" vertical="center" indent="1"/>
    </xf>
    <xf numFmtId="271" fontId="190" fillId="0" borderId="37" xfId="626" applyNumberFormat="1" applyFont="1" applyBorder="1" applyAlignment="1">
      <alignment vertical="center"/>
    </xf>
    <xf numFmtId="271" fontId="190" fillId="0" borderId="38" xfId="626" applyNumberFormat="1" applyFont="1" applyBorder="1" applyAlignment="1">
      <alignment vertical="center"/>
    </xf>
    <xf numFmtId="176" fontId="190" fillId="0" borderId="37" xfId="626" applyNumberFormat="1" applyFont="1" applyFill="1" applyBorder="1" applyAlignment="1">
      <alignment horizontal="right" vertical="center"/>
    </xf>
    <xf numFmtId="174" fontId="190" fillId="0" borderId="36" xfId="626" applyNumberFormat="1" applyFont="1" applyFill="1" applyBorder="1" applyAlignment="1">
      <alignment horizontal="right"/>
    </xf>
    <xf numFmtId="174" fontId="190" fillId="0" borderId="37" xfId="626" applyNumberFormat="1" applyFont="1" applyFill="1" applyBorder="1" applyAlignment="1">
      <alignment horizontal="right"/>
    </xf>
    <xf numFmtId="174" fontId="190" fillId="0" borderId="37" xfId="626" applyNumberFormat="1" applyFont="1" applyFill="1" applyBorder="1" applyAlignment="1">
      <alignment horizontal="right" vertical="center"/>
    </xf>
    <xf numFmtId="174" fontId="190" fillId="0" borderId="39" xfId="644" applyNumberFormat="1" applyFont="1" applyFill="1" applyBorder="1" applyAlignment="1">
      <alignment horizontal="right" vertical="center"/>
    </xf>
    <xf numFmtId="174" fontId="190" fillId="0" borderId="38" xfId="626" applyNumberFormat="1" applyFont="1" applyFill="1" applyBorder="1" applyAlignment="1">
      <alignment horizontal="right" vertical="center"/>
    </xf>
    <xf numFmtId="272" fontId="190" fillId="0" borderId="37" xfId="626" applyNumberFormat="1" applyFont="1" applyBorder="1" applyAlignment="1">
      <alignment vertical="center"/>
    </xf>
    <xf numFmtId="272" fontId="190" fillId="0" borderId="39" xfId="626" applyNumberFormat="1" applyFont="1" applyBorder="1" applyAlignment="1">
      <alignment vertical="center"/>
    </xf>
    <xf numFmtId="0" fontId="210" fillId="0" borderId="0" xfId="626" applyFont="1" applyBorder="1" applyAlignment="1">
      <alignment vertical="center"/>
    </xf>
    <xf numFmtId="0" fontId="28" fillId="0" borderId="0" xfId="626" applyFont="1" applyBorder="1" applyAlignment="1">
      <alignment horizontal="right" vertical="top"/>
    </xf>
    <xf numFmtId="0" fontId="190" fillId="0" borderId="44" xfId="626" applyFont="1" applyBorder="1" applyAlignment="1">
      <alignment horizontal="left" vertical="center" wrapText="1"/>
    </xf>
    <xf numFmtId="264" fontId="190" fillId="0" borderId="38" xfId="626" applyNumberFormat="1" applyFont="1" applyBorder="1" applyAlignment="1"/>
    <xf numFmtId="258" fontId="190" fillId="0" borderId="38" xfId="626" applyNumberFormat="1" applyFont="1" applyBorder="1" applyAlignment="1"/>
    <xf numFmtId="0" fontId="191" fillId="0" borderId="0" xfId="645" applyFont="1" applyBorder="1" applyAlignment="1">
      <alignment horizontal="left" vertical="center"/>
    </xf>
    <xf numFmtId="0" fontId="153" fillId="0" borderId="0" xfId="645" applyFont="1" applyAlignment="1">
      <alignment vertical="center"/>
    </xf>
    <xf numFmtId="0" fontId="190" fillId="0" borderId="56" xfId="645" applyFont="1" applyBorder="1" applyAlignment="1">
      <alignment horizontal="left" vertical="center"/>
    </xf>
    <xf numFmtId="273" fontId="190" fillId="0" borderId="36" xfId="645" applyNumberFormat="1" applyFont="1" applyFill="1" applyBorder="1" applyAlignment="1">
      <alignment horizontal="right" vertical="center"/>
    </xf>
    <xf numFmtId="0" fontId="190" fillId="0" borderId="44" xfId="645" applyFont="1" applyBorder="1" applyAlignment="1">
      <alignment horizontal="left" vertical="center"/>
    </xf>
    <xf numFmtId="273" fontId="190" fillId="0" borderId="38" xfId="645" applyNumberFormat="1" applyFont="1" applyFill="1" applyBorder="1" applyAlignment="1">
      <alignment horizontal="right" vertical="center"/>
    </xf>
    <xf numFmtId="165" fontId="190" fillId="0" borderId="36" xfId="645" applyNumberFormat="1" applyFont="1" applyFill="1" applyBorder="1" applyAlignment="1">
      <alignment vertical="center"/>
    </xf>
    <xf numFmtId="0" fontId="190" fillId="0" borderId="13" xfId="645" applyFont="1" applyBorder="1" applyAlignment="1">
      <alignment horizontal="left" vertical="center"/>
    </xf>
    <xf numFmtId="165" fontId="190" fillId="0" borderId="39" xfId="645" applyNumberFormat="1" applyFont="1" applyFill="1" applyBorder="1" applyAlignment="1">
      <alignment vertical="center"/>
    </xf>
    <xf numFmtId="273" fontId="190" fillId="0" borderId="39" xfId="645" applyNumberFormat="1" applyFont="1" applyFill="1" applyBorder="1" applyAlignment="1">
      <alignment horizontal="right" vertical="center"/>
    </xf>
    <xf numFmtId="0" fontId="190" fillId="0" borderId="0" xfId="645" applyFont="1" applyBorder="1" applyAlignment="1">
      <alignment horizontal="left" vertical="center"/>
    </xf>
    <xf numFmtId="273" fontId="190" fillId="0" borderId="37" xfId="645" applyNumberFormat="1" applyFont="1" applyFill="1" applyBorder="1" applyAlignment="1">
      <alignment horizontal="right" vertical="center"/>
    </xf>
    <xf numFmtId="165" fontId="190" fillId="0" borderId="37" xfId="645" applyNumberFormat="1" applyFont="1" applyFill="1" applyBorder="1" applyAlignment="1">
      <alignment vertical="center"/>
    </xf>
    <xf numFmtId="0" fontId="195" fillId="0" borderId="13" xfId="645" applyFont="1" applyBorder="1" applyAlignment="1">
      <alignment horizontal="left" vertical="center"/>
    </xf>
    <xf numFmtId="165" fontId="195" fillId="0" borderId="39" xfId="645" applyNumberFormat="1" applyFont="1" applyFill="1" applyBorder="1" applyAlignment="1">
      <alignment vertical="center"/>
    </xf>
    <xf numFmtId="0" fontId="41" fillId="0" borderId="0" xfId="645" applyFont="1" applyAlignment="1">
      <alignment vertical="center"/>
    </xf>
    <xf numFmtId="0" fontId="192" fillId="0" borderId="0" xfId="645" applyFont="1" applyBorder="1"/>
    <xf numFmtId="0" fontId="9" fillId="0" borderId="0" xfId="645" applyFont="1"/>
    <xf numFmtId="0" fontId="190" fillId="0" borderId="0" xfId="645" applyFont="1" applyBorder="1"/>
    <xf numFmtId="274" fontId="190" fillId="0" borderId="37" xfId="645" applyNumberFormat="1" applyFont="1" applyFill="1" applyBorder="1" applyAlignment="1">
      <alignment vertical="center"/>
    </xf>
    <xf numFmtId="0" fontId="9" fillId="0" borderId="0" xfId="0" applyFont="1"/>
    <xf numFmtId="0" fontId="190" fillId="0" borderId="44" xfId="645" applyFont="1" applyBorder="1"/>
    <xf numFmtId="274" fontId="190" fillId="0" borderId="38" xfId="645" applyNumberFormat="1" applyFont="1" applyFill="1" applyBorder="1" applyAlignment="1">
      <alignment vertical="center"/>
    </xf>
    <xf numFmtId="0" fontId="9" fillId="0" borderId="0" xfId="645" applyFont="1" applyBorder="1"/>
    <xf numFmtId="0" fontId="222" fillId="0" borderId="0" xfId="645" applyFont="1" applyBorder="1" applyAlignment="1">
      <alignment horizontal="left" vertical="center"/>
    </xf>
    <xf numFmtId="174" fontId="192" fillId="0" borderId="36" xfId="626" applyNumberFormat="1" applyFont="1" applyFill="1" applyBorder="1" applyAlignment="1">
      <alignment horizontal="right" vertical="center"/>
    </xf>
    <xf numFmtId="0" fontId="222" fillId="0" borderId="56" xfId="645" applyFont="1" applyBorder="1"/>
    <xf numFmtId="165" fontId="192" fillId="0" borderId="36" xfId="645" applyNumberFormat="1" applyFont="1" applyBorder="1"/>
    <xf numFmtId="0" fontId="192" fillId="0" borderId="36" xfId="645" applyFont="1" applyBorder="1"/>
    <xf numFmtId="0" fontId="192" fillId="0" borderId="0" xfId="645" applyFont="1"/>
    <xf numFmtId="0" fontId="192" fillId="0" borderId="0" xfId="645" applyFont="1" applyBorder="1" applyAlignment="1">
      <alignment horizontal="left" indent="1"/>
    </xf>
    <xf numFmtId="0" fontId="192" fillId="0" borderId="44" xfId="645" applyFont="1" applyBorder="1" applyAlignment="1">
      <alignment horizontal="left" indent="1"/>
    </xf>
    <xf numFmtId="0" fontId="223" fillId="0" borderId="13" xfId="645" applyFont="1" applyBorder="1" applyAlignment="1">
      <alignment horizontal="left" indent="1"/>
    </xf>
    <xf numFmtId="0" fontId="223" fillId="0" borderId="0" xfId="645" applyFont="1"/>
    <xf numFmtId="0" fontId="222" fillId="0" borderId="56" xfId="645" applyFont="1" applyFill="1" applyBorder="1"/>
    <xf numFmtId="0" fontId="192" fillId="0" borderId="0" xfId="645" applyFont="1" applyFill="1"/>
    <xf numFmtId="0" fontId="192" fillId="0" borderId="0" xfId="645" applyFont="1" applyFill="1" applyBorder="1" applyAlignment="1">
      <alignment horizontal="left" indent="1"/>
    </xf>
    <xf numFmtId="0" fontId="223" fillId="0" borderId="0" xfId="645" applyFont="1" applyFill="1"/>
    <xf numFmtId="0" fontId="255" fillId="0" borderId="0" xfId="645" applyFont="1"/>
    <xf numFmtId="0" fontId="190" fillId="0" borderId="56" xfId="626" applyFont="1" applyFill="1" applyBorder="1" applyAlignment="1">
      <alignment horizontal="left" vertical="center"/>
    </xf>
    <xf numFmtId="0" fontId="190" fillId="0" borderId="0" xfId="626" applyFont="1" applyFill="1" applyBorder="1" applyAlignment="1">
      <alignment horizontal="left" vertical="center"/>
    </xf>
    <xf numFmtId="0" fontId="190" fillId="0" borderId="44" xfId="626" applyFont="1" applyFill="1" applyBorder="1" applyAlignment="1">
      <alignment horizontal="left" vertical="center"/>
    </xf>
    <xf numFmtId="258" fontId="190" fillId="0" borderId="37" xfId="645" applyNumberFormat="1" applyFont="1" applyBorder="1" applyAlignment="1">
      <alignment vertical="center"/>
    </xf>
    <xf numFmtId="258" fontId="190" fillId="0" borderId="38" xfId="645" applyNumberFormat="1" applyFont="1" applyFill="1" applyBorder="1" applyAlignment="1">
      <alignment horizontal="right" vertical="center"/>
    </xf>
    <xf numFmtId="0" fontId="256" fillId="0" borderId="0" xfId="645" applyFont="1"/>
    <xf numFmtId="0" fontId="190" fillId="0" borderId="40" xfId="645" applyFont="1" applyBorder="1" applyAlignment="1">
      <alignment horizontal="left" vertical="center"/>
    </xf>
    <xf numFmtId="0" fontId="181" fillId="0" borderId="36" xfId="626" applyFont="1" applyFill="1" applyBorder="1"/>
    <xf numFmtId="0" fontId="190" fillId="0" borderId="0" xfId="646" applyFont="1" applyFill="1" applyBorder="1" applyAlignment="1">
      <alignment horizontal="left" vertical="center" indent="1"/>
    </xf>
    <xf numFmtId="0" fontId="28" fillId="0" borderId="0" xfId="646" applyFont="1" applyAlignment="1">
      <alignment vertical="center"/>
    </xf>
    <xf numFmtId="0" fontId="28" fillId="0" borderId="0" xfId="646" applyFont="1" applyBorder="1" applyAlignment="1">
      <alignment vertical="center"/>
    </xf>
    <xf numFmtId="0" fontId="211" fillId="0" borderId="0" xfId="646" applyFont="1" applyAlignment="1">
      <alignment vertical="center"/>
    </xf>
    <xf numFmtId="0" fontId="190" fillId="0" borderId="44" xfId="646" applyFont="1" applyFill="1" applyBorder="1" applyAlignment="1">
      <alignment horizontal="left" vertical="center" indent="1"/>
    </xf>
    <xf numFmtId="0" fontId="153" fillId="0" borderId="0" xfId="646" applyFont="1" applyAlignment="1">
      <alignment vertical="center"/>
    </xf>
    <xf numFmtId="0" fontId="190" fillId="0" borderId="44" xfId="646" applyFont="1" applyFill="1" applyBorder="1" applyAlignment="1">
      <alignment horizontal="left" vertical="center"/>
    </xf>
    <xf numFmtId="165" fontId="201" fillId="0" borderId="0" xfId="646" applyNumberFormat="1" applyFont="1" applyBorder="1" applyAlignment="1">
      <alignment vertical="center"/>
    </xf>
    <xf numFmtId="0" fontId="92" fillId="0" borderId="0" xfId="646" applyFont="1" applyAlignment="1">
      <alignment vertical="center"/>
    </xf>
    <xf numFmtId="0" fontId="35" fillId="0" borderId="0" xfId="646" applyFont="1"/>
    <xf numFmtId="0" fontId="9" fillId="0" borderId="0" xfId="646" applyFont="1"/>
    <xf numFmtId="0" fontId="9" fillId="0" borderId="0" xfId="646" applyFont="1" applyBorder="1"/>
    <xf numFmtId="0" fontId="199" fillId="0" borderId="0" xfId="646" applyFont="1"/>
    <xf numFmtId="0" fontId="192" fillId="0" borderId="40" xfId="0" applyFont="1" applyFill="1" applyBorder="1"/>
    <xf numFmtId="0" fontId="192" fillId="0" borderId="41" xfId="0" applyFont="1" applyFill="1" applyBorder="1"/>
    <xf numFmtId="0" fontId="192" fillId="0" borderId="42" xfId="0" applyFont="1" applyFill="1" applyBorder="1"/>
    <xf numFmtId="0" fontId="192" fillId="0" borderId="43" xfId="0" applyFont="1" applyFill="1" applyBorder="1"/>
    <xf numFmtId="0" fontId="190" fillId="0" borderId="44" xfId="645" quotePrefix="1" applyFont="1" applyBorder="1" applyAlignment="1">
      <alignment horizontal="left" vertical="center"/>
    </xf>
    <xf numFmtId="0" fontId="190" fillId="0" borderId="56" xfId="645" applyFont="1" applyBorder="1" applyAlignment="1">
      <alignment horizontal="left" wrapText="1"/>
    </xf>
    <xf numFmtId="0" fontId="28" fillId="0" borderId="0" xfId="645" applyFont="1" applyBorder="1" applyAlignment="1">
      <alignment vertical="center"/>
    </xf>
    <xf numFmtId="0" fontId="190" fillId="0" borderId="0" xfId="645" quotePrefix="1" applyFont="1" applyBorder="1" applyAlignment="1">
      <alignment horizontal="left" vertical="center"/>
    </xf>
    <xf numFmtId="0" fontId="190" fillId="0" borderId="56" xfId="645" applyFont="1" applyFill="1" applyBorder="1" applyAlignment="1">
      <alignment horizontal="left" vertical="center"/>
    </xf>
    <xf numFmtId="0" fontId="190" fillId="0" borderId="0" xfId="645" applyFont="1" applyBorder="1" applyAlignment="1">
      <alignment horizontal="left"/>
    </xf>
    <xf numFmtId="165" fontId="190" fillId="0" borderId="37" xfId="645" applyNumberFormat="1" applyFont="1" applyBorder="1" applyAlignment="1"/>
    <xf numFmtId="0" fontId="28" fillId="0" borderId="0" xfId="645" applyFont="1" applyAlignment="1">
      <alignment vertical="center"/>
    </xf>
    <xf numFmtId="0" fontId="190" fillId="0" borderId="0" xfId="645" applyFont="1" applyFill="1" applyBorder="1" applyAlignment="1">
      <alignment horizontal="left"/>
    </xf>
    <xf numFmtId="0" fontId="190" fillId="0" borderId="0" xfId="645" applyFont="1" applyBorder="1" applyAlignment="1">
      <alignment horizontal="left" wrapText="1"/>
    </xf>
    <xf numFmtId="0" fontId="190" fillId="0" borderId="0" xfId="645" applyFont="1" applyFill="1" applyBorder="1" applyAlignment="1">
      <alignment horizontal="left" wrapText="1"/>
    </xf>
    <xf numFmtId="0" fontId="190" fillId="0" borderId="44" xfId="645" applyFont="1" applyFill="1" applyBorder="1" applyAlignment="1">
      <alignment horizontal="left" wrapText="1"/>
    </xf>
    <xf numFmtId="0" fontId="190" fillId="0" borderId="13" xfId="645" applyFont="1" applyFill="1" applyBorder="1" applyAlignment="1">
      <alignment horizontal="left" wrapText="1"/>
    </xf>
    <xf numFmtId="0" fontId="28" fillId="0" borderId="0" xfId="645" applyFont="1" applyBorder="1" applyAlignment="1"/>
    <xf numFmtId="165" fontId="190" fillId="0" borderId="37" xfId="645" applyNumberFormat="1" applyFont="1" applyFill="1" applyBorder="1" applyAlignment="1"/>
    <xf numFmtId="0" fontId="192" fillId="0" borderId="56" xfId="645" applyFont="1" applyFill="1" applyBorder="1" applyAlignment="1">
      <alignment horizontal="left"/>
    </xf>
    <xf numFmtId="0" fontId="190" fillId="0" borderId="44" xfId="645" applyFont="1" applyFill="1" applyBorder="1" applyAlignment="1">
      <alignment horizontal="left"/>
    </xf>
    <xf numFmtId="0" fontId="195" fillId="0" borderId="13" xfId="645" applyFont="1" applyFill="1" applyBorder="1" applyAlignment="1">
      <alignment horizontal="left"/>
    </xf>
    <xf numFmtId="165" fontId="195" fillId="0" borderId="36" xfId="645" applyNumberFormat="1" applyFont="1" applyBorder="1" applyAlignment="1"/>
    <xf numFmtId="0" fontId="195" fillId="0" borderId="13" xfId="645" applyFont="1" applyFill="1" applyBorder="1" applyAlignment="1">
      <alignment horizontal="left" wrapText="1"/>
    </xf>
    <xf numFmtId="0" fontId="92" fillId="0" borderId="0" xfId="645" applyFont="1" applyBorder="1" applyAlignment="1">
      <alignment vertical="center"/>
    </xf>
    <xf numFmtId="165" fontId="190" fillId="0" borderId="13" xfId="645" applyNumberFormat="1" applyFont="1" applyBorder="1" applyAlignment="1"/>
    <xf numFmtId="0" fontId="92" fillId="0" borderId="0" xfId="645" applyFont="1" applyBorder="1" applyAlignment="1"/>
    <xf numFmtId="0" fontId="259" fillId="0" borderId="56" xfId="645" applyFont="1" applyFill="1" applyBorder="1" applyAlignment="1">
      <alignment horizontal="left"/>
    </xf>
    <xf numFmtId="0" fontId="195" fillId="0" borderId="44" xfId="645" applyFont="1" applyFill="1" applyBorder="1" applyAlignment="1">
      <alignment horizontal="left" wrapText="1"/>
    </xf>
    <xf numFmtId="172" fontId="195" fillId="0" borderId="0" xfId="645" applyNumberFormat="1" applyFont="1" applyFill="1" applyBorder="1" applyAlignment="1">
      <alignment horizontal="center"/>
    </xf>
    <xf numFmtId="259" fontId="190" fillId="0" borderId="37" xfId="646" applyNumberFormat="1" applyFont="1" applyBorder="1" applyAlignment="1">
      <alignment vertical="center"/>
    </xf>
    <xf numFmtId="0" fontId="153" fillId="0" borderId="0" xfId="646" applyFont="1" applyBorder="1" applyAlignment="1">
      <alignment vertical="center"/>
    </xf>
    <xf numFmtId="259" fontId="190" fillId="0" borderId="38" xfId="646" applyNumberFormat="1" applyFont="1" applyBorder="1" applyAlignment="1">
      <alignment vertical="center"/>
    </xf>
    <xf numFmtId="259" fontId="195" fillId="0" borderId="39" xfId="646" applyNumberFormat="1" applyFont="1" applyBorder="1" applyAlignment="1">
      <alignment vertical="center"/>
    </xf>
    <xf numFmtId="259" fontId="190" fillId="0" borderId="36" xfId="646" applyNumberFormat="1" applyFont="1" applyBorder="1" applyAlignment="1">
      <alignment vertical="center"/>
    </xf>
    <xf numFmtId="0" fontId="190" fillId="0" borderId="0" xfId="646" applyFont="1" applyFill="1"/>
    <xf numFmtId="259" fontId="192" fillId="0" borderId="0" xfId="646" applyNumberFormat="1" applyFont="1" applyFill="1"/>
    <xf numFmtId="259" fontId="192" fillId="0" borderId="0" xfId="646" applyNumberFormat="1" applyFont="1" applyFill="1" applyBorder="1"/>
    <xf numFmtId="0" fontId="9" fillId="0" borderId="0" xfId="646" applyFont="1" applyFill="1"/>
    <xf numFmtId="259" fontId="190" fillId="0" borderId="44" xfId="646" applyNumberFormat="1" applyFont="1" applyFill="1" applyBorder="1" applyAlignment="1">
      <alignment horizontal="right" vertical="center"/>
    </xf>
    <xf numFmtId="259" fontId="190" fillId="0" borderId="37" xfId="646" applyNumberFormat="1" applyFont="1" applyFill="1" applyBorder="1" applyAlignment="1">
      <alignment vertical="center"/>
    </xf>
    <xf numFmtId="259" fontId="190" fillId="0" borderId="39" xfId="646" applyNumberFormat="1" applyFont="1" applyBorder="1" applyAlignment="1">
      <alignment vertical="center"/>
    </xf>
    <xf numFmtId="49" fontId="193" fillId="0" borderId="36" xfId="645" applyNumberFormat="1" applyFont="1" applyFill="1" applyBorder="1" applyAlignment="1">
      <alignment horizontal="right" vertical="top"/>
    </xf>
    <xf numFmtId="49" fontId="193" fillId="0" borderId="46" xfId="645" applyNumberFormat="1" applyFont="1" applyFill="1" applyBorder="1" applyAlignment="1">
      <alignment horizontal="right" vertical="top"/>
    </xf>
    <xf numFmtId="0" fontId="9" fillId="0" borderId="0" xfId="645" applyFont="1" applyAlignment="1">
      <alignment vertical="center"/>
    </xf>
    <xf numFmtId="49" fontId="193" fillId="0" borderId="37" xfId="645" applyNumberFormat="1" applyFont="1" applyFill="1" applyBorder="1" applyAlignment="1">
      <alignment horizontal="right" vertical="top"/>
    </xf>
    <xf numFmtId="49" fontId="193" fillId="0" borderId="47" xfId="645" applyNumberFormat="1" applyFont="1" applyFill="1" applyBorder="1" applyAlignment="1">
      <alignment horizontal="right" vertical="top"/>
    </xf>
    <xf numFmtId="49" fontId="193" fillId="0" borderId="38" xfId="645" applyNumberFormat="1" applyFont="1" applyFill="1" applyBorder="1" applyAlignment="1">
      <alignment horizontal="right" vertical="top"/>
    </xf>
    <xf numFmtId="0" fontId="192" fillId="0" borderId="0" xfId="645" applyFont="1" applyBorder="1" applyAlignment="1">
      <alignment vertical="top"/>
    </xf>
    <xf numFmtId="0" fontId="190" fillId="0" borderId="40" xfId="645" applyFont="1" applyFill="1" applyBorder="1" applyAlignment="1">
      <alignment horizontal="left" wrapText="1"/>
    </xf>
    <xf numFmtId="172" fontId="190" fillId="29" borderId="36" xfId="645" applyNumberFormat="1" applyFont="1" applyFill="1" applyBorder="1" applyAlignment="1"/>
    <xf numFmtId="0" fontId="202" fillId="0" borderId="0" xfId="645" applyFont="1" applyBorder="1" applyAlignment="1">
      <alignment vertical="center"/>
    </xf>
    <xf numFmtId="0" fontId="22" fillId="0" borderId="0" xfId="645" applyFont="1" applyAlignment="1">
      <alignment vertical="center"/>
    </xf>
    <xf numFmtId="258" fontId="190" fillId="0" borderId="44" xfId="626" applyNumberFormat="1" applyFont="1" applyBorder="1" applyAlignment="1">
      <alignment vertical="center"/>
    </xf>
    <xf numFmtId="258" fontId="190" fillId="0" borderId="44" xfId="626" applyNumberFormat="1" applyFont="1" applyBorder="1" applyAlignment="1"/>
    <xf numFmtId="268" fontId="190" fillId="0" borderId="39" xfId="626" applyNumberFormat="1" applyFont="1" applyBorder="1" applyAlignment="1">
      <alignment vertical="center"/>
    </xf>
    <xf numFmtId="0" fontId="190" fillId="0" borderId="40" xfId="0" applyFont="1" applyFill="1" applyBorder="1"/>
    <xf numFmtId="0" fontId="190" fillId="0" borderId="41" xfId="0" applyFont="1" applyFill="1" applyBorder="1"/>
    <xf numFmtId="0" fontId="190" fillId="0" borderId="41" xfId="0" quotePrefix="1" applyFont="1" applyFill="1" applyBorder="1"/>
    <xf numFmtId="0" fontId="190" fillId="0" borderId="42" xfId="0" applyFont="1" applyFill="1" applyBorder="1"/>
    <xf numFmtId="0" fontId="195" fillId="0" borderId="43" xfId="0" applyFont="1" applyFill="1" applyBorder="1"/>
    <xf numFmtId="0" fontId="195" fillId="0" borderId="41" xfId="0" applyFont="1" applyFill="1" applyBorder="1"/>
    <xf numFmtId="0" fontId="195" fillId="0" borderId="42" xfId="0" applyFont="1" applyFill="1" applyBorder="1"/>
    <xf numFmtId="0" fontId="197" fillId="0" borderId="0" xfId="0" applyFont="1" applyFill="1" applyBorder="1"/>
    <xf numFmtId="0" fontId="195" fillId="0" borderId="40" xfId="0" applyFont="1" applyFill="1" applyBorder="1"/>
    <xf numFmtId="0" fontId="190" fillId="0" borderId="41" xfId="0" applyFont="1" applyFill="1" applyBorder="1" applyAlignment="1">
      <alignment horizontal="left" indent="1"/>
    </xf>
    <xf numFmtId="173" fontId="182" fillId="29" borderId="0" xfId="0" applyNumberFormat="1" applyFont="1" applyFill="1"/>
    <xf numFmtId="0" fontId="190" fillId="0" borderId="43" xfId="0" applyFont="1" applyFill="1" applyBorder="1" applyAlignment="1">
      <alignment horizontal="left" indent="1"/>
    </xf>
    <xf numFmtId="173" fontId="182" fillId="29" borderId="0" xfId="634" applyNumberFormat="1" applyFont="1" applyFill="1"/>
    <xf numFmtId="0" fontId="260" fillId="0" borderId="0" xfId="626" applyFont="1" applyFill="1"/>
    <xf numFmtId="0" fontId="153" fillId="0" borderId="0" xfId="647" applyFont="1" applyAlignment="1">
      <alignment vertical="center"/>
    </xf>
    <xf numFmtId="0" fontId="153" fillId="0" borderId="0" xfId="647" applyFont="1" applyBorder="1" applyAlignment="1">
      <alignment vertical="center"/>
    </xf>
    <xf numFmtId="0" fontId="41" fillId="0" borderId="0" xfId="647" applyFont="1" applyBorder="1" applyAlignment="1">
      <alignment vertical="center"/>
    </xf>
    <xf numFmtId="0" fontId="9" fillId="0" borderId="0" xfId="647" applyFont="1"/>
    <xf numFmtId="0" fontId="9" fillId="0" borderId="0" xfId="647" applyFont="1" applyBorder="1"/>
    <xf numFmtId="169" fontId="191" fillId="29" borderId="36" xfId="647" applyNumberFormat="1" applyFont="1" applyFill="1" applyBorder="1" applyAlignment="1">
      <alignment horizontal="right" vertical="center"/>
    </xf>
    <xf numFmtId="0" fontId="153" fillId="29" borderId="0" xfId="647" applyFont="1" applyFill="1" applyAlignment="1">
      <alignment vertical="center"/>
    </xf>
    <xf numFmtId="165" fontId="190" fillId="29" borderId="37" xfId="647" applyNumberFormat="1" applyFont="1" applyFill="1" applyBorder="1" applyAlignment="1">
      <alignment horizontal="right" vertical="center"/>
    </xf>
    <xf numFmtId="0" fontId="153" fillId="29" borderId="0" xfId="647" applyFont="1" applyFill="1" applyBorder="1" applyAlignment="1">
      <alignment vertical="center"/>
    </xf>
    <xf numFmtId="260" fontId="190" fillId="0" borderId="37" xfId="647" applyNumberFormat="1" applyFont="1" applyBorder="1" applyAlignment="1">
      <alignment vertical="center"/>
    </xf>
    <xf numFmtId="0" fontId="41" fillId="29" borderId="0" xfId="647" applyFont="1" applyFill="1" applyBorder="1" applyAlignment="1">
      <alignment vertical="center"/>
    </xf>
    <xf numFmtId="165" fontId="190" fillId="29" borderId="38" xfId="647" applyNumberFormat="1" applyFont="1" applyFill="1" applyBorder="1" applyAlignment="1">
      <alignment horizontal="right"/>
    </xf>
    <xf numFmtId="0" fontId="9" fillId="29" borderId="0" xfId="647" applyFont="1" applyFill="1" applyBorder="1"/>
    <xf numFmtId="165" fontId="190" fillId="0" borderId="0" xfId="645" applyNumberFormat="1" applyFont="1" applyFill="1" applyBorder="1" applyAlignment="1">
      <alignment vertical="center"/>
    </xf>
    <xf numFmtId="0" fontId="223" fillId="0" borderId="56" xfId="645" applyFont="1" applyFill="1" applyBorder="1"/>
    <xf numFmtId="0" fontId="9" fillId="0" borderId="0" xfId="648" applyFont="1"/>
    <xf numFmtId="0" fontId="191" fillId="0" borderId="0" xfId="645" quotePrefix="1" applyFont="1" applyFill="1" applyBorder="1" applyAlignment="1">
      <alignment horizontal="left" vertical="center" indent="1"/>
    </xf>
    <xf numFmtId="258" fontId="190" fillId="0" borderId="37" xfId="645" applyNumberFormat="1" applyFont="1" applyFill="1" applyBorder="1" applyAlignment="1">
      <alignment vertical="center"/>
    </xf>
    <xf numFmtId="258" fontId="190" fillId="0" borderId="38" xfId="645" applyNumberFormat="1" applyFont="1" applyFill="1" applyBorder="1" applyAlignment="1">
      <alignment vertical="center"/>
    </xf>
    <xf numFmtId="0" fontId="190" fillId="0" borderId="0" xfId="645" applyFont="1" applyBorder="1" applyAlignment="1">
      <alignment horizontal="left" indent="1"/>
    </xf>
    <xf numFmtId="165" fontId="190" fillId="0" borderId="37" xfId="645" quotePrefix="1" applyNumberFormat="1" applyFont="1" applyFill="1" applyBorder="1" applyAlignment="1">
      <alignment horizontal="right" vertical="center"/>
    </xf>
    <xf numFmtId="0" fontId="190" fillId="0" borderId="44" xfId="645" applyFont="1" applyBorder="1" applyAlignment="1">
      <alignment horizontal="left" indent="1"/>
    </xf>
    <xf numFmtId="0" fontId="190" fillId="0" borderId="13" xfId="645" applyFont="1" applyBorder="1" applyAlignment="1">
      <alignment horizontal="left" vertical="center" indent="1"/>
    </xf>
    <xf numFmtId="165" fontId="190" fillId="0" borderId="39" xfId="645" quotePrefix="1" applyNumberFormat="1" applyFont="1" applyFill="1" applyBorder="1" applyAlignment="1">
      <alignment horizontal="right" vertical="center"/>
    </xf>
    <xf numFmtId="0" fontId="222" fillId="0" borderId="44" xfId="626" applyFont="1" applyFill="1" applyBorder="1" applyAlignment="1">
      <alignment horizontal="left" vertical="center"/>
    </xf>
    <xf numFmtId="0" fontId="192" fillId="0" borderId="0" xfId="626" applyFont="1" applyFill="1" applyBorder="1" applyAlignment="1" applyProtection="1">
      <alignment horizontal="left" vertical="center"/>
      <protection locked="0"/>
    </xf>
    <xf numFmtId="0" fontId="192" fillId="0" borderId="56" xfId="626" applyFont="1" applyFill="1" applyBorder="1" applyAlignment="1" applyProtection="1">
      <alignment horizontal="left" vertical="center"/>
      <protection locked="0"/>
    </xf>
    <xf numFmtId="0" fontId="192" fillId="0" borderId="44" xfId="626" applyFont="1" applyFill="1" applyBorder="1" applyAlignment="1" applyProtection="1">
      <alignment horizontal="left" vertical="center"/>
      <protection locked="0"/>
    </xf>
    <xf numFmtId="0" fontId="223" fillId="0" borderId="13" xfId="626" applyFont="1" applyFill="1" applyBorder="1" applyAlignment="1" applyProtection="1">
      <alignment horizontal="left" vertical="center"/>
      <protection locked="0"/>
    </xf>
    <xf numFmtId="0" fontId="192" fillId="0" borderId="0" xfId="643" applyFont="1" applyFill="1"/>
    <xf numFmtId="0" fontId="192" fillId="0" borderId="0" xfId="643" applyFont="1"/>
    <xf numFmtId="0" fontId="223" fillId="0" borderId="40" xfId="643" applyFont="1" applyFill="1" applyBorder="1"/>
    <xf numFmtId="0" fontId="192" fillId="0" borderId="36" xfId="643" applyFont="1" applyBorder="1"/>
    <xf numFmtId="0" fontId="192" fillId="0" borderId="13" xfId="626" applyFont="1" applyFill="1" applyBorder="1" applyAlignment="1" applyProtection="1">
      <alignment horizontal="left" vertical="center"/>
      <protection locked="0"/>
    </xf>
    <xf numFmtId="0" fontId="223" fillId="0" borderId="56" xfId="626" applyFont="1" applyFill="1" applyBorder="1" applyAlignment="1" applyProtection="1">
      <alignment horizontal="left" vertical="center"/>
      <protection locked="0"/>
    </xf>
    <xf numFmtId="0" fontId="192" fillId="0" borderId="0" xfId="643" applyFont="1" applyFill="1" applyBorder="1"/>
    <xf numFmtId="258" fontId="192" fillId="0" borderId="37" xfId="643" applyNumberFormat="1" applyFont="1" applyBorder="1"/>
    <xf numFmtId="0" fontId="28" fillId="0" borderId="0" xfId="643" applyFont="1"/>
    <xf numFmtId="0" fontId="192" fillId="0" borderId="44" xfId="643" applyFont="1" applyFill="1" applyBorder="1"/>
    <xf numFmtId="258" fontId="192" fillId="0" borderId="38" xfId="643" applyNumberFormat="1" applyFont="1" applyBorder="1"/>
    <xf numFmtId="176" fontId="190" fillId="0" borderId="0" xfId="626" applyNumberFormat="1" applyFont="1" applyFill="1" applyBorder="1" applyAlignment="1">
      <alignment horizontal="right"/>
    </xf>
    <xf numFmtId="176" fontId="190" fillId="0" borderId="0" xfId="626" applyNumberFormat="1" applyFont="1" applyBorder="1" applyAlignment="1">
      <alignment horizontal="right"/>
    </xf>
    <xf numFmtId="176" fontId="190" fillId="0" borderId="0" xfId="626" applyNumberFormat="1" applyFont="1" applyBorder="1" applyAlignment="1">
      <alignment horizontal="right" vertical="center"/>
    </xf>
    <xf numFmtId="0" fontId="192" fillId="0" borderId="0" xfId="626" applyFont="1" applyAlignment="1">
      <alignment vertical="center"/>
    </xf>
    <xf numFmtId="0" fontId="233" fillId="0" borderId="0" xfId="626" applyFont="1" applyAlignment="1">
      <alignment vertical="center"/>
    </xf>
    <xf numFmtId="2" fontId="190" fillId="0" borderId="0" xfId="390" applyNumberFormat="1" applyFont="1" applyFill="1" applyBorder="1" applyAlignment="1">
      <alignment horizontal="left" vertical="center" indent="1"/>
    </xf>
    <xf numFmtId="2" fontId="190" fillId="0" borderId="41" xfId="390" applyNumberFormat="1" applyFont="1" applyFill="1" applyBorder="1" applyAlignment="1">
      <alignment vertical="center"/>
    </xf>
    <xf numFmtId="49" fontId="190" fillId="0" borderId="37" xfId="390" applyNumberFormat="1" applyFont="1" applyFill="1" applyBorder="1" applyAlignment="1">
      <alignment horizontal="center" vertical="center"/>
    </xf>
    <xf numFmtId="2" fontId="190" fillId="0" borderId="42" xfId="390" applyNumberFormat="1" applyFont="1" applyFill="1" applyBorder="1" applyAlignment="1">
      <alignment vertical="center"/>
    </xf>
    <xf numFmtId="0" fontId="35" fillId="0" borderId="0" xfId="390" applyFont="1"/>
    <xf numFmtId="0" fontId="246" fillId="0" borderId="0" xfId="390" applyFont="1" applyAlignment="1">
      <alignment vertical="center"/>
    </xf>
    <xf numFmtId="0" fontId="35" fillId="0" borderId="0" xfId="390" quotePrefix="1" applyFont="1" applyAlignment="1">
      <alignment vertical="center"/>
    </xf>
    <xf numFmtId="0" fontId="9" fillId="0" borderId="0" xfId="390" applyFont="1" applyAlignment="1">
      <alignment vertical="center"/>
    </xf>
    <xf numFmtId="0" fontId="35" fillId="0" borderId="0" xfId="390" quotePrefix="1" applyFont="1" applyAlignment="1"/>
    <xf numFmtId="0" fontId="9" fillId="0" borderId="0" xfId="390" applyFont="1" applyAlignment="1"/>
    <xf numFmtId="0" fontId="207" fillId="0" borderId="0" xfId="390" applyFont="1" applyAlignment="1"/>
    <xf numFmtId="0" fontId="35" fillId="0" borderId="0" xfId="390" applyFont="1" applyAlignment="1"/>
    <xf numFmtId="0" fontId="191" fillId="0" borderId="0" xfId="645" applyFont="1" applyFill="1" applyAlignment="1">
      <alignment vertical="center"/>
    </xf>
    <xf numFmtId="273" fontId="190" fillId="0" borderId="36" xfId="645" quotePrefix="1" applyNumberFormat="1" applyFont="1" applyFill="1" applyBorder="1" applyAlignment="1">
      <alignment horizontal="right"/>
    </xf>
    <xf numFmtId="273" fontId="190" fillId="0" borderId="36" xfId="645" applyNumberFormat="1" applyFont="1" applyFill="1" applyBorder="1" applyAlignment="1">
      <alignment horizontal="right"/>
    </xf>
    <xf numFmtId="0" fontId="28" fillId="0" borderId="0" xfId="645" applyFont="1" applyFill="1" applyAlignment="1">
      <alignment vertical="center"/>
    </xf>
    <xf numFmtId="0" fontId="191" fillId="0" borderId="0" xfId="645" applyFont="1" applyFill="1" applyBorder="1" applyAlignment="1">
      <alignment horizontal="left" vertical="center"/>
    </xf>
    <xf numFmtId="169" fontId="190" fillId="0" borderId="38" xfId="645" applyNumberFormat="1" applyFont="1" applyFill="1" applyBorder="1" applyAlignment="1">
      <alignment horizontal="right" vertical="center"/>
    </xf>
    <xf numFmtId="267" fontId="202" fillId="0" borderId="36" xfId="642" applyNumberFormat="1" applyFont="1" applyFill="1" applyBorder="1" applyAlignment="1">
      <alignment vertical="center"/>
    </xf>
    <xf numFmtId="0" fontId="190" fillId="0" borderId="44" xfId="645" applyFont="1" applyFill="1" applyBorder="1" applyAlignment="1">
      <alignment horizontal="left" vertical="center"/>
    </xf>
    <xf numFmtId="267" fontId="202" fillId="0" borderId="38" xfId="642" applyNumberFormat="1" applyFont="1" applyFill="1" applyBorder="1" applyAlignment="1">
      <alignment vertical="center"/>
    </xf>
    <xf numFmtId="0" fontId="28" fillId="0" borderId="0" xfId="645" applyFont="1" applyFill="1" applyBorder="1" applyAlignment="1">
      <alignment vertical="center"/>
    </xf>
    <xf numFmtId="0" fontId="207" fillId="0" borderId="0" xfId="390" applyFont="1"/>
    <xf numFmtId="0" fontId="190" fillId="0" borderId="56" xfId="645" applyFont="1" applyFill="1" applyBorder="1" applyAlignment="1">
      <alignment horizontal="left" wrapText="1"/>
    </xf>
    <xf numFmtId="0" fontId="190" fillId="0" borderId="0" xfId="645" applyFont="1" applyFill="1" applyBorder="1" applyAlignment="1">
      <alignment horizontal="left" indent="1"/>
    </xf>
    <xf numFmtId="267" fontId="202" fillId="0" borderId="37" xfId="642" applyNumberFormat="1" applyFont="1" applyFill="1" applyBorder="1" applyAlignment="1"/>
    <xf numFmtId="0" fontId="190" fillId="0" borderId="44" xfId="645" applyFont="1" applyFill="1" applyBorder="1" applyAlignment="1">
      <alignment horizontal="left" indent="1"/>
    </xf>
    <xf numFmtId="267" fontId="202" fillId="0" borderId="38" xfId="642" applyNumberFormat="1" applyFont="1" applyFill="1" applyBorder="1" applyAlignment="1"/>
    <xf numFmtId="0" fontId="190" fillId="0" borderId="40" xfId="645" applyFont="1" applyFill="1" applyBorder="1" applyAlignment="1">
      <alignment horizontal="left" vertical="center"/>
    </xf>
    <xf numFmtId="267" fontId="202" fillId="0" borderId="37" xfId="642" applyNumberFormat="1" applyFont="1" applyFill="1" applyBorder="1" applyAlignment="1">
      <alignment vertical="center"/>
    </xf>
    <xf numFmtId="0" fontId="190" fillId="0" borderId="0" xfId="645" applyFont="1" applyFill="1" applyBorder="1" applyAlignment="1">
      <alignment horizontal="left" vertical="center"/>
    </xf>
    <xf numFmtId="0" fontId="195" fillId="0" borderId="13" xfId="645" applyFont="1" applyFill="1" applyBorder="1" applyAlignment="1">
      <alignment horizontal="left" vertical="center"/>
    </xf>
    <xf numFmtId="267" fontId="22" fillId="0" borderId="39" xfId="642" applyNumberFormat="1" applyFont="1" applyFill="1" applyBorder="1" applyAlignment="1">
      <alignment vertical="center"/>
    </xf>
    <xf numFmtId="0" fontId="229" fillId="0" borderId="56" xfId="641" applyFont="1" applyBorder="1" applyAlignment="1" applyProtection="1">
      <alignment horizontal="left" vertical="top"/>
    </xf>
    <xf numFmtId="0" fontId="9" fillId="0" borderId="0" xfId="0" applyFont="1" applyAlignment="1">
      <alignment horizontal="right"/>
    </xf>
    <xf numFmtId="176" fontId="190" fillId="0" borderId="14" xfId="626" applyNumberFormat="1" applyFont="1" applyBorder="1" applyAlignment="1">
      <alignment horizontal="right" vertical="center"/>
    </xf>
    <xf numFmtId="176" fontId="190" fillId="0" borderId="39" xfId="626" applyNumberFormat="1" applyFont="1" applyFill="1" applyBorder="1" applyAlignment="1">
      <alignment horizontal="right" vertical="center"/>
    </xf>
    <xf numFmtId="39" fontId="190" fillId="0" borderId="36" xfId="390" applyNumberFormat="1" applyFont="1" applyFill="1" applyBorder="1" applyAlignment="1">
      <alignment vertical="center"/>
    </xf>
    <xf numFmtId="39" fontId="190" fillId="0" borderId="37" xfId="390" applyNumberFormat="1" applyFont="1" applyFill="1" applyBorder="1" applyAlignment="1">
      <alignment vertical="center"/>
    </xf>
    <xf numFmtId="39" fontId="190" fillId="0" borderId="38" xfId="390" applyNumberFormat="1" applyFont="1" applyFill="1" applyBorder="1" applyAlignment="1">
      <alignment vertical="center"/>
    </xf>
    <xf numFmtId="2" fontId="195" fillId="0" borderId="56" xfId="390" quotePrefix="1" applyNumberFormat="1" applyFont="1" applyFill="1" applyBorder="1" applyAlignment="1">
      <alignment horizontal="left" vertical="center"/>
    </xf>
    <xf numFmtId="2" fontId="190" fillId="0" borderId="44" xfId="390" applyNumberFormat="1" applyFont="1" applyFill="1" applyBorder="1" applyAlignment="1">
      <alignment horizontal="left" vertical="center"/>
    </xf>
    <xf numFmtId="2" fontId="195" fillId="0" borderId="44" xfId="390" applyNumberFormat="1" applyFont="1" applyFill="1" applyBorder="1" applyAlignment="1">
      <alignment horizontal="left" vertical="center"/>
    </xf>
    <xf numFmtId="2" fontId="205" fillId="0" borderId="36" xfId="390" applyNumberFormat="1" applyFont="1" applyFill="1" applyBorder="1" applyAlignment="1">
      <alignment vertical="center"/>
    </xf>
    <xf numFmtId="2" fontId="205" fillId="0" borderId="37" xfId="390" applyNumberFormat="1" applyFont="1" applyFill="1" applyBorder="1" applyAlignment="1">
      <alignment vertical="center"/>
    </xf>
    <xf numFmtId="2" fontId="205" fillId="0" borderId="37" xfId="390" applyNumberFormat="1" applyFont="1" applyFill="1" applyBorder="1" applyAlignment="1">
      <alignment horizontal="left" vertical="center"/>
    </xf>
    <xf numFmtId="2" fontId="205" fillId="0" borderId="38" xfId="390" applyNumberFormat="1" applyFont="1" applyFill="1" applyBorder="1" applyAlignment="1">
      <alignment vertical="center"/>
    </xf>
    <xf numFmtId="2" fontId="205" fillId="0" borderId="0" xfId="390" applyNumberFormat="1" applyFont="1" applyFill="1" applyBorder="1" applyAlignment="1">
      <alignment vertical="center"/>
    </xf>
    <xf numFmtId="49" fontId="205" fillId="0" borderId="0" xfId="390" applyNumberFormat="1" applyFont="1" applyFill="1" applyBorder="1" applyAlignment="1">
      <alignment vertical="center"/>
    </xf>
    <xf numFmtId="0" fontId="35" fillId="0" borderId="0" xfId="390" applyFont="1" applyAlignment="1">
      <alignment vertical="center"/>
    </xf>
    <xf numFmtId="0" fontId="35" fillId="0" borderId="0" xfId="390" quotePrefix="1" applyFont="1"/>
    <xf numFmtId="0" fontId="262" fillId="0" borderId="0" xfId="626" applyFont="1" applyFill="1"/>
    <xf numFmtId="0" fontId="190" fillId="0" borderId="40" xfId="626" applyFont="1" applyBorder="1" applyAlignment="1">
      <alignment horizontal="left" vertical="center"/>
    </xf>
    <xf numFmtId="0" fontId="190" fillId="0" borderId="41" xfId="626" applyFont="1" applyBorder="1" applyAlignment="1">
      <alignment horizontal="left" vertical="center"/>
    </xf>
    <xf numFmtId="0" fontId="195" fillId="0" borderId="43" xfId="626" applyFont="1" applyBorder="1" applyAlignment="1">
      <alignment horizontal="left" vertical="center"/>
    </xf>
    <xf numFmtId="2" fontId="205" fillId="0" borderId="56" xfId="390" applyNumberFormat="1" applyFont="1" applyFill="1" applyBorder="1" applyAlignment="1">
      <alignment vertical="center"/>
    </xf>
    <xf numFmtId="258" fontId="190" fillId="0" borderId="56" xfId="626" applyNumberFormat="1" applyFont="1" applyBorder="1" applyAlignment="1">
      <alignment vertical="center"/>
    </xf>
    <xf numFmtId="258" fontId="35" fillId="0" borderId="0" xfId="390" applyNumberFormat="1" applyFont="1" applyAlignment="1">
      <alignment vertical="center"/>
    </xf>
    <xf numFmtId="0" fontId="190" fillId="0" borderId="41" xfId="626" quotePrefix="1" applyFont="1" applyBorder="1" applyAlignment="1">
      <alignment horizontal="left" vertical="center" indent="1"/>
    </xf>
    <xf numFmtId="0" fontId="190" fillId="0" borderId="42" xfId="626" applyFont="1" applyBorder="1" applyAlignment="1">
      <alignment horizontal="left" vertical="center"/>
    </xf>
    <xf numFmtId="0" fontId="195" fillId="0" borderId="56" xfId="626" applyFont="1" applyBorder="1" applyAlignment="1">
      <alignment horizontal="left" vertical="center"/>
    </xf>
    <xf numFmtId="0" fontId="190" fillId="0" borderId="44" xfId="626" quotePrefix="1" applyFont="1" applyBorder="1" applyAlignment="1">
      <alignment horizontal="left" vertical="center" indent="1"/>
    </xf>
    <xf numFmtId="179" fontId="153" fillId="0" borderId="0" xfId="390" applyNumberFormat="1" applyFont="1" applyBorder="1" applyAlignment="1">
      <alignment vertical="center"/>
    </xf>
    <xf numFmtId="0" fontId="190" fillId="0" borderId="41" xfId="390" applyFont="1" applyFill="1" applyBorder="1" applyAlignment="1">
      <alignment vertical="center"/>
    </xf>
    <xf numFmtId="174" fontId="190" fillId="46" borderId="39" xfId="390" applyNumberFormat="1" applyFont="1" applyFill="1" applyBorder="1" applyAlignment="1">
      <alignment horizontal="right" vertical="center"/>
    </xf>
    <xf numFmtId="165" fontId="190" fillId="46" borderId="36" xfId="390" applyNumberFormat="1" applyFont="1" applyFill="1" applyBorder="1" applyAlignment="1" applyProtection="1">
      <alignment vertical="center"/>
      <protection locked="0"/>
    </xf>
    <xf numFmtId="172" fontId="190" fillId="46" borderId="37" xfId="393" applyNumberFormat="1" applyFont="1" applyFill="1" applyBorder="1" applyAlignment="1">
      <alignment vertical="center"/>
    </xf>
    <xf numFmtId="165" fontId="190" fillId="46" borderId="38" xfId="390" applyNumberFormat="1" applyFont="1" applyFill="1" applyBorder="1" applyAlignment="1" applyProtection="1">
      <alignment vertical="center"/>
      <protection locked="0"/>
    </xf>
    <xf numFmtId="165" fontId="195" fillId="46" borderId="39" xfId="390" applyNumberFormat="1" applyFont="1" applyFill="1" applyBorder="1" applyAlignment="1" applyProtection="1">
      <alignment vertical="center"/>
      <protection locked="0"/>
    </xf>
    <xf numFmtId="172" fontId="190" fillId="46" borderId="36" xfId="1552" applyNumberFormat="1" applyFont="1" applyFill="1" applyBorder="1"/>
    <xf numFmtId="172" fontId="190" fillId="46" borderId="38" xfId="1552" applyNumberFormat="1" applyFont="1" applyFill="1" applyBorder="1"/>
    <xf numFmtId="172" fontId="195" fillId="46" borderId="39" xfId="1552" applyNumberFormat="1" applyFont="1" applyFill="1" applyBorder="1"/>
    <xf numFmtId="172" fontId="190" fillId="46" borderId="37" xfId="1552" applyNumberFormat="1" applyFont="1" applyFill="1" applyBorder="1"/>
    <xf numFmtId="172" fontId="195" fillId="46" borderId="36" xfId="1552" applyNumberFormat="1" applyFont="1" applyFill="1" applyBorder="1"/>
    <xf numFmtId="172" fontId="195" fillId="46" borderId="37" xfId="1552" applyNumberFormat="1" applyFont="1" applyFill="1" applyBorder="1"/>
    <xf numFmtId="259" fontId="190" fillId="46" borderId="37" xfId="1552" applyNumberFormat="1" applyFont="1" applyFill="1" applyBorder="1"/>
    <xf numFmtId="259" fontId="190" fillId="46" borderId="38" xfId="1552" applyNumberFormat="1" applyFont="1" applyFill="1" applyBorder="1"/>
    <xf numFmtId="173" fontId="190" fillId="46" borderId="36" xfId="1552" quotePrefix="1" applyNumberFormat="1" applyFont="1" applyFill="1" applyBorder="1" applyAlignment="1">
      <alignment horizontal="right"/>
    </xf>
    <xf numFmtId="173" fontId="190" fillId="46" borderId="38" xfId="1552" quotePrefix="1" applyNumberFormat="1" applyFont="1" applyFill="1" applyBorder="1" applyAlignment="1">
      <alignment horizontal="right" vertical="center"/>
    </xf>
    <xf numFmtId="172" fontId="193" fillId="46" borderId="37" xfId="1552" applyNumberFormat="1" applyFont="1" applyFill="1" applyBorder="1"/>
    <xf numFmtId="172" fontId="193" fillId="46" borderId="38" xfId="1552" applyNumberFormat="1" applyFont="1" applyFill="1" applyBorder="1"/>
    <xf numFmtId="172" fontId="186" fillId="46" borderId="39" xfId="1552" applyNumberFormat="1" applyFont="1" applyFill="1" applyBorder="1"/>
    <xf numFmtId="172" fontId="193" fillId="46" borderId="37" xfId="1552" applyNumberFormat="1" applyFont="1" applyFill="1" applyBorder="1" applyAlignment="1">
      <alignment horizontal="right"/>
    </xf>
    <xf numFmtId="172" fontId="186" fillId="46" borderId="37" xfId="1552" applyNumberFormat="1" applyFont="1" applyFill="1" applyBorder="1"/>
    <xf numFmtId="172" fontId="186" fillId="46" borderId="38" xfId="1552" applyNumberFormat="1" applyFont="1" applyFill="1" applyBorder="1"/>
    <xf numFmtId="169" fontId="190" fillId="46" borderId="36" xfId="390" applyNumberFormat="1" applyFont="1" applyFill="1" applyBorder="1" applyAlignment="1" applyProtection="1">
      <alignment horizontal="right" vertical="center"/>
      <protection locked="0"/>
    </xf>
    <xf numFmtId="259" fontId="190" fillId="46" borderId="37" xfId="1552" applyNumberFormat="1" applyFont="1" applyFill="1" applyBorder="1" applyAlignment="1" applyProtection="1">
      <alignment vertical="center"/>
      <protection locked="0"/>
    </xf>
    <xf numFmtId="259" fontId="190" fillId="46" borderId="37" xfId="1552" applyNumberFormat="1" applyFont="1" applyFill="1" applyBorder="1" applyAlignment="1" applyProtection="1">
      <protection locked="0"/>
    </xf>
    <xf numFmtId="259" fontId="190" fillId="46" borderId="37" xfId="1552" applyNumberFormat="1" applyFont="1" applyFill="1" applyBorder="1" applyProtection="1">
      <protection locked="0"/>
    </xf>
    <xf numFmtId="169" fontId="190" fillId="46" borderId="37" xfId="390" applyNumberFormat="1" applyFont="1" applyFill="1" applyBorder="1" applyAlignment="1" applyProtection="1">
      <alignment horizontal="right" vertical="center"/>
      <protection locked="0"/>
    </xf>
    <xf numFmtId="260" fontId="192" fillId="46" borderId="37" xfId="599" applyNumberFormat="1" applyFont="1" applyFill="1" applyBorder="1" applyProtection="1">
      <protection locked="0"/>
    </xf>
    <xf numFmtId="173" fontId="190" fillId="46" borderId="37" xfId="1552" applyNumberFormat="1" applyFont="1" applyFill="1" applyBorder="1" applyAlignment="1" applyProtection="1">
      <protection locked="0"/>
    </xf>
    <xf numFmtId="260" fontId="192" fillId="46" borderId="37" xfId="599" applyNumberFormat="1" applyFont="1" applyFill="1" applyBorder="1" applyAlignment="1" applyProtection="1">
      <protection locked="0"/>
    </xf>
    <xf numFmtId="173" fontId="193" fillId="46" borderId="37" xfId="1552" applyNumberFormat="1" applyFont="1" applyFill="1" applyBorder="1" applyAlignment="1" applyProtection="1">
      <protection locked="0"/>
    </xf>
    <xf numFmtId="173" fontId="193" fillId="46" borderId="37" xfId="1552" applyNumberFormat="1" applyFont="1" applyFill="1" applyBorder="1" applyProtection="1">
      <protection locked="0"/>
    </xf>
    <xf numFmtId="259" fontId="190" fillId="46" borderId="37" xfId="1552" applyNumberFormat="1" applyFont="1" applyFill="1" applyBorder="1" applyAlignment="1" applyProtection="1">
      <alignment horizontal="right" vertical="center"/>
      <protection locked="0"/>
    </xf>
    <xf numFmtId="173" fontId="190" fillId="46" borderId="37" xfId="1552" applyNumberFormat="1" applyFont="1" applyFill="1" applyBorder="1" applyAlignment="1" applyProtection="1">
      <alignment vertical="center"/>
      <protection locked="0"/>
    </xf>
    <xf numFmtId="260" fontId="192" fillId="46" borderId="37" xfId="599" applyNumberFormat="1" applyFont="1" applyFill="1" applyBorder="1" applyAlignment="1" applyProtection="1">
      <alignment vertical="center"/>
      <protection locked="0"/>
    </xf>
    <xf numFmtId="173" fontId="190" fillId="46" borderId="37" xfId="1552" applyNumberFormat="1" applyFont="1" applyFill="1" applyBorder="1" applyProtection="1">
      <protection locked="0"/>
    </xf>
    <xf numFmtId="173" fontId="193" fillId="46" borderId="37" xfId="599" applyNumberFormat="1" applyFont="1" applyFill="1" applyBorder="1" applyProtection="1">
      <protection locked="0"/>
    </xf>
    <xf numFmtId="178" fontId="190" fillId="46" borderId="37" xfId="1552" applyNumberFormat="1" applyFont="1" applyFill="1" applyBorder="1" applyProtection="1">
      <protection locked="0"/>
    </xf>
    <xf numFmtId="260" fontId="190" fillId="46" borderId="36" xfId="390" applyNumberFormat="1" applyFont="1" applyFill="1" applyBorder="1" applyAlignment="1" applyProtection="1">
      <alignment vertical="center"/>
      <protection locked="0"/>
    </xf>
    <xf numFmtId="260" fontId="190" fillId="46" borderId="38" xfId="390" applyNumberFormat="1" applyFont="1" applyFill="1" applyBorder="1" applyAlignment="1" applyProtection="1">
      <alignment vertical="center"/>
      <protection locked="0"/>
    </xf>
    <xf numFmtId="256" fontId="190" fillId="46" borderId="36" xfId="390" applyNumberFormat="1" applyFont="1" applyFill="1" applyBorder="1" applyAlignment="1" applyProtection="1">
      <alignment vertical="center"/>
      <protection locked="0"/>
    </xf>
    <xf numFmtId="256" fontId="195" fillId="46" borderId="39" xfId="390" applyNumberFormat="1" applyFont="1" applyFill="1" applyBorder="1" applyAlignment="1" applyProtection="1">
      <alignment vertical="center"/>
      <protection locked="0"/>
    </xf>
    <xf numFmtId="165" fontId="190" fillId="46" borderId="36" xfId="390" applyNumberFormat="1" applyFont="1" applyFill="1" applyBorder="1" applyAlignment="1">
      <alignment vertical="center"/>
    </xf>
    <xf numFmtId="165" fontId="190" fillId="46" borderId="39" xfId="390" applyNumberFormat="1" applyFont="1" applyFill="1" applyBorder="1" applyAlignment="1">
      <alignment vertical="center"/>
    </xf>
    <xf numFmtId="165" fontId="195" fillId="46" borderId="37" xfId="390" applyNumberFormat="1" applyFont="1" applyFill="1" applyBorder="1" applyAlignment="1">
      <alignment vertical="center"/>
    </xf>
    <xf numFmtId="260" fontId="191" fillId="46" borderId="38" xfId="390" applyNumberFormat="1" applyFont="1" applyFill="1" applyBorder="1" applyAlignment="1">
      <alignment vertical="center"/>
    </xf>
    <xf numFmtId="260" fontId="190" fillId="46" borderId="36" xfId="390" applyNumberFormat="1" applyFont="1" applyFill="1" applyBorder="1" applyAlignment="1">
      <alignment vertical="center"/>
    </xf>
    <xf numFmtId="260" fontId="190" fillId="46" borderId="38" xfId="390" applyNumberFormat="1" applyFont="1" applyFill="1" applyBorder="1" applyAlignment="1">
      <alignment vertical="center"/>
    </xf>
    <xf numFmtId="176" fontId="205" fillId="46" borderId="36" xfId="390" applyNumberFormat="1" applyFont="1" applyFill="1" applyBorder="1" applyAlignment="1">
      <alignment horizontal="right"/>
    </xf>
    <xf numFmtId="176" fontId="205" fillId="46" borderId="38" xfId="390" applyNumberFormat="1" applyFont="1" applyFill="1" applyBorder="1" applyAlignment="1">
      <alignment horizontal="right"/>
    </xf>
    <xf numFmtId="165" fontId="195" fillId="46" borderId="39" xfId="393" applyNumberFormat="1" applyFont="1" applyFill="1" applyBorder="1" applyAlignment="1">
      <alignment vertical="center"/>
    </xf>
    <xf numFmtId="165" fontId="190" fillId="46" borderId="38" xfId="393" applyNumberFormat="1" applyFont="1" applyFill="1" applyBorder="1" applyAlignment="1">
      <alignment vertical="center"/>
    </xf>
    <xf numFmtId="176" fontId="190" fillId="46" borderId="36" xfId="391" applyNumberFormat="1" applyFont="1" applyFill="1" applyBorder="1" applyAlignment="1">
      <alignment horizontal="right"/>
    </xf>
    <xf numFmtId="176" fontId="190" fillId="46" borderId="38" xfId="391" applyNumberFormat="1" applyFont="1" applyFill="1" applyBorder="1" applyAlignment="1">
      <alignment horizontal="right" vertical="center"/>
    </xf>
    <xf numFmtId="182" fontId="190" fillId="46" borderId="36" xfId="390" applyNumberFormat="1" applyFont="1" applyFill="1" applyBorder="1" applyAlignment="1">
      <alignment vertical="center"/>
    </xf>
    <xf numFmtId="182" fontId="190" fillId="46" borderId="37" xfId="390" applyNumberFormat="1" applyFont="1" applyFill="1" applyBorder="1" applyAlignment="1">
      <alignment vertical="center"/>
    </xf>
    <xf numFmtId="182" fontId="190" fillId="46" borderId="36" xfId="390" quotePrefix="1" applyNumberFormat="1" applyFont="1" applyFill="1" applyBorder="1" applyAlignment="1">
      <alignment horizontal="right" vertical="center"/>
    </xf>
    <xf numFmtId="182" fontId="190" fillId="46" borderId="38" xfId="390" applyNumberFormat="1" applyFont="1" applyFill="1" applyBorder="1" applyAlignment="1">
      <alignment vertical="center"/>
    </xf>
    <xf numFmtId="182" fontId="195" fillId="46" borderId="39" xfId="390" quotePrefix="1" applyNumberFormat="1" applyFont="1" applyFill="1" applyBorder="1" applyAlignment="1">
      <alignment horizontal="right" vertical="center"/>
    </xf>
    <xf numFmtId="176" fontId="190" fillId="46" borderId="36" xfId="390" applyNumberFormat="1" applyFont="1" applyFill="1" applyBorder="1" applyAlignment="1">
      <alignment horizontal="right"/>
    </xf>
    <xf numFmtId="165" fontId="192" fillId="46" borderId="36" xfId="390" applyNumberFormat="1" applyFont="1" applyFill="1" applyBorder="1" applyAlignment="1">
      <alignment vertical="center"/>
    </xf>
    <xf numFmtId="260" fontId="190" fillId="46" borderId="37" xfId="591" applyNumberFormat="1" applyFont="1" applyFill="1" applyBorder="1" applyAlignment="1">
      <alignment horizontal="right" vertical="center"/>
    </xf>
    <xf numFmtId="0" fontId="190" fillId="46" borderId="41" xfId="626" applyFont="1" applyFill="1" applyBorder="1" applyAlignment="1">
      <alignment horizontal="left" vertical="center"/>
    </xf>
    <xf numFmtId="260" fontId="190" fillId="46" borderId="38" xfId="591" applyNumberFormat="1" applyFont="1" applyFill="1" applyBorder="1" applyAlignment="1">
      <alignment horizontal="right" vertical="center"/>
    </xf>
    <xf numFmtId="176" fontId="190" fillId="46" borderId="36" xfId="626" applyNumberFormat="1" applyFont="1" applyFill="1" applyBorder="1" applyAlignment="1">
      <alignment horizontal="right"/>
    </xf>
    <xf numFmtId="176" fontId="190" fillId="46" borderId="37" xfId="626" applyNumberFormat="1" applyFont="1" applyFill="1" applyBorder="1" applyAlignment="1">
      <alignment horizontal="right" vertical="center"/>
    </xf>
    <xf numFmtId="172" fontId="195" fillId="46" borderId="39" xfId="626" applyNumberFormat="1" applyFont="1" applyFill="1" applyBorder="1" applyAlignment="1">
      <alignment horizontal="right" vertical="center"/>
    </xf>
    <xf numFmtId="258" fontId="190" fillId="46" borderId="37" xfId="626" applyNumberFormat="1" applyFont="1" applyFill="1" applyBorder="1" applyAlignment="1">
      <alignment vertical="center"/>
    </xf>
    <xf numFmtId="258" fontId="190" fillId="46" borderId="38" xfId="626" applyNumberFormat="1" applyFont="1" applyFill="1" applyBorder="1" applyAlignment="1">
      <alignment vertical="center"/>
    </xf>
    <xf numFmtId="261" fontId="190" fillId="46" borderId="39" xfId="626" applyNumberFormat="1" applyFont="1" applyFill="1" applyBorder="1" applyAlignment="1">
      <alignment vertical="center"/>
    </xf>
    <xf numFmtId="258" fontId="190" fillId="46" borderId="36" xfId="626" applyNumberFormat="1" applyFont="1" applyFill="1" applyBorder="1" applyAlignment="1">
      <alignment vertical="center"/>
    </xf>
    <xf numFmtId="260" fontId="190" fillId="46" borderId="37" xfId="390" applyNumberFormat="1" applyFont="1" applyFill="1" applyBorder="1" applyAlignment="1">
      <alignment vertical="center"/>
    </xf>
    <xf numFmtId="260" fontId="195" fillId="46" borderId="36" xfId="390" applyNumberFormat="1" applyFont="1" applyFill="1" applyBorder="1" applyAlignment="1">
      <alignment vertical="center"/>
    </xf>
    <xf numFmtId="260" fontId="195" fillId="46" borderId="39" xfId="390" applyNumberFormat="1" applyFont="1" applyFill="1" applyBorder="1" applyAlignment="1">
      <alignment vertical="center"/>
    </xf>
    <xf numFmtId="262" fontId="192" fillId="46" borderId="37" xfId="390" applyNumberFormat="1" applyFont="1" applyFill="1" applyBorder="1" applyAlignment="1">
      <alignment vertical="center"/>
    </xf>
    <xf numFmtId="262" fontId="192" fillId="46" borderId="39" xfId="390" applyNumberFormat="1" applyFont="1" applyFill="1" applyBorder="1" applyAlignment="1">
      <alignment vertical="center"/>
    </xf>
    <xf numFmtId="262" fontId="192" fillId="46" borderId="36" xfId="390" applyNumberFormat="1" applyFont="1" applyFill="1" applyBorder="1" applyAlignment="1">
      <alignment vertical="center"/>
    </xf>
    <xf numFmtId="262" fontId="223" fillId="46" borderId="39" xfId="390" applyNumberFormat="1" applyFont="1" applyFill="1" applyBorder="1" applyAlignment="1">
      <alignment vertical="center"/>
    </xf>
    <xf numFmtId="262" fontId="190" fillId="46" borderId="36" xfId="390" applyNumberFormat="1" applyFont="1" applyFill="1" applyBorder="1" applyAlignment="1">
      <alignment vertical="center"/>
    </xf>
    <xf numFmtId="165" fontId="193" fillId="46" borderId="36" xfId="390" applyNumberFormat="1" applyFont="1" applyFill="1" applyBorder="1" applyAlignment="1">
      <alignment vertical="center"/>
    </xf>
    <xf numFmtId="175" fontId="187" fillId="46" borderId="41" xfId="390" applyNumberFormat="1" applyFont="1" applyFill="1" applyBorder="1" applyAlignment="1">
      <alignment vertical="center"/>
    </xf>
    <xf numFmtId="175" fontId="187" fillId="46" borderId="41" xfId="390" applyNumberFormat="1" applyFont="1" applyFill="1" applyBorder="1" applyAlignment="1"/>
    <xf numFmtId="175" fontId="187" fillId="46" borderId="42" xfId="390" applyNumberFormat="1" applyFont="1" applyFill="1" applyBorder="1" applyAlignment="1">
      <alignment vertical="center"/>
    </xf>
    <xf numFmtId="262" fontId="187" fillId="46" borderId="36" xfId="390" applyNumberFormat="1" applyFont="1" applyFill="1" applyBorder="1" applyAlignment="1"/>
    <xf numFmtId="262" fontId="187" fillId="46" borderId="37" xfId="390" applyNumberFormat="1" applyFont="1" applyFill="1" applyBorder="1" applyAlignment="1"/>
    <xf numFmtId="262" fontId="187" fillId="46" borderId="38" xfId="390" applyNumberFormat="1" applyFont="1" applyFill="1" applyBorder="1" applyAlignment="1"/>
    <xf numFmtId="175" fontId="187" fillId="46" borderId="36" xfId="390" applyNumberFormat="1" applyFont="1" applyFill="1" applyBorder="1" applyAlignment="1">
      <alignment vertical="center"/>
    </xf>
    <xf numFmtId="260" fontId="202" fillId="46" borderId="37" xfId="390" applyNumberFormat="1" applyFont="1" applyFill="1" applyBorder="1" applyAlignment="1"/>
    <xf numFmtId="260" fontId="202" fillId="46" borderId="38" xfId="390" applyNumberFormat="1" applyFont="1" applyFill="1" applyBorder="1" applyAlignment="1"/>
    <xf numFmtId="260" fontId="193" fillId="46" borderId="36" xfId="390" applyNumberFormat="1" applyFont="1" applyFill="1" applyBorder="1" applyAlignment="1"/>
    <xf numFmtId="260" fontId="193" fillId="46" borderId="37" xfId="390" applyNumberFormat="1" applyFont="1" applyFill="1" applyBorder="1" applyAlignment="1"/>
    <xf numFmtId="260" fontId="193" fillId="46" borderId="38" xfId="390" applyNumberFormat="1" applyFont="1" applyFill="1" applyBorder="1" applyAlignment="1"/>
    <xf numFmtId="260" fontId="192" fillId="46" borderId="38" xfId="599" applyNumberFormat="1" applyFont="1" applyFill="1" applyBorder="1" applyAlignment="1" applyProtection="1">
      <protection locked="0"/>
    </xf>
    <xf numFmtId="176" fontId="205" fillId="46" borderId="36" xfId="390" applyNumberFormat="1" applyFont="1" applyFill="1" applyBorder="1" applyAlignment="1">
      <alignment horizontal="right" vertical="center"/>
    </xf>
    <xf numFmtId="176" fontId="205" fillId="46" borderId="37" xfId="390" applyNumberFormat="1" applyFont="1" applyFill="1" applyBorder="1" applyAlignment="1">
      <alignment horizontal="right" vertical="center"/>
    </xf>
    <xf numFmtId="49" fontId="193" fillId="46" borderId="38" xfId="390" applyNumberFormat="1" applyFont="1" applyFill="1" applyBorder="1" applyAlignment="1">
      <alignment horizontal="right" vertical="center"/>
    </xf>
    <xf numFmtId="49" fontId="193" fillId="0" borderId="44" xfId="390" applyNumberFormat="1" applyFont="1" applyFill="1" applyBorder="1" applyAlignment="1">
      <alignment vertical="center"/>
    </xf>
    <xf numFmtId="49" fontId="193" fillId="0" borderId="42" xfId="390" applyNumberFormat="1" applyFont="1" applyFill="1" applyBorder="1" applyAlignment="1">
      <alignment vertical="center"/>
    </xf>
    <xf numFmtId="267" fontId="202" fillId="46" borderId="36" xfId="642" applyNumberFormat="1" applyFont="1" applyFill="1" applyBorder="1" applyAlignment="1"/>
    <xf numFmtId="267" fontId="193" fillId="46" borderId="37" xfId="390" applyNumberFormat="1" applyFont="1" applyFill="1" applyBorder="1" applyAlignment="1"/>
    <xf numFmtId="267" fontId="193" fillId="46" borderId="38" xfId="390" applyNumberFormat="1" applyFont="1" applyFill="1" applyBorder="1" applyAlignment="1"/>
    <xf numFmtId="268" fontId="190" fillId="46" borderId="36" xfId="626" applyNumberFormat="1" applyFont="1" applyFill="1" applyBorder="1" applyAlignment="1">
      <alignment vertical="center"/>
    </xf>
    <xf numFmtId="268" fontId="190" fillId="46" borderId="37" xfId="626" applyNumberFormat="1" applyFont="1" applyFill="1" applyBorder="1" applyAlignment="1">
      <alignment vertical="center"/>
    </xf>
    <xf numFmtId="268" fontId="190" fillId="46" borderId="37" xfId="626" applyNumberFormat="1" applyFont="1" applyFill="1" applyBorder="1" applyAlignment="1"/>
    <xf numFmtId="269" fontId="190" fillId="46" borderId="38" xfId="626" applyNumberFormat="1" applyFont="1" applyFill="1" applyBorder="1" applyAlignment="1"/>
    <xf numFmtId="258" fontId="190" fillId="46" borderId="38" xfId="626" applyNumberFormat="1" applyFont="1" applyFill="1" applyBorder="1" applyAlignment="1">
      <alignment horizontal="right" vertical="center"/>
    </xf>
    <xf numFmtId="165" fontId="190" fillId="46" borderId="36" xfId="626" applyNumberFormat="1" applyFont="1" applyFill="1" applyBorder="1" applyAlignment="1">
      <alignment vertical="center"/>
    </xf>
    <xf numFmtId="165" fontId="190" fillId="46" borderId="39" xfId="626" applyNumberFormat="1" applyFont="1" applyFill="1" applyBorder="1" applyAlignment="1">
      <alignment vertical="center"/>
    </xf>
    <xf numFmtId="174" fontId="190" fillId="46" borderId="36" xfId="626" applyNumberFormat="1" applyFont="1" applyFill="1" applyBorder="1" applyAlignment="1">
      <alignment horizontal="right" vertical="center"/>
    </xf>
    <xf numFmtId="271" fontId="190" fillId="46" borderId="37" xfId="626" applyNumberFormat="1" applyFont="1" applyFill="1" applyBorder="1" applyAlignment="1">
      <alignment vertical="center"/>
    </xf>
    <xf numFmtId="271" fontId="190" fillId="46" borderId="38" xfId="626" applyNumberFormat="1" applyFont="1" applyFill="1" applyBorder="1" applyAlignment="1">
      <alignment vertical="center"/>
    </xf>
    <xf numFmtId="272" fontId="190" fillId="46" borderId="37" xfId="626" applyNumberFormat="1" applyFont="1" applyFill="1" applyBorder="1" applyAlignment="1">
      <alignment vertical="center"/>
    </xf>
    <xf numFmtId="264" fontId="190" fillId="46" borderId="38" xfId="626" applyNumberFormat="1" applyFont="1" applyFill="1" applyBorder="1" applyAlignment="1"/>
    <xf numFmtId="258" fontId="190" fillId="46" borderId="38" xfId="626" applyNumberFormat="1" applyFont="1" applyFill="1" applyBorder="1" applyAlignment="1"/>
    <xf numFmtId="273" fontId="190" fillId="46" borderId="36" xfId="645" applyNumberFormat="1" applyFont="1" applyFill="1" applyBorder="1" applyAlignment="1">
      <alignment horizontal="right" vertical="center"/>
    </xf>
    <xf numFmtId="273" fontId="190" fillId="46" borderId="38" xfId="645" applyNumberFormat="1" applyFont="1" applyFill="1" applyBorder="1" applyAlignment="1">
      <alignment horizontal="right" vertical="center"/>
    </xf>
    <xf numFmtId="165" fontId="190" fillId="46" borderId="36" xfId="645" applyNumberFormat="1" applyFont="1" applyFill="1" applyBorder="1" applyAlignment="1">
      <alignment vertical="center"/>
    </xf>
    <xf numFmtId="165" fontId="190" fillId="46" borderId="39" xfId="645" applyNumberFormat="1" applyFont="1" applyFill="1" applyBorder="1" applyAlignment="1">
      <alignment vertical="center"/>
    </xf>
    <xf numFmtId="273" fontId="190" fillId="46" borderId="39" xfId="645" applyNumberFormat="1" applyFont="1" applyFill="1" applyBorder="1" applyAlignment="1">
      <alignment horizontal="right" vertical="center"/>
    </xf>
    <xf numFmtId="273" fontId="190" fillId="46" borderId="37" xfId="645" applyNumberFormat="1" applyFont="1" applyFill="1" applyBorder="1" applyAlignment="1">
      <alignment horizontal="right" vertical="center"/>
    </xf>
    <xf numFmtId="165" fontId="190" fillId="46" borderId="37" xfId="645" applyNumberFormat="1" applyFont="1" applyFill="1" applyBorder="1" applyAlignment="1">
      <alignment vertical="center"/>
    </xf>
    <xf numFmtId="165" fontId="195" fillId="46" borderId="39" xfId="645" applyNumberFormat="1" applyFont="1" applyFill="1" applyBorder="1" applyAlignment="1">
      <alignment vertical="center"/>
    </xf>
    <xf numFmtId="274" fontId="190" fillId="46" borderId="37" xfId="645" applyNumberFormat="1" applyFont="1" applyFill="1" applyBorder="1" applyAlignment="1">
      <alignment vertical="center"/>
    </xf>
    <xf numFmtId="274" fontId="190" fillId="46" borderId="38" xfId="645" applyNumberFormat="1" applyFont="1" applyFill="1" applyBorder="1" applyAlignment="1">
      <alignment vertical="center"/>
    </xf>
    <xf numFmtId="165" fontId="192" fillId="46" borderId="36" xfId="645" applyNumberFormat="1" applyFont="1" applyFill="1" applyBorder="1"/>
    <xf numFmtId="258" fontId="190" fillId="46" borderId="37" xfId="645" applyNumberFormat="1" applyFont="1" applyFill="1" applyBorder="1" applyAlignment="1">
      <alignment vertical="center"/>
    </xf>
    <xf numFmtId="258" fontId="190" fillId="46" borderId="38" xfId="645" applyNumberFormat="1" applyFont="1" applyFill="1" applyBorder="1" applyAlignment="1">
      <alignment horizontal="right" vertical="center"/>
    </xf>
    <xf numFmtId="0" fontId="181" fillId="46" borderId="36" xfId="626" applyFont="1" applyFill="1" applyBorder="1"/>
    <xf numFmtId="174" fontId="190" fillId="46" borderId="37" xfId="626" applyNumberFormat="1" applyFont="1" applyFill="1" applyBorder="1" applyAlignment="1">
      <alignment horizontal="right" vertical="center"/>
    </xf>
    <xf numFmtId="174" fontId="190" fillId="46" borderId="38" xfId="626" applyNumberFormat="1" applyFont="1" applyFill="1" applyBorder="1" applyAlignment="1">
      <alignment horizontal="right" vertical="center"/>
    </xf>
    <xf numFmtId="165" fontId="190" fillId="46" borderId="37" xfId="645" applyNumberFormat="1" applyFont="1" applyFill="1" applyBorder="1" applyAlignment="1"/>
    <xf numFmtId="165" fontId="195" fillId="46" borderId="36" xfId="645" applyNumberFormat="1" applyFont="1" applyFill="1" applyBorder="1" applyAlignment="1"/>
    <xf numFmtId="259" fontId="190" fillId="46" borderId="37" xfId="646" applyNumberFormat="1" applyFont="1" applyFill="1" applyBorder="1" applyAlignment="1">
      <alignment vertical="center"/>
    </xf>
    <xf numFmtId="259" fontId="195" fillId="46" borderId="39" xfId="646" applyNumberFormat="1" applyFont="1" applyFill="1" applyBorder="1" applyAlignment="1">
      <alignment vertical="center"/>
    </xf>
    <xf numFmtId="259" fontId="190" fillId="46" borderId="36" xfId="646" applyNumberFormat="1" applyFont="1" applyFill="1" applyBorder="1" applyAlignment="1">
      <alignment vertical="center"/>
    </xf>
    <xf numFmtId="259" fontId="190" fillId="46" borderId="38" xfId="646" applyNumberFormat="1" applyFont="1" applyFill="1" applyBorder="1" applyAlignment="1">
      <alignment vertical="center"/>
    </xf>
    <xf numFmtId="259" fontId="190" fillId="46" borderId="39" xfId="646" applyNumberFormat="1" applyFont="1" applyFill="1" applyBorder="1" applyAlignment="1">
      <alignment vertical="center"/>
    </xf>
    <xf numFmtId="268" fontId="190" fillId="46" borderId="39" xfId="626" applyNumberFormat="1" applyFont="1" applyFill="1" applyBorder="1" applyAlignment="1">
      <alignment vertical="center"/>
    </xf>
    <xf numFmtId="169" fontId="191" fillId="46" borderId="36" xfId="647" applyNumberFormat="1" applyFont="1" applyFill="1" applyBorder="1" applyAlignment="1">
      <alignment horizontal="right" vertical="center"/>
    </xf>
    <xf numFmtId="0" fontId="192" fillId="46" borderId="36" xfId="645" applyFont="1" applyFill="1" applyBorder="1"/>
    <xf numFmtId="258" fontId="190" fillId="46" borderId="38" xfId="645" applyNumberFormat="1" applyFont="1" applyFill="1" applyBorder="1" applyAlignment="1">
      <alignment vertical="center"/>
    </xf>
    <xf numFmtId="165" fontId="192" fillId="46" borderId="37" xfId="626" applyNumberFormat="1" applyFont="1" applyFill="1" applyBorder="1" applyAlignment="1" applyProtection="1">
      <alignment vertical="center"/>
      <protection locked="0"/>
    </xf>
    <xf numFmtId="0" fontId="192" fillId="46" borderId="36" xfId="643" applyFont="1" applyFill="1" applyBorder="1"/>
    <xf numFmtId="258" fontId="192" fillId="46" borderId="37" xfId="643" applyNumberFormat="1" applyFont="1" applyFill="1" applyBorder="1"/>
    <xf numFmtId="258" fontId="192" fillId="46" borderId="38" xfId="643" applyNumberFormat="1" applyFont="1" applyFill="1" applyBorder="1"/>
    <xf numFmtId="169" fontId="190" fillId="46" borderId="38" xfId="645" applyNumberFormat="1" applyFont="1" applyFill="1" applyBorder="1" applyAlignment="1">
      <alignment horizontal="right" vertical="center"/>
    </xf>
    <xf numFmtId="273" fontId="190" fillId="46" borderId="36" xfId="645" applyNumberFormat="1" applyFont="1" applyFill="1" applyBorder="1" applyAlignment="1">
      <alignment horizontal="right"/>
    </xf>
    <xf numFmtId="267" fontId="202" fillId="46" borderId="37" xfId="642" applyNumberFormat="1" applyFont="1" applyFill="1" applyBorder="1" applyAlignment="1"/>
    <xf numFmtId="267" fontId="202" fillId="46" borderId="38" xfId="642" applyNumberFormat="1" applyFont="1" applyFill="1" applyBorder="1" applyAlignment="1"/>
    <xf numFmtId="267" fontId="202" fillId="46" borderId="37" xfId="642" applyNumberFormat="1" applyFont="1" applyFill="1" applyBorder="1" applyAlignment="1">
      <alignment vertical="center"/>
    </xf>
    <xf numFmtId="267" fontId="22" fillId="46" borderId="39" xfId="642" applyNumberFormat="1" applyFont="1" applyFill="1" applyBorder="1" applyAlignment="1">
      <alignment vertical="center"/>
    </xf>
    <xf numFmtId="49" fontId="35" fillId="0" borderId="0" xfId="0" applyNumberFormat="1" applyFont="1" applyAlignment="1">
      <alignment horizontal="left" vertical="center"/>
    </xf>
    <xf numFmtId="265" fontId="248" fillId="0" borderId="0" xfId="0" applyNumberFormat="1" applyFont="1" applyAlignment="1">
      <alignment horizontal="left"/>
    </xf>
    <xf numFmtId="265" fontId="248" fillId="0" borderId="0" xfId="0" applyNumberFormat="1" applyFont="1" applyAlignment="1">
      <alignment horizontal="left" vertical="center"/>
    </xf>
    <xf numFmtId="265" fontId="248" fillId="0" borderId="0" xfId="0" applyNumberFormat="1" applyFont="1" applyFill="1" applyAlignment="1">
      <alignment horizontal="left" vertical="center"/>
    </xf>
    <xf numFmtId="0" fontId="35" fillId="0" borderId="0" xfId="0" applyFont="1" applyAlignment="1">
      <alignment vertical="center"/>
    </xf>
    <xf numFmtId="265" fontId="35" fillId="0" borderId="0" xfId="1472" applyNumberFormat="1" applyFont="1" applyAlignment="1" applyProtection="1"/>
    <xf numFmtId="0" fontId="228" fillId="0" borderId="0" xfId="626" applyFont="1"/>
    <xf numFmtId="0" fontId="0" fillId="0" borderId="57" xfId="0" applyBorder="1"/>
    <xf numFmtId="0" fontId="245" fillId="0" borderId="58" xfId="0" applyFont="1" applyBorder="1" applyAlignment="1">
      <alignment vertical="center"/>
    </xf>
    <xf numFmtId="0" fontId="0" fillId="0" borderId="59" xfId="0" applyBorder="1"/>
    <xf numFmtId="0" fontId="0" fillId="0" borderId="58" xfId="0" applyBorder="1"/>
    <xf numFmtId="263" fontId="35" fillId="0" borderId="0" xfId="1472" applyNumberFormat="1" applyFont="1" applyAlignment="1" applyProtection="1"/>
    <xf numFmtId="0" fontId="35" fillId="0" borderId="0" xfId="1472" applyFont="1" applyAlignment="1" applyProtection="1"/>
    <xf numFmtId="0" fontId="9" fillId="0" borderId="0" xfId="0" applyFont="1" applyAlignment="1"/>
    <xf numFmtId="265" fontId="35" fillId="0" borderId="0" xfId="1472" applyNumberFormat="1" applyFont="1" applyFill="1" applyAlignment="1" applyProtection="1"/>
    <xf numFmtId="0" fontId="35" fillId="0" borderId="0" xfId="0" applyFont="1" applyFill="1" applyAlignment="1">
      <alignment vertical="center"/>
    </xf>
    <xf numFmtId="265" fontId="263" fillId="0" borderId="0" xfId="1472" applyNumberFormat="1" applyFont="1" applyAlignment="1" applyProtection="1"/>
    <xf numFmtId="49" fontId="9" fillId="0" borderId="0" xfId="0" applyNumberFormat="1" applyFont="1"/>
    <xf numFmtId="275" fontId="35" fillId="0" borderId="0" xfId="1472" applyNumberFormat="1" applyFont="1" applyAlignment="1" applyProtection="1"/>
    <xf numFmtId="276" fontId="35" fillId="0" borderId="0" xfId="1472" applyNumberFormat="1" applyFont="1" applyAlignment="1" applyProtection="1"/>
    <xf numFmtId="171" fontId="190" fillId="46" borderId="37" xfId="599" applyNumberFormat="1" applyFont="1" applyFill="1" applyBorder="1" applyAlignment="1">
      <alignment horizontal="right" vertical="center"/>
    </xf>
    <xf numFmtId="0" fontId="0" fillId="0" borderId="60" xfId="0" applyBorder="1"/>
    <xf numFmtId="49" fontId="25" fillId="0" borderId="59" xfId="0" applyNumberFormat="1" applyFont="1" applyBorder="1" applyAlignment="1">
      <alignment horizontal="left" vertical="center" indent="1"/>
    </xf>
    <xf numFmtId="49" fontId="25" fillId="0" borderId="59" xfId="0" applyNumberFormat="1" applyFont="1" applyFill="1" applyBorder="1" applyAlignment="1">
      <alignment horizontal="left" indent="1"/>
    </xf>
    <xf numFmtId="49" fontId="25" fillId="0" borderId="59" xfId="0" applyNumberFormat="1" applyFont="1" applyBorder="1" applyAlignment="1">
      <alignment horizontal="left" indent="1"/>
    </xf>
    <xf numFmtId="0" fontId="0" fillId="0" borderId="58" xfId="0" applyBorder="1" applyAlignment="1">
      <alignment horizontal="left" indent="1"/>
    </xf>
    <xf numFmtId="0" fontId="245" fillId="0" borderId="59" xfId="0" applyFont="1" applyBorder="1" applyAlignment="1">
      <alignment vertical="center"/>
    </xf>
    <xf numFmtId="0" fontId="185" fillId="0" borderId="0" xfId="390" applyFont="1" applyBorder="1" applyAlignment="1" applyProtection="1">
      <alignment horizontal="left"/>
      <protection locked="0"/>
    </xf>
    <xf numFmtId="165" fontId="197" fillId="0" borderId="0" xfId="390" applyNumberFormat="1" applyFont="1" applyAlignment="1">
      <alignment vertical="center"/>
    </xf>
    <xf numFmtId="0" fontId="200" fillId="0" borderId="0" xfId="390" applyFont="1" applyAlignment="1">
      <alignment vertical="center"/>
    </xf>
    <xf numFmtId="0" fontId="195" fillId="0" borderId="41" xfId="390" applyFont="1" applyBorder="1" applyAlignment="1">
      <alignment horizontal="left" vertical="center" wrapText="1"/>
    </xf>
    <xf numFmtId="260" fontId="22" fillId="46" borderId="36" xfId="390" applyNumberFormat="1" applyFont="1" applyFill="1" applyBorder="1" applyAlignment="1">
      <alignment vertical="center"/>
    </xf>
    <xf numFmtId="260" fontId="22" fillId="0" borderId="36" xfId="390" applyNumberFormat="1" applyFont="1" applyBorder="1" applyAlignment="1">
      <alignment vertical="center"/>
    </xf>
    <xf numFmtId="0" fontId="195" fillId="0" borderId="41" xfId="390" applyFont="1" applyBorder="1" applyAlignment="1">
      <alignment horizontal="left" vertical="center"/>
    </xf>
    <xf numFmtId="262" fontId="197" fillId="46" borderId="41" xfId="390" applyNumberFormat="1" applyFont="1" applyFill="1" applyBorder="1" applyAlignment="1">
      <alignment vertical="center"/>
    </xf>
    <xf numFmtId="262" fontId="197" fillId="0" borderId="41" xfId="390" applyNumberFormat="1" applyFont="1" applyBorder="1" applyAlignment="1">
      <alignment vertical="center"/>
    </xf>
    <xf numFmtId="0" fontId="195" fillId="0" borderId="42" xfId="390" applyFont="1" applyBorder="1" applyAlignment="1">
      <alignment horizontal="left" vertical="center"/>
    </xf>
    <xf numFmtId="262" fontId="197" fillId="46" borderId="42" xfId="390" applyNumberFormat="1" applyFont="1" applyFill="1" applyBorder="1" applyAlignment="1">
      <alignment vertical="center"/>
    </xf>
    <xf numFmtId="262" fontId="197" fillId="0" borderId="42" xfId="390" applyNumberFormat="1" applyFont="1" applyBorder="1" applyAlignment="1">
      <alignment vertical="center"/>
    </xf>
    <xf numFmtId="259" fontId="190" fillId="29" borderId="0" xfId="1552" applyNumberFormat="1" applyFont="1" applyFill="1" applyBorder="1"/>
    <xf numFmtId="259" fontId="190" fillId="0" borderId="0" xfId="1552" applyNumberFormat="1" applyFont="1" applyFill="1" applyBorder="1"/>
    <xf numFmtId="172" fontId="186" fillId="29" borderId="0" xfId="1552" applyNumberFormat="1" applyFont="1" applyFill="1" applyBorder="1"/>
    <xf numFmtId="0" fontId="193" fillId="29" borderId="44" xfId="0" applyFont="1" applyFill="1" applyBorder="1" applyAlignment="1"/>
    <xf numFmtId="0" fontId="28" fillId="0" borderId="0" xfId="0" applyFont="1" applyBorder="1"/>
    <xf numFmtId="0" fontId="35" fillId="0" borderId="0" xfId="0" applyFont="1" applyBorder="1" applyAlignment="1">
      <alignment vertical="top"/>
    </xf>
    <xf numFmtId="260" fontId="92" fillId="0" borderId="0" xfId="390" applyNumberFormat="1" applyFont="1" applyAlignment="1">
      <alignment vertical="center"/>
    </xf>
    <xf numFmtId="260" fontId="153" fillId="0" borderId="0" xfId="390" applyNumberFormat="1" applyFont="1" applyBorder="1" applyAlignment="1">
      <alignment vertical="center"/>
    </xf>
    <xf numFmtId="262" fontId="92" fillId="0" borderId="0" xfId="390" applyNumberFormat="1" applyFont="1" applyAlignment="1">
      <alignment vertical="center"/>
    </xf>
    <xf numFmtId="0" fontId="195" fillId="0" borderId="60" xfId="390" applyFont="1" applyFill="1" applyBorder="1" applyAlignment="1">
      <alignment horizontal="left" vertical="center"/>
    </xf>
    <xf numFmtId="182" fontId="195" fillId="0" borderId="60" xfId="390" quotePrefix="1" applyNumberFormat="1" applyFont="1" applyBorder="1" applyAlignment="1">
      <alignment horizontal="right" vertical="center"/>
    </xf>
    <xf numFmtId="182" fontId="195" fillId="0" borderId="60" xfId="390" quotePrefix="1" applyNumberFormat="1" applyFont="1" applyFill="1" applyBorder="1" applyAlignment="1">
      <alignment horizontal="right" vertical="center"/>
    </xf>
    <xf numFmtId="260" fontId="190" fillId="0" borderId="37" xfId="390" applyNumberFormat="1" applyFont="1" applyFill="1" applyBorder="1" applyAlignment="1">
      <alignment vertical="center"/>
    </xf>
    <xf numFmtId="0" fontId="35" fillId="0" borderId="0" xfId="0" applyFont="1" applyAlignment="1">
      <alignment vertical="top"/>
    </xf>
    <xf numFmtId="0" fontId="35" fillId="0" borderId="0" xfId="390" applyFont="1" applyAlignment="1">
      <alignment horizontal="left" vertical="top" wrapText="1"/>
    </xf>
    <xf numFmtId="0" fontId="35" fillId="0" borderId="0" xfId="627" applyFont="1" applyAlignment="1">
      <alignment horizontal="left" vertical="top" wrapText="1"/>
    </xf>
    <xf numFmtId="0" fontId="35" fillId="0" borderId="0" xfId="390" applyFont="1" applyFill="1" applyAlignment="1">
      <alignment horizontal="left" vertical="top" wrapText="1"/>
    </xf>
    <xf numFmtId="172" fontId="193" fillId="0" borderId="0" xfId="390" applyNumberFormat="1" applyFont="1" applyFill="1" applyBorder="1" applyAlignment="1"/>
    <xf numFmtId="172" fontId="190" fillId="46" borderId="39" xfId="1552" applyNumberFormat="1" applyFont="1" applyFill="1" applyBorder="1"/>
    <xf numFmtId="172" fontId="190" fillId="29" borderId="39" xfId="1552" applyNumberFormat="1" applyFont="1" applyFill="1" applyBorder="1"/>
    <xf numFmtId="172" fontId="185" fillId="29" borderId="0" xfId="0" applyNumberFormat="1" applyFont="1" applyFill="1"/>
    <xf numFmtId="259" fontId="191" fillId="46" borderId="37" xfId="390" applyNumberFormat="1" applyFont="1" applyFill="1" applyBorder="1" applyAlignment="1">
      <alignment vertical="center"/>
    </xf>
    <xf numFmtId="259" fontId="191" fillId="0" borderId="37" xfId="390" applyNumberFormat="1" applyFont="1" applyFill="1" applyBorder="1" applyAlignment="1">
      <alignment vertical="center"/>
    </xf>
    <xf numFmtId="0" fontId="266" fillId="0" borderId="0" xfId="390" applyFont="1" applyAlignment="1">
      <alignment vertical="center"/>
    </xf>
    <xf numFmtId="256" fontId="191" fillId="46" borderId="37" xfId="390" applyNumberFormat="1" applyFont="1" applyFill="1" applyBorder="1" applyAlignment="1" applyProtection="1">
      <alignment vertical="center"/>
      <protection locked="0"/>
    </xf>
    <xf numFmtId="256" fontId="191" fillId="0" borderId="37" xfId="390" applyNumberFormat="1" applyFont="1" applyBorder="1" applyAlignment="1" applyProtection="1">
      <alignment vertical="center"/>
      <protection locked="0"/>
    </xf>
    <xf numFmtId="256" fontId="191" fillId="46" borderId="38" xfId="390" applyNumberFormat="1" applyFont="1" applyFill="1" applyBorder="1" applyAlignment="1" applyProtection="1">
      <alignment vertical="center"/>
      <protection locked="0"/>
    </xf>
    <xf numFmtId="256" fontId="191" fillId="0" borderId="38" xfId="390" applyNumberFormat="1" applyFont="1" applyBorder="1" applyAlignment="1" applyProtection="1">
      <alignment vertical="center"/>
      <protection locked="0"/>
    </xf>
    <xf numFmtId="0" fontId="190" fillId="0" borderId="0" xfId="390" applyFont="1" applyFill="1" applyBorder="1" applyAlignment="1">
      <alignment wrapText="1"/>
    </xf>
    <xf numFmtId="172" fontId="190" fillId="0" borderId="0" xfId="390" applyNumberFormat="1" applyFont="1" applyFill="1" applyBorder="1" applyAlignment="1"/>
    <xf numFmtId="0" fontId="195" fillId="0" borderId="0" xfId="390" applyFont="1" applyFill="1" applyBorder="1" applyAlignment="1">
      <alignment horizontal="left" vertical="center"/>
    </xf>
    <xf numFmtId="182" fontId="195" fillId="0" borderId="0" xfId="390" quotePrefix="1" applyNumberFormat="1" applyFont="1" applyFill="1" applyBorder="1" applyAlignment="1">
      <alignment horizontal="right" vertical="center"/>
    </xf>
    <xf numFmtId="0" fontId="41" fillId="0" borderId="0" xfId="390" applyFont="1" applyFill="1" applyAlignment="1">
      <alignment vertical="center"/>
    </xf>
    <xf numFmtId="0" fontId="190" fillId="0" borderId="60" xfId="626" applyFont="1" applyBorder="1" applyAlignment="1">
      <alignment horizontal="left" vertical="center"/>
    </xf>
    <xf numFmtId="0" fontId="229" fillId="0" borderId="60" xfId="1472" applyFont="1" applyBorder="1" applyAlignment="1" applyProtection="1">
      <alignment vertical="top"/>
    </xf>
    <xf numFmtId="0" fontId="24" fillId="0" borderId="60" xfId="390" applyFont="1" applyBorder="1" applyAlignment="1"/>
    <xf numFmtId="0" fontId="24" fillId="0" borderId="60" xfId="390" applyFont="1" applyBorder="1"/>
    <xf numFmtId="0" fontId="229" fillId="0" borderId="60" xfId="1472" applyFont="1" applyBorder="1" applyAlignment="1" applyProtection="1">
      <alignment horizontal="left" vertical="top"/>
    </xf>
    <xf numFmtId="0" fontId="24" fillId="0" borderId="61" xfId="390" applyFont="1" applyBorder="1"/>
    <xf numFmtId="0" fontId="19" fillId="0" borderId="61" xfId="390" applyFont="1" applyBorder="1"/>
    <xf numFmtId="0" fontId="195" fillId="29" borderId="62" xfId="0" applyFont="1" applyFill="1" applyBorder="1"/>
    <xf numFmtId="172" fontId="195" fillId="46" borderId="63" xfId="1552" applyNumberFormat="1" applyFont="1" applyFill="1" applyBorder="1"/>
    <xf numFmtId="172" fontId="195" fillId="29" borderId="63" xfId="1552" applyNumberFormat="1" applyFont="1" applyFill="1" applyBorder="1"/>
    <xf numFmtId="0" fontId="190" fillId="29" borderId="61" xfId="0" applyFont="1" applyFill="1" applyBorder="1"/>
    <xf numFmtId="0" fontId="24" fillId="0" borderId="0" xfId="0" applyFont="1" applyBorder="1"/>
    <xf numFmtId="0" fontId="191" fillId="29" borderId="61" xfId="0" applyFont="1" applyFill="1" applyBorder="1"/>
    <xf numFmtId="173" fontId="190" fillId="46" borderId="36" xfId="1552" quotePrefix="1" applyNumberFormat="1" applyFont="1" applyFill="1" applyBorder="1" applyAlignment="1">
      <alignment horizontal="right" vertical="center"/>
    </xf>
    <xf numFmtId="173" fontId="190" fillId="29" borderId="36" xfId="1552" quotePrefix="1" applyNumberFormat="1" applyFont="1" applyFill="1" applyBorder="1" applyAlignment="1">
      <alignment horizontal="right" vertical="center"/>
    </xf>
    <xf numFmtId="0" fontId="257" fillId="29" borderId="61" xfId="0" applyFont="1" applyFill="1" applyBorder="1"/>
    <xf numFmtId="0" fontId="190" fillId="0" borderId="41" xfId="390" applyFont="1" applyFill="1" applyBorder="1" applyAlignment="1">
      <alignment horizontal="left" vertical="center"/>
    </xf>
    <xf numFmtId="175" fontId="199" fillId="0" borderId="41" xfId="390" applyNumberFormat="1" applyFont="1" applyBorder="1" applyAlignment="1">
      <alignment vertical="center"/>
    </xf>
    <xf numFmtId="0" fontId="190" fillId="29" borderId="64" xfId="0" applyFont="1" applyFill="1" applyBorder="1"/>
    <xf numFmtId="172" fontId="190" fillId="0" borderId="64" xfId="1552" applyNumberFormat="1" applyFont="1" applyFill="1" applyBorder="1"/>
    <xf numFmtId="172" fontId="190" fillId="0" borderId="44" xfId="1552" applyNumberFormat="1" applyFont="1" applyFill="1" applyBorder="1"/>
    <xf numFmtId="172" fontId="195" fillId="0" borderId="62" xfId="1552" applyNumberFormat="1" applyFont="1" applyFill="1" applyBorder="1"/>
    <xf numFmtId="172" fontId="190" fillId="0" borderId="0" xfId="1552" applyNumberFormat="1" applyFont="1" applyFill="1" applyBorder="1"/>
    <xf numFmtId="172" fontId="195" fillId="0" borderId="64" xfId="1552" applyNumberFormat="1" applyFont="1" applyFill="1" applyBorder="1"/>
    <xf numFmtId="172" fontId="195" fillId="0" borderId="0" xfId="1552" applyNumberFormat="1" applyFont="1" applyFill="1" applyBorder="1"/>
    <xf numFmtId="259" fontId="190" fillId="0" borderId="44" xfId="1552" applyNumberFormat="1" applyFont="1" applyFill="1" applyBorder="1"/>
    <xf numFmtId="174" fontId="190" fillId="0" borderId="44" xfId="390" applyNumberFormat="1" applyFont="1" applyFill="1" applyBorder="1" applyAlignment="1">
      <alignment horizontal="right" vertical="center"/>
    </xf>
    <xf numFmtId="173" fontId="190" fillId="29" borderId="0" xfId="1552" applyNumberFormat="1" applyFont="1" applyFill="1" applyBorder="1" applyAlignment="1">
      <alignment horizontal="right"/>
    </xf>
    <xf numFmtId="173" fontId="190" fillId="29" borderId="41" xfId="1552" quotePrefix="1" applyNumberFormat="1" applyFont="1" applyFill="1" applyBorder="1" applyAlignment="1">
      <alignment horizontal="right"/>
    </xf>
    <xf numFmtId="173" fontId="190" fillId="29" borderId="44" xfId="1552" quotePrefix="1" applyNumberFormat="1" applyFont="1" applyFill="1" applyBorder="1" applyAlignment="1">
      <alignment horizontal="right" vertical="center"/>
    </xf>
    <xf numFmtId="173" fontId="190" fillId="29" borderId="42" xfId="1552" quotePrefix="1" applyNumberFormat="1" applyFont="1" applyFill="1" applyBorder="1" applyAlignment="1">
      <alignment horizontal="right" vertical="center"/>
    </xf>
    <xf numFmtId="173" fontId="190" fillId="29" borderId="64" xfId="1552" quotePrefix="1" applyNumberFormat="1" applyFont="1" applyFill="1" applyBorder="1" applyAlignment="1">
      <alignment horizontal="right" vertical="center"/>
    </xf>
    <xf numFmtId="173" fontId="190" fillId="29" borderId="40" xfId="1552" quotePrefix="1" applyNumberFormat="1" applyFont="1" applyFill="1" applyBorder="1" applyAlignment="1">
      <alignment horizontal="right" vertical="center"/>
    </xf>
    <xf numFmtId="172" fontId="193" fillId="29" borderId="0" xfId="1552" applyNumberFormat="1" applyFont="1" applyFill="1" applyBorder="1"/>
    <xf numFmtId="172" fontId="193" fillId="29" borderId="41" xfId="1552" applyNumberFormat="1" applyFont="1" applyFill="1" applyBorder="1"/>
    <xf numFmtId="172" fontId="193" fillId="0" borderId="0" xfId="1552" applyNumberFormat="1" applyFont="1" applyFill="1" applyBorder="1"/>
    <xf numFmtId="172" fontId="193" fillId="0" borderId="41" xfId="1552" applyNumberFormat="1" applyFont="1" applyFill="1" applyBorder="1"/>
    <xf numFmtId="172" fontId="193" fillId="29" borderId="44" xfId="1552" applyNumberFormat="1" applyFont="1" applyFill="1" applyBorder="1"/>
    <xf numFmtId="172" fontId="193" fillId="29" borderId="42" xfId="1552" applyNumberFormat="1" applyFont="1" applyFill="1" applyBorder="1"/>
    <xf numFmtId="172" fontId="186" fillId="29" borderId="62" xfId="1552" applyNumberFormat="1" applyFont="1" applyFill="1" applyBorder="1"/>
    <xf numFmtId="172" fontId="186" fillId="29" borderId="43" xfId="1552" applyNumberFormat="1" applyFont="1" applyFill="1" applyBorder="1"/>
    <xf numFmtId="172" fontId="193" fillId="29" borderId="0" xfId="1552" applyNumberFormat="1" applyFont="1" applyFill="1" applyBorder="1" applyAlignment="1">
      <alignment horizontal="right"/>
    </xf>
    <xf numFmtId="172" fontId="193" fillId="29" borderId="41" xfId="1552" applyNumberFormat="1" applyFont="1" applyFill="1" applyBorder="1" applyAlignment="1">
      <alignment horizontal="right"/>
    </xf>
    <xf numFmtId="172" fontId="186" fillId="29" borderId="41" xfId="1552" applyNumberFormat="1" applyFont="1" applyFill="1" applyBorder="1"/>
    <xf numFmtId="172" fontId="186" fillId="29" borderId="44" xfId="1552" applyNumberFormat="1" applyFont="1" applyFill="1" applyBorder="1"/>
    <xf numFmtId="172" fontId="186" fillId="29" borderId="42" xfId="1552" applyNumberFormat="1" applyFont="1" applyFill="1" applyBorder="1"/>
    <xf numFmtId="0" fontId="267" fillId="0" borderId="0" xfId="390" applyFont="1" applyAlignment="1">
      <alignment vertical="top"/>
    </xf>
    <xf numFmtId="172" fontId="202" fillId="0" borderId="0" xfId="645" applyNumberFormat="1" applyFont="1" applyBorder="1" applyAlignment="1">
      <alignment vertical="center"/>
    </xf>
    <xf numFmtId="0" fontId="35" fillId="0" borderId="0" xfId="0" applyFont="1" applyFill="1" applyAlignment="1">
      <alignment vertical="top"/>
    </xf>
    <xf numFmtId="0" fontId="24" fillId="0" borderId="51" xfId="390" applyFont="1" applyFill="1" applyBorder="1"/>
    <xf numFmtId="0" fontId="184" fillId="0" borderId="0" xfId="390" applyFont="1" applyFill="1" applyAlignment="1">
      <alignment vertical="center"/>
    </xf>
    <xf numFmtId="0" fontId="265" fillId="0" borderId="0" xfId="390" applyFont="1" applyFill="1" applyAlignment="1">
      <alignment vertical="center"/>
    </xf>
    <xf numFmtId="0" fontId="24" fillId="0" borderId="0" xfId="0" applyFont="1" applyFill="1" applyAlignment="1">
      <alignment vertical="top"/>
    </xf>
    <xf numFmtId="0" fontId="24" fillId="0" borderId="0" xfId="0" applyFont="1" applyFill="1"/>
    <xf numFmtId="0" fontId="24" fillId="0" borderId="61" xfId="390" applyFont="1" applyFill="1" applyBorder="1"/>
    <xf numFmtId="0" fontId="205" fillId="0" borderId="0" xfId="390" applyFont="1" applyFill="1" applyAlignment="1">
      <alignment vertical="center"/>
    </xf>
    <xf numFmtId="165" fontId="205" fillId="0" borderId="0" xfId="390" applyNumberFormat="1" applyFont="1" applyFill="1" applyAlignment="1">
      <alignment vertical="center"/>
    </xf>
    <xf numFmtId="0" fontId="222" fillId="0" borderId="0" xfId="390" applyFont="1" applyFill="1" applyBorder="1" applyAlignment="1" applyProtection="1">
      <alignment horizontal="left" vertical="center" indent="1"/>
      <protection locked="0"/>
    </xf>
    <xf numFmtId="0" fontId="192" fillId="0" borderId="60" xfId="390" applyFont="1" applyFill="1" applyBorder="1" applyAlignment="1" applyProtection="1">
      <alignment horizontal="left" vertical="center"/>
      <protection locked="0"/>
    </xf>
    <xf numFmtId="0" fontId="195" fillId="0" borderId="13" xfId="390" applyFont="1" applyFill="1" applyBorder="1" applyAlignment="1" applyProtection="1">
      <alignment horizontal="left" vertical="center"/>
      <protection locked="0"/>
    </xf>
    <xf numFmtId="0" fontId="189" fillId="0" borderId="0" xfId="390" applyFont="1" applyFill="1"/>
    <xf numFmtId="0" fontId="222" fillId="0" borderId="44" xfId="390" applyFont="1" applyFill="1" applyBorder="1" applyAlignment="1" applyProtection="1">
      <alignment horizontal="left" vertical="center" indent="1"/>
      <protection locked="0"/>
    </xf>
    <xf numFmtId="0" fontId="35" fillId="0" borderId="0" xfId="1472" applyFont="1" applyFill="1" applyAlignment="1" applyProtection="1"/>
    <xf numFmtId="0" fontId="192" fillId="0" borderId="0" xfId="0" applyFont="1" applyAlignment="1">
      <alignment vertical="center"/>
    </xf>
    <xf numFmtId="0" fontId="192" fillId="0" borderId="0" xfId="0" applyFont="1"/>
    <xf numFmtId="260" fontId="193" fillId="46" borderId="39" xfId="390" applyNumberFormat="1" applyFont="1" applyFill="1" applyBorder="1" applyAlignment="1">
      <alignment vertical="center"/>
    </xf>
    <xf numFmtId="260" fontId="193" fillId="0" borderId="39" xfId="390" applyNumberFormat="1" applyFont="1" applyBorder="1" applyAlignment="1">
      <alignment vertical="center"/>
    </xf>
    <xf numFmtId="172" fontId="195" fillId="46" borderId="39" xfId="390" applyNumberFormat="1" applyFont="1" applyFill="1" applyBorder="1" applyAlignment="1">
      <alignment vertical="center"/>
    </xf>
    <xf numFmtId="39" fontId="195" fillId="0" borderId="36" xfId="390" applyNumberFormat="1" applyFont="1" applyFill="1" applyBorder="1" applyAlignment="1">
      <alignment vertical="center"/>
    </xf>
    <xf numFmtId="39" fontId="195" fillId="0" borderId="39" xfId="390" applyNumberFormat="1" applyFont="1" applyFill="1" applyBorder="1" applyAlignment="1">
      <alignment vertical="center"/>
    </xf>
    <xf numFmtId="0" fontId="35" fillId="0" borderId="0" xfId="0" applyFont="1" applyAlignment="1">
      <alignment vertical="top"/>
    </xf>
    <xf numFmtId="0" fontId="181" fillId="45" borderId="0" xfId="390" applyFont="1" applyFill="1" applyAlignment="1">
      <alignment vertical="top"/>
    </xf>
    <xf numFmtId="0" fontId="181" fillId="45" borderId="0" xfId="390" applyFont="1" applyFill="1"/>
    <xf numFmtId="0" fontId="269" fillId="45" borderId="0" xfId="0" applyFont="1" applyFill="1" applyAlignment="1">
      <alignment horizontal="center"/>
    </xf>
    <xf numFmtId="3" fontId="269" fillId="45" borderId="0" xfId="0" applyNumberFormat="1" applyFont="1" applyFill="1"/>
    <xf numFmtId="179" fontId="24" fillId="45" borderId="0" xfId="372" applyNumberFormat="1" applyFill="1"/>
    <xf numFmtId="0" fontId="24" fillId="45" borderId="0" xfId="372" applyFill="1"/>
    <xf numFmtId="17" fontId="18" fillId="45" borderId="0" xfId="0" applyNumberFormat="1" applyFont="1" applyFill="1" applyAlignment="1">
      <alignment horizontal="center"/>
    </xf>
    <xf numFmtId="0" fontId="229" fillId="0" borderId="65" xfId="1472" applyFont="1" applyBorder="1" applyAlignment="1" applyProtection="1">
      <alignment horizontal="left" vertical="top"/>
    </xf>
    <xf numFmtId="0" fontId="24" fillId="0" borderId="65" xfId="390" applyFont="1" applyBorder="1"/>
    <xf numFmtId="260" fontId="190" fillId="0" borderId="65" xfId="390" applyNumberFormat="1" applyFont="1" applyFill="1" applyBorder="1" applyAlignment="1" applyProtection="1">
      <alignment vertical="center"/>
      <protection locked="0"/>
    </xf>
    <xf numFmtId="260" fontId="190" fillId="0" borderId="44" xfId="390" applyNumberFormat="1" applyFont="1" applyBorder="1" applyAlignment="1" applyProtection="1">
      <alignment vertical="center"/>
      <protection locked="0"/>
    </xf>
    <xf numFmtId="263" fontId="35" fillId="0" borderId="0" xfId="1472" applyNumberFormat="1" applyFont="1" applyFill="1" applyAlignment="1" applyProtection="1"/>
    <xf numFmtId="49" fontId="35" fillId="0" borderId="0" xfId="0" applyNumberFormat="1" applyFont="1" applyFill="1" applyAlignment="1">
      <alignment horizontal="left" vertical="center"/>
    </xf>
    <xf numFmtId="49" fontId="25" fillId="0" borderId="0" xfId="0" applyNumberFormat="1" applyFont="1" applyFill="1" applyAlignment="1">
      <alignment horizontal="left" vertical="center"/>
    </xf>
    <xf numFmtId="49" fontId="248" fillId="0" borderId="0" xfId="0" applyNumberFormat="1" applyFont="1" applyFill="1" applyAlignment="1">
      <alignment horizontal="left"/>
    </xf>
    <xf numFmtId="165" fontId="9" fillId="0" borderId="0" xfId="645" applyNumberFormat="1" applyFont="1"/>
    <xf numFmtId="165" fontId="195" fillId="46" borderId="39" xfId="390" applyNumberFormat="1" applyFont="1" applyFill="1" applyBorder="1" applyAlignment="1">
      <alignment vertical="center"/>
    </xf>
    <xf numFmtId="2" fontId="28" fillId="0" borderId="0" xfId="391" applyNumberFormat="1" applyFont="1" applyAlignment="1">
      <alignment vertical="center"/>
    </xf>
    <xf numFmtId="2" fontId="92" fillId="0" borderId="0" xfId="391" applyNumberFormat="1" applyFont="1" applyAlignment="1">
      <alignment vertical="center"/>
    </xf>
    <xf numFmtId="2" fontId="28" fillId="0" borderId="0" xfId="391" applyNumberFormat="1" applyFont="1" applyBorder="1" applyAlignment="1">
      <alignment vertical="center"/>
    </xf>
    <xf numFmtId="2" fontId="28" fillId="0" borderId="0" xfId="391" applyNumberFormat="1" applyFont="1"/>
    <xf numFmtId="2" fontId="28" fillId="0" borderId="0" xfId="390" applyNumberFormat="1" applyFont="1" applyBorder="1"/>
    <xf numFmtId="2" fontId="219" fillId="45" borderId="0" xfId="390" applyNumberFormat="1" applyFont="1" applyFill="1" applyAlignment="1">
      <alignment vertical="top"/>
    </xf>
    <xf numFmtId="2" fontId="219" fillId="45" borderId="0" xfId="390" applyNumberFormat="1" applyFont="1" applyFill="1"/>
    <xf numFmtId="2" fontId="92" fillId="45" borderId="0" xfId="0" applyNumberFormat="1" applyFont="1" applyFill="1"/>
    <xf numFmtId="2" fontId="28" fillId="45" borderId="0" xfId="372" applyNumberFormat="1" applyFont="1" applyFill="1"/>
    <xf numFmtId="0" fontId="35" fillId="0" borderId="0" xfId="0" applyFont="1" applyBorder="1" applyProtection="1"/>
    <xf numFmtId="0" fontId="258" fillId="0" borderId="56" xfId="645" applyFont="1" applyFill="1" applyBorder="1" applyAlignment="1">
      <alignment horizontal="left"/>
    </xf>
    <xf numFmtId="0" fontId="195" fillId="0" borderId="65" xfId="645" applyFont="1" applyFill="1" applyBorder="1" applyAlignment="1">
      <alignment horizontal="left" wrapText="1"/>
    </xf>
    <xf numFmtId="0" fontId="190" fillId="0" borderId="67" xfId="645" quotePrefix="1" applyFont="1" applyFill="1" applyBorder="1" applyAlignment="1">
      <alignment horizontal="left" vertical="center"/>
    </xf>
    <xf numFmtId="0" fontId="18" fillId="0" borderId="0" xfId="645" applyFont="1" applyFill="1" applyAlignment="1">
      <alignment vertical="center"/>
    </xf>
    <xf numFmtId="0" fontId="41" fillId="0" borderId="0" xfId="645" applyFont="1" applyFill="1" applyAlignment="1">
      <alignment vertical="center"/>
    </xf>
    <xf numFmtId="0" fontId="92" fillId="0" borderId="0" xfId="645" applyFont="1" applyFill="1" applyBorder="1" applyAlignment="1">
      <alignment vertical="center"/>
    </xf>
    <xf numFmtId="0" fontId="28" fillId="0" borderId="0" xfId="645" applyFont="1" applyFill="1" applyBorder="1" applyAlignment="1"/>
    <xf numFmtId="172" fontId="190" fillId="0" borderId="36" xfId="1552" applyNumberFormat="1" applyFont="1" applyFill="1" applyBorder="1"/>
    <xf numFmtId="172" fontId="190" fillId="0" borderId="38" xfId="1552" applyNumberFormat="1" applyFont="1" applyFill="1" applyBorder="1"/>
    <xf numFmtId="172" fontId="195" fillId="0" borderId="39" xfId="1552" applyNumberFormat="1" applyFont="1" applyFill="1" applyBorder="1"/>
    <xf numFmtId="172" fontId="190" fillId="0" borderId="37" xfId="1552" applyNumberFormat="1" applyFont="1" applyFill="1" applyBorder="1"/>
    <xf numFmtId="172" fontId="195" fillId="0" borderId="36" xfId="1552" applyNumberFormat="1" applyFont="1" applyFill="1" applyBorder="1"/>
    <xf numFmtId="172" fontId="195" fillId="0" borderId="37" xfId="1552" applyNumberFormat="1" applyFont="1" applyFill="1" applyBorder="1"/>
    <xf numFmtId="259" fontId="190" fillId="0" borderId="37" xfId="1552" applyNumberFormat="1" applyFont="1" applyFill="1" applyBorder="1"/>
    <xf numFmtId="259" fontId="190" fillId="0" borderId="38" xfId="1552" applyNumberFormat="1" applyFont="1" applyFill="1" applyBorder="1"/>
    <xf numFmtId="172" fontId="190" fillId="0" borderId="39" xfId="1552" applyNumberFormat="1" applyFont="1" applyFill="1" applyBorder="1"/>
    <xf numFmtId="172" fontId="195" fillId="0" borderId="63" xfId="1552" applyNumberFormat="1" applyFont="1" applyFill="1" applyBorder="1"/>
    <xf numFmtId="172" fontId="190" fillId="0" borderId="65" xfId="1552" applyNumberFormat="1" applyFont="1" applyFill="1" applyBorder="1"/>
    <xf numFmtId="172" fontId="195" fillId="0" borderId="67" xfId="1552" applyNumberFormat="1" applyFont="1" applyFill="1" applyBorder="1"/>
    <xf numFmtId="172" fontId="195" fillId="0" borderId="65" xfId="1552" applyNumberFormat="1" applyFont="1" applyFill="1" applyBorder="1"/>
    <xf numFmtId="173" fontId="190" fillId="29" borderId="0" xfId="1552" quotePrefix="1" applyNumberFormat="1" applyFont="1" applyFill="1" applyBorder="1" applyAlignment="1">
      <alignment horizontal="right"/>
    </xf>
    <xf numFmtId="173" fontId="190" fillId="29" borderId="65" xfId="1552" quotePrefix="1" applyNumberFormat="1" applyFont="1" applyFill="1" applyBorder="1" applyAlignment="1">
      <alignment horizontal="right" vertical="center"/>
    </xf>
    <xf numFmtId="172" fontId="186" fillId="29" borderId="67" xfId="1552" applyNumberFormat="1" applyFont="1" applyFill="1" applyBorder="1"/>
    <xf numFmtId="169" fontId="190" fillId="0" borderId="36" xfId="390" applyNumberFormat="1" applyFont="1" applyFill="1" applyBorder="1" applyAlignment="1" applyProtection="1">
      <alignment horizontal="right" vertical="center"/>
      <protection locked="0"/>
    </xf>
    <xf numFmtId="169" fontId="190" fillId="0" borderId="37" xfId="390" applyNumberFormat="1" applyFont="1" applyFill="1" applyBorder="1" applyAlignment="1" applyProtection="1">
      <alignment horizontal="right" vertical="center"/>
      <protection locked="0"/>
    </xf>
    <xf numFmtId="260" fontId="192" fillId="0" borderId="37" xfId="599" applyNumberFormat="1" applyFont="1" applyFill="1" applyBorder="1" applyProtection="1">
      <protection locked="0"/>
    </xf>
    <xf numFmtId="260" fontId="192" fillId="0" borderId="37" xfId="599" applyNumberFormat="1" applyFont="1" applyFill="1" applyBorder="1" applyAlignment="1" applyProtection="1">
      <protection locked="0"/>
    </xf>
    <xf numFmtId="260" fontId="192" fillId="0" borderId="37" xfId="599" applyNumberFormat="1" applyFont="1" applyFill="1" applyBorder="1" applyAlignment="1" applyProtection="1">
      <alignment vertical="center"/>
      <protection locked="0"/>
    </xf>
    <xf numFmtId="173" fontId="193" fillId="0" borderId="37" xfId="599" applyNumberFormat="1" applyFont="1" applyFill="1" applyBorder="1" applyProtection="1">
      <protection locked="0"/>
    </xf>
    <xf numFmtId="256" fontId="190" fillId="0" borderId="36" xfId="390" applyNumberFormat="1" applyFont="1" applyFill="1" applyBorder="1" applyAlignment="1" applyProtection="1">
      <alignment vertical="center"/>
      <protection locked="0"/>
    </xf>
    <xf numFmtId="256" fontId="191" fillId="0" borderId="37" xfId="390" applyNumberFormat="1" applyFont="1" applyFill="1" applyBorder="1" applyAlignment="1" applyProtection="1">
      <alignment vertical="center"/>
      <protection locked="0"/>
    </xf>
    <xf numFmtId="256" fontId="195" fillId="0" borderId="39" xfId="390" applyNumberFormat="1" applyFont="1" applyFill="1" applyBorder="1" applyAlignment="1" applyProtection="1">
      <alignment vertical="center"/>
      <protection locked="0"/>
    </xf>
    <xf numFmtId="0" fontId="188" fillId="0" borderId="0" xfId="390" applyFont="1" applyFill="1"/>
    <xf numFmtId="0" fontId="0" fillId="0" borderId="0" xfId="0" applyFill="1" applyAlignment="1">
      <alignment vertical="top"/>
    </xf>
    <xf numFmtId="0" fontId="19" fillId="0" borderId="0" xfId="0" applyFont="1" applyFill="1"/>
    <xf numFmtId="256" fontId="191" fillId="0" borderId="38" xfId="390" applyNumberFormat="1" applyFont="1" applyFill="1" applyBorder="1" applyAlignment="1" applyProtection="1">
      <alignment vertical="center"/>
      <protection locked="0"/>
    </xf>
    <xf numFmtId="0" fontId="19" fillId="0" borderId="0" xfId="390" applyFont="1" applyFill="1"/>
    <xf numFmtId="165" fontId="195" fillId="0" borderId="39" xfId="390" applyNumberFormat="1" applyFont="1" applyFill="1" applyBorder="1" applyAlignment="1" applyProtection="1">
      <alignment vertical="center"/>
      <protection locked="0"/>
    </xf>
    <xf numFmtId="165" fontId="190" fillId="0" borderId="36" xfId="390" applyNumberFormat="1" applyFont="1" applyFill="1" applyBorder="1" applyAlignment="1" applyProtection="1">
      <alignment vertical="center"/>
      <protection locked="0"/>
    </xf>
    <xf numFmtId="0" fontId="192" fillId="29" borderId="0" xfId="390" applyFont="1" applyFill="1" applyBorder="1" applyAlignment="1" applyProtection="1">
      <alignment horizontal="left" vertical="center" indent="1"/>
      <protection locked="0"/>
    </xf>
    <xf numFmtId="0" fontId="228" fillId="0" borderId="0" xfId="627" applyFont="1"/>
    <xf numFmtId="172" fontId="195" fillId="0" borderId="39" xfId="390" applyNumberFormat="1" applyFont="1" applyFill="1" applyBorder="1" applyAlignment="1">
      <alignment vertical="center"/>
    </xf>
    <xf numFmtId="0" fontId="184" fillId="0" borderId="0" xfId="390" applyFont="1" applyFill="1" applyBorder="1"/>
    <xf numFmtId="0" fontId="271" fillId="0" borderId="0" xfId="390" applyFont="1" applyFill="1" applyAlignment="1">
      <alignment vertical="top"/>
    </xf>
    <xf numFmtId="260" fontId="191" fillId="0" borderId="38" xfId="390" applyNumberFormat="1" applyFont="1" applyFill="1" applyBorder="1" applyAlignment="1">
      <alignment vertical="center"/>
    </xf>
    <xf numFmtId="175" fontId="190" fillId="0" borderId="39" xfId="390" applyNumberFormat="1" applyFont="1" applyFill="1" applyBorder="1" applyAlignment="1">
      <alignment vertical="center"/>
    </xf>
    <xf numFmtId="165" fontId="190" fillId="0" borderId="39" xfId="390" applyNumberFormat="1" applyFont="1" applyFill="1" applyBorder="1" applyAlignment="1"/>
    <xf numFmtId="182" fontId="190" fillId="0" borderId="36" xfId="390" applyNumberFormat="1" applyFont="1" applyFill="1" applyBorder="1" applyAlignment="1">
      <alignment vertical="center"/>
    </xf>
    <xf numFmtId="182" fontId="190" fillId="0" borderId="37" xfId="390" applyNumberFormat="1" applyFont="1" applyFill="1" applyBorder="1" applyAlignment="1">
      <alignment vertical="center"/>
    </xf>
    <xf numFmtId="182" fontId="190" fillId="0" borderId="36" xfId="390" quotePrefix="1" applyNumberFormat="1" applyFont="1" applyFill="1" applyBorder="1" applyAlignment="1">
      <alignment horizontal="right" vertical="center"/>
    </xf>
    <xf numFmtId="182" fontId="190" fillId="0" borderId="38" xfId="390" applyNumberFormat="1" applyFont="1" applyFill="1" applyBorder="1" applyAlignment="1">
      <alignment vertical="center"/>
    </xf>
    <xf numFmtId="182" fontId="195" fillId="0" borderId="39" xfId="390" quotePrefix="1" applyNumberFormat="1" applyFont="1" applyFill="1" applyBorder="1" applyAlignment="1">
      <alignment horizontal="right" vertical="center"/>
    </xf>
    <xf numFmtId="165" fontId="190" fillId="0" borderId="38" xfId="393" applyNumberFormat="1" applyFont="1" applyFill="1" applyBorder="1" applyAlignment="1">
      <alignment vertical="center"/>
    </xf>
    <xf numFmtId="260" fontId="190" fillId="0" borderId="37" xfId="591" applyNumberFormat="1" applyFont="1" applyFill="1" applyBorder="1" applyAlignment="1">
      <alignment horizontal="right" vertical="center"/>
    </xf>
    <xf numFmtId="171" fontId="190" fillId="0" borderId="37" xfId="599" applyNumberFormat="1" applyFont="1" applyFill="1" applyBorder="1" applyAlignment="1">
      <alignment horizontal="right" vertical="center"/>
    </xf>
    <xf numFmtId="260" fontId="190" fillId="0" borderId="38" xfId="591" applyNumberFormat="1" applyFont="1" applyFill="1" applyBorder="1" applyAlignment="1">
      <alignment horizontal="right" vertical="center"/>
    </xf>
    <xf numFmtId="260" fontId="195" fillId="0" borderId="36" xfId="390" applyNumberFormat="1" applyFont="1" applyFill="1" applyBorder="1" applyAlignment="1">
      <alignment vertical="center"/>
    </xf>
    <xf numFmtId="260" fontId="195" fillId="0" borderId="39" xfId="390" applyNumberFormat="1" applyFont="1" applyFill="1" applyBorder="1" applyAlignment="1">
      <alignment vertical="center"/>
    </xf>
    <xf numFmtId="258" fontId="190" fillId="0" borderId="36" xfId="626" applyNumberFormat="1" applyFont="1" applyFill="1" applyBorder="1" applyAlignment="1">
      <alignment vertical="center"/>
    </xf>
    <xf numFmtId="258" fontId="190" fillId="0" borderId="37" xfId="626" applyNumberFormat="1" applyFont="1" applyFill="1" applyBorder="1" applyAlignment="1">
      <alignment vertical="center"/>
    </xf>
    <xf numFmtId="258" fontId="190" fillId="0" borderId="38" xfId="626" applyNumberFormat="1" applyFont="1" applyFill="1" applyBorder="1" applyAlignment="1">
      <alignment vertical="center"/>
    </xf>
    <xf numFmtId="261" fontId="190" fillId="0" borderId="39" xfId="626" applyNumberFormat="1" applyFont="1" applyFill="1" applyBorder="1" applyAlignment="1">
      <alignment vertical="center"/>
    </xf>
    <xf numFmtId="175" fontId="187" fillId="0" borderId="36" xfId="390" applyNumberFormat="1" applyFont="1" applyFill="1" applyBorder="1" applyAlignment="1">
      <alignment vertical="center"/>
    </xf>
    <xf numFmtId="260" fontId="22" fillId="0" borderId="36" xfId="390" applyNumberFormat="1" applyFont="1" applyFill="1" applyBorder="1" applyAlignment="1">
      <alignment vertical="center"/>
    </xf>
    <xf numFmtId="260" fontId="202" fillId="0" borderId="37" xfId="390" applyNumberFormat="1" applyFont="1" applyFill="1" applyBorder="1" applyAlignment="1"/>
    <xf numFmtId="260" fontId="202" fillId="0" borderId="38" xfId="390" applyNumberFormat="1" applyFont="1" applyFill="1" applyBorder="1" applyAlignment="1"/>
    <xf numFmtId="260" fontId="193" fillId="0" borderId="36" xfId="390" applyNumberFormat="1" applyFont="1" applyFill="1" applyBorder="1" applyAlignment="1"/>
    <xf numFmtId="260" fontId="193" fillId="0" borderId="37" xfId="390" applyNumberFormat="1" applyFont="1" applyFill="1" applyBorder="1" applyAlignment="1"/>
    <xf numFmtId="260" fontId="193" fillId="0" borderId="38" xfId="390" applyNumberFormat="1" applyFont="1" applyFill="1" applyBorder="1" applyAlignment="1"/>
    <xf numFmtId="260" fontId="193" fillId="0" borderId="39" xfId="390" applyNumberFormat="1" applyFont="1" applyFill="1" applyBorder="1" applyAlignment="1">
      <alignment vertical="center"/>
    </xf>
    <xf numFmtId="165" fontId="193" fillId="0" borderId="36" xfId="390" applyNumberFormat="1" applyFont="1" applyFill="1" applyBorder="1" applyAlignment="1">
      <alignment vertical="center"/>
    </xf>
    <xf numFmtId="268" fontId="190" fillId="0" borderId="36" xfId="626" applyNumberFormat="1" applyFont="1" applyFill="1" applyBorder="1" applyAlignment="1">
      <alignment vertical="center"/>
    </xf>
    <xf numFmtId="268" fontId="190" fillId="0" borderId="37" xfId="626" applyNumberFormat="1" applyFont="1" applyFill="1" applyBorder="1" applyAlignment="1">
      <alignment vertical="center"/>
    </xf>
    <xf numFmtId="268" fontId="190" fillId="0" borderId="37" xfId="626" applyNumberFormat="1" applyFont="1" applyFill="1" applyBorder="1" applyAlignment="1"/>
    <xf numFmtId="269" fontId="190" fillId="0" borderId="38" xfId="626" applyNumberFormat="1" applyFont="1" applyFill="1" applyBorder="1" applyAlignment="1"/>
    <xf numFmtId="0" fontId="28" fillId="0" borderId="0" xfId="626" applyFont="1" applyFill="1" applyBorder="1"/>
    <xf numFmtId="270" fontId="205" fillId="0" borderId="0" xfId="626" applyNumberFormat="1" applyFont="1" applyFill="1" applyBorder="1" applyAlignment="1">
      <alignment vertical="center"/>
    </xf>
    <xf numFmtId="165" fontId="190" fillId="0" borderId="39" xfId="626" applyNumberFormat="1" applyFont="1" applyFill="1" applyBorder="1" applyAlignment="1">
      <alignment vertical="center"/>
    </xf>
    <xf numFmtId="165" fontId="190" fillId="0" borderId="0" xfId="626" applyNumberFormat="1" applyFont="1" applyFill="1" applyBorder="1" applyAlignment="1">
      <alignment vertical="center"/>
    </xf>
    <xf numFmtId="271" fontId="190" fillId="0" borderId="37" xfId="626" applyNumberFormat="1" applyFont="1" applyFill="1" applyBorder="1" applyAlignment="1">
      <alignment vertical="center"/>
    </xf>
    <xf numFmtId="271" fontId="190" fillId="0" borderId="38" xfId="626" applyNumberFormat="1" applyFont="1" applyFill="1" applyBorder="1" applyAlignment="1">
      <alignment vertical="center"/>
    </xf>
    <xf numFmtId="272" fontId="190" fillId="0" borderId="37" xfId="626" applyNumberFormat="1" applyFont="1" applyFill="1" applyBorder="1" applyAlignment="1">
      <alignment vertical="center"/>
    </xf>
    <xf numFmtId="272" fontId="190" fillId="0" borderId="39" xfId="626" applyNumberFormat="1" applyFont="1" applyFill="1" applyBorder="1" applyAlignment="1">
      <alignment vertical="center"/>
    </xf>
    <xf numFmtId="264" fontId="190" fillId="0" borderId="38" xfId="626" applyNumberFormat="1" applyFont="1" applyFill="1" applyBorder="1" applyAlignment="1"/>
    <xf numFmtId="258" fontId="190" fillId="0" borderId="38" xfId="626" applyNumberFormat="1" applyFont="1" applyFill="1" applyBorder="1" applyAlignment="1"/>
    <xf numFmtId="165" fontId="192" fillId="0" borderId="36" xfId="645" applyNumberFormat="1" applyFont="1" applyFill="1" applyBorder="1"/>
    <xf numFmtId="0" fontId="256" fillId="0" borderId="0" xfId="645" applyFont="1" applyFill="1"/>
    <xf numFmtId="165" fontId="195" fillId="0" borderId="36" xfId="645" applyNumberFormat="1" applyFont="1" applyFill="1" applyBorder="1" applyAlignment="1"/>
    <xf numFmtId="259" fontId="195" fillId="0" borderId="39" xfId="646" applyNumberFormat="1" applyFont="1" applyFill="1" applyBorder="1" applyAlignment="1">
      <alignment vertical="center"/>
    </xf>
    <xf numFmtId="259" fontId="190" fillId="0" borderId="36" xfId="646" applyNumberFormat="1" applyFont="1" applyFill="1" applyBorder="1" applyAlignment="1">
      <alignment vertical="center"/>
    </xf>
    <xf numFmtId="259" fontId="190" fillId="0" borderId="38" xfId="646" applyNumberFormat="1" applyFont="1" applyFill="1" applyBorder="1" applyAlignment="1">
      <alignment vertical="center"/>
    </xf>
    <xf numFmtId="259" fontId="190" fillId="0" borderId="39" xfId="646" applyNumberFormat="1" applyFont="1" applyFill="1" applyBorder="1" applyAlignment="1">
      <alignment vertical="center"/>
    </xf>
    <xf numFmtId="0" fontId="9" fillId="0" borderId="0" xfId="626" applyFont="1" applyFill="1"/>
    <xf numFmtId="258" fontId="190" fillId="0" borderId="44" xfId="626" applyNumberFormat="1" applyFont="1" applyFill="1" applyBorder="1" applyAlignment="1">
      <alignment vertical="center"/>
    </xf>
    <xf numFmtId="268" fontId="190" fillId="0" borderId="39" xfId="626" applyNumberFormat="1" applyFont="1" applyFill="1" applyBorder="1" applyAlignment="1">
      <alignment vertical="center"/>
    </xf>
    <xf numFmtId="169" fontId="191" fillId="0" borderId="36" xfId="647" applyNumberFormat="1" applyFont="1" applyFill="1" applyBorder="1" applyAlignment="1">
      <alignment horizontal="right" vertical="center"/>
    </xf>
    <xf numFmtId="165" fontId="190" fillId="0" borderId="37" xfId="647" applyNumberFormat="1" applyFont="1" applyFill="1" applyBorder="1" applyAlignment="1">
      <alignment horizontal="right" vertical="center"/>
    </xf>
    <xf numFmtId="260" fontId="190" fillId="0" borderId="37" xfId="647" applyNumberFormat="1" applyFont="1" applyFill="1" applyBorder="1" applyAlignment="1">
      <alignment vertical="center"/>
    </xf>
    <xf numFmtId="165" fontId="190" fillId="0" borderId="38" xfId="647" applyNumberFormat="1" applyFont="1" applyFill="1" applyBorder="1" applyAlignment="1">
      <alignment horizontal="right"/>
    </xf>
    <xf numFmtId="0" fontId="192" fillId="0" borderId="36" xfId="645" applyFont="1" applyFill="1" applyBorder="1"/>
    <xf numFmtId="0" fontId="192" fillId="0" borderId="36" xfId="643" applyFont="1" applyFill="1" applyBorder="1"/>
    <xf numFmtId="258" fontId="192" fillId="0" borderId="37" xfId="643" applyNumberFormat="1" applyFont="1" applyFill="1" applyBorder="1"/>
    <xf numFmtId="258" fontId="192" fillId="0" borderId="38" xfId="643" applyNumberFormat="1" applyFont="1" applyFill="1" applyBorder="1"/>
    <xf numFmtId="0" fontId="192" fillId="0" borderId="0" xfId="390" applyFont="1" applyFill="1" applyBorder="1" applyAlignment="1">
      <alignment vertical="center"/>
    </xf>
    <xf numFmtId="0" fontId="223" fillId="0" borderId="0" xfId="390" applyFont="1" applyBorder="1" applyAlignment="1">
      <alignment vertical="center"/>
    </xf>
    <xf numFmtId="49" fontId="192" fillId="0" borderId="37" xfId="390" applyNumberFormat="1" applyFont="1" applyFill="1" applyBorder="1" applyAlignment="1">
      <alignment horizontal="center" vertical="center"/>
    </xf>
    <xf numFmtId="0" fontId="246" fillId="0" borderId="0" xfId="390" applyFont="1" applyFill="1"/>
    <xf numFmtId="0" fontId="35" fillId="0" borderId="0" xfId="0" applyFont="1" applyAlignment="1">
      <alignment horizontal="left" vertical="top"/>
    </xf>
    <xf numFmtId="37" fontId="190" fillId="0" borderId="53" xfId="390" applyNumberFormat="1" applyFont="1" applyFill="1" applyBorder="1" applyAlignment="1">
      <alignment horizontal="left" vertical="center"/>
    </xf>
    <xf numFmtId="37" fontId="190" fillId="0" borderId="40" xfId="390" applyNumberFormat="1" applyFont="1" applyFill="1" applyBorder="1" applyAlignment="1">
      <alignment horizontal="left" vertical="center"/>
    </xf>
    <xf numFmtId="37" fontId="190" fillId="0" borderId="0" xfId="390" applyNumberFormat="1" applyFont="1" applyFill="1" applyBorder="1" applyAlignment="1">
      <alignment horizontal="left" vertical="center"/>
    </xf>
    <xf numFmtId="37" fontId="190" fillId="0" borderId="41" xfId="390" applyNumberFormat="1" applyFont="1" applyFill="1" applyBorder="1" applyAlignment="1">
      <alignment horizontal="left" vertical="center"/>
    </xf>
    <xf numFmtId="0" fontId="190" fillId="0" borderId="0" xfId="390" applyFont="1" applyFill="1" applyBorder="1" applyAlignment="1">
      <alignment horizontal="left" vertical="center"/>
    </xf>
    <xf numFmtId="0" fontId="190" fillId="0" borderId="41" xfId="390" applyFont="1" applyFill="1" applyBorder="1" applyAlignment="1">
      <alignment horizontal="left" vertical="center"/>
    </xf>
    <xf numFmtId="0" fontId="195" fillId="0" borderId="13" xfId="390" applyFont="1" applyFill="1" applyBorder="1" applyAlignment="1">
      <alignment horizontal="left" vertical="center"/>
    </xf>
    <xf numFmtId="0" fontId="195" fillId="0" borderId="43" xfId="390" applyFont="1" applyFill="1" applyBorder="1" applyAlignment="1">
      <alignment horizontal="left" vertical="center"/>
    </xf>
    <xf numFmtId="0" fontId="9" fillId="0" borderId="54" xfId="390" applyFont="1" applyBorder="1"/>
    <xf numFmtId="172" fontId="186" fillId="29" borderId="0" xfId="392" applyNumberFormat="1" applyFont="1" applyFill="1" applyBorder="1" applyAlignment="1"/>
    <xf numFmtId="49" fontId="193" fillId="0" borderId="0" xfId="392" applyNumberFormat="1" applyFont="1" applyFill="1" applyBorder="1" applyAlignment="1">
      <alignment horizontal="right" vertical="top"/>
    </xf>
    <xf numFmtId="172" fontId="186" fillId="46" borderId="39" xfId="392" applyNumberFormat="1" applyFont="1" applyFill="1" applyBorder="1" applyAlignment="1"/>
    <xf numFmtId="0" fontId="191" fillId="0" borderId="41" xfId="392" applyFont="1" applyBorder="1" applyAlignment="1">
      <alignment horizontal="left" vertical="top"/>
    </xf>
    <xf numFmtId="0" fontId="185" fillId="0" borderId="0" xfId="392" applyFont="1" applyBorder="1" applyAlignment="1">
      <alignment horizontal="left"/>
    </xf>
    <xf numFmtId="0" fontId="190" fillId="0" borderId="70" xfId="390" applyFont="1" applyFill="1" applyBorder="1" applyAlignment="1" applyProtection="1">
      <alignment horizontal="left" vertical="center"/>
      <protection locked="0"/>
    </xf>
    <xf numFmtId="0" fontId="207" fillId="0" borderId="0" xfId="390" applyFont="1" applyAlignment="1">
      <alignment vertical="center"/>
    </xf>
    <xf numFmtId="0" fontId="190" fillId="0" borderId="67" xfId="390" applyFont="1" applyFill="1" applyBorder="1" applyAlignment="1" applyProtection="1">
      <alignment horizontal="left" vertical="center"/>
      <protection locked="0"/>
    </xf>
    <xf numFmtId="0" fontId="191" fillId="0" borderId="0" xfId="390" applyFont="1" applyFill="1" applyBorder="1" applyAlignment="1" applyProtection="1">
      <alignment horizontal="left" vertical="center" indent="1"/>
      <protection locked="0"/>
    </xf>
    <xf numFmtId="0" fontId="153" fillId="0" borderId="0" xfId="390" applyFont="1" applyAlignment="1">
      <alignment vertical="center"/>
    </xf>
    <xf numFmtId="0" fontId="153" fillId="0" borderId="0" xfId="390" applyFont="1" applyAlignment="1">
      <alignment vertical="center"/>
    </xf>
    <xf numFmtId="0" fontId="190" fillId="45" borderId="0" xfId="390" applyFont="1" applyFill="1" applyBorder="1" applyAlignment="1">
      <alignment horizontal="left" vertical="center"/>
    </xf>
    <xf numFmtId="0" fontId="190" fillId="0" borderId="0" xfId="390" applyFont="1" applyFill="1" applyBorder="1" applyAlignment="1">
      <alignment horizontal="left" vertical="center" wrapText="1"/>
    </xf>
    <xf numFmtId="0" fontId="190" fillId="0" borderId="70" xfId="390" applyFont="1" applyFill="1" applyBorder="1" applyAlignment="1">
      <alignment horizontal="left" vertical="center"/>
    </xf>
    <xf numFmtId="0" fontId="190" fillId="0" borderId="70" xfId="390" applyFont="1" applyFill="1" applyBorder="1" applyAlignment="1">
      <alignment horizontal="left" vertical="center"/>
    </xf>
    <xf numFmtId="0" fontId="186" fillId="0" borderId="70" xfId="392" applyFont="1" applyBorder="1" applyAlignment="1">
      <alignment horizontal="left" wrapText="1"/>
    </xf>
    <xf numFmtId="0" fontId="191" fillId="0" borderId="0" xfId="392" applyFont="1" applyBorder="1" applyAlignment="1">
      <alignment horizontal="left" vertical="top"/>
    </xf>
    <xf numFmtId="0" fontId="191" fillId="0" borderId="44" xfId="392" applyFont="1" applyBorder="1" applyAlignment="1">
      <alignment horizontal="left" vertical="top"/>
    </xf>
    <xf numFmtId="176" fontId="190" fillId="0" borderId="72" xfId="391" applyNumberFormat="1" applyFont="1" applyFill="1" applyBorder="1" applyAlignment="1">
      <alignment horizontal="right" vertical="center"/>
    </xf>
    <xf numFmtId="49" fontId="190" fillId="0" borderId="72" xfId="392" applyNumberFormat="1" applyFont="1" applyFill="1" applyBorder="1" applyAlignment="1">
      <alignment horizontal="right" vertical="center"/>
    </xf>
    <xf numFmtId="174" fontId="190" fillId="0" borderId="44" xfId="390" applyNumberFormat="1" applyFont="1" applyBorder="1" applyAlignment="1">
      <alignment horizontal="right" vertical="center"/>
    </xf>
    <xf numFmtId="172" fontId="190" fillId="29" borderId="65" xfId="1552" applyNumberFormat="1" applyFont="1" applyFill="1" applyBorder="1"/>
    <xf numFmtId="172" fontId="190" fillId="29" borderId="44" xfId="1552" applyNumberFormat="1" applyFont="1" applyFill="1" applyBorder="1"/>
    <xf numFmtId="172" fontId="195" fillId="29" borderId="70" xfId="1552" applyNumberFormat="1" applyFont="1" applyFill="1" applyBorder="1"/>
    <xf numFmtId="172" fontId="190" fillId="29" borderId="0" xfId="1552" applyNumberFormat="1" applyFont="1" applyFill="1" applyBorder="1"/>
    <xf numFmtId="172" fontId="195" fillId="29" borderId="65" xfId="1552" applyNumberFormat="1" applyFont="1" applyFill="1" applyBorder="1"/>
    <xf numFmtId="172" fontId="195" fillId="29" borderId="0" xfId="1552" applyNumberFormat="1" applyFont="1" applyFill="1" applyBorder="1"/>
    <xf numFmtId="259" fontId="190" fillId="29" borderId="44" xfId="1552" applyNumberFormat="1" applyFont="1" applyFill="1" applyBorder="1"/>
    <xf numFmtId="172" fontId="186" fillId="29" borderId="70" xfId="1552" applyNumberFormat="1" applyFont="1" applyFill="1" applyBorder="1"/>
    <xf numFmtId="172" fontId="19" fillId="0" borderId="0" xfId="390" applyNumberFormat="1" applyFont="1"/>
    <xf numFmtId="49" fontId="0" fillId="0" borderId="0" xfId="0" applyNumberFormat="1" applyBorder="1"/>
    <xf numFmtId="172" fontId="9" fillId="0" borderId="0" xfId="626" applyNumberFormat="1" applyFont="1" applyBorder="1"/>
    <xf numFmtId="165" fontId="153" fillId="0" borderId="0" xfId="645" applyNumberFormat="1" applyFont="1" applyAlignment="1">
      <alignment vertical="center"/>
    </xf>
    <xf numFmtId="172" fontId="186" fillId="0" borderId="39" xfId="392" applyNumberFormat="1" applyFont="1" applyFill="1" applyBorder="1" applyAlignment="1"/>
    <xf numFmtId="172" fontId="195" fillId="0" borderId="70" xfId="390" applyNumberFormat="1" applyFont="1" applyFill="1" applyBorder="1" applyAlignment="1">
      <alignment vertical="center"/>
    </xf>
    <xf numFmtId="165" fontId="195" fillId="0" borderId="70" xfId="390" applyNumberFormat="1" applyFont="1" applyBorder="1" applyAlignment="1">
      <alignment vertical="center"/>
    </xf>
    <xf numFmtId="165" fontId="195" fillId="0" borderId="70" xfId="390" applyNumberFormat="1" applyFont="1" applyFill="1" applyBorder="1" applyAlignment="1">
      <alignment vertical="center"/>
    </xf>
    <xf numFmtId="0" fontId="9" fillId="0" borderId="0" xfId="627" applyFont="1" applyBorder="1" applyAlignment="1">
      <alignment vertical="center"/>
    </xf>
    <xf numFmtId="0" fontId="232" fillId="0" borderId="65" xfId="627" applyFont="1" applyBorder="1" applyAlignment="1">
      <alignment vertical="center"/>
    </xf>
    <xf numFmtId="49" fontId="187" fillId="46" borderId="72" xfId="390" applyNumberFormat="1" applyFont="1" applyFill="1" applyBorder="1" applyAlignment="1">
      <alignment horizontal="right" wrapText="1"/>
    </xf>
    <xf numFmtId="49" fontId="187" fillId="0" borderId="72" xfId="390" applyNumberFormat="1" applyFont="1" applyFill="1" applyBorder="1" applyAlignment="1">
      <alignment horizontal="right" wrapText="1"/>
    </xf>
    <xf numFmtId="49" fontId="187" fillId="0" borderId="72" xfId="390" applyNumberFormat="1" applyFont="1" applyBorder="1" applyAlignment="1">
      <alignment horizontal="right" wrapText="1"/>
    </xf>
    <xf numFmtId="0" fontId="35" fillId="0" borderId="0" xfId="0" applyFont="1" applyFill="1" applyAlignment="1">
      <alignment vertical="top" wrapText="1"/>
    </xf>
    <xf numFmtId="267" fontId="202" fillId="46" borderId="36" xfId="642" applyNumberFormat="1" applyFont="1" applyFill="1" applyBorder="1" applyAlignment="1">
      <alignment vertical="center"/>
    </xf>
    <xf numFmtId="267" fontId="202" fillId="46" borderId="38" xfId="642" applyNumberFormat="1" applyFont="1" applyFill="1" applyBorder="1" applyAlignment="1">
      <alignment vertical="center"/>
    </xf>
    <xf numFmtId="14" fontId="230" fillId="0" borderId="0" xfId="626" quotePrefix="1" applyNumberFormat="1" applyFont="1" applyFill="1"/>
    <xf numFmtId="180" fontId="192" fillId="0" borderId="0" xfId="390" applyNumberFormat="1" applyFont="1" applyFill="1" applyBorder="1" applyAlignment="1">
      <alignment vertical="center"/>
    </xf>
    <xf numFmtId="182" fontId="192" fillId="0" borderId="36" xfId="372" applyNumberFormat="1" applyFont="1" applyFill="1" applyBorder="1"/>
    <xf numFmtId="182" fontId="192" fillId="0" borderId="37" xfId="372" applyNumberFormat="1" applyFont="1" applyFill="1" applyBorder="1"/>
    <xf numFmtId="182" fontId="223" fillId="0" borderId="39" xfId="372" applyNumberFormat="1" applyFont="1" applyFill="1" applyBorder="1"/>
    <xf numFmtId="0" fontId="250" fillId="45" borderId="0" xfId="390" applyFont="1" applyFill="1" applyBorder="1"/>
    <xf numFmtId="0" fontId="9" fillId="45" borderId="0" xfId="390" applyFont="1" applyFill="1" applyBorder="1"/>
    <xf numFmtId="0" fontId="9" fillId="45" borderId="0" xfId="390" applyFont="1" applyFill="1"/>
    <xf numFmtId="165" fontId="195" fillId="0" borderId="65" xfId="390" applyNumberFormat="1" applyFont="1" applyFill="1" applyBorder="1" applyAlignment="1">
      <alignment vertical="center"/>
    </xf>
    <xf numFmtId="0" fontId="250" fillId="0" borderId="0" xfId="390" applyFont="1" applyFill="1" applyBorder="1"/>
    <xf numFmtId="0" fontId="9" fillId="0" borderId="0" xfId="390" applyFont="1" applyFill="1" applyBorder="1"/>
    <xf numFmtId="0" fontId="35" fillId="0" borderId="0" xfId="0" applyFont="1" applyFill="1" applyAlignment="1">
      <alignment vertical="top" wrapText="1"/>
    </xf>
    <xf numFmtId="0" fontId="35" fillId="45" borderId="0" xfId="0" applyFont="1" applyFill="1" applyAlignment="1">
      <alignment vertical="top" wrapText="1"/>
    </xf>
    <xf numFmtId="176" fontId="190" fillId="46" borderId="48" xfId="626" applyNumberFormat="1" applyFont="1" applyFill="1" applyBorder="1" applyAlignment="1">
      <alignment horizontal="right" vertical="center"/>
    </xf>
    <xf numFmtId="176" fontId="190" fillId="46" borderId="46" xfId="626" applyNumberFormat="1" applyFont="1" applyFill="1" applyBorder="1" applyAlignment="1">
      <alignment horizontal="right"/>
    </xf>
    <xf numFmtId="0" fontId="192" fillId="0" borderId="44" xfId="627" applyFont="1" applyBorder="1" applyAlignment="1"/>
    <xf numFmtId="0" fontId="192" fillId="29" borderId="70" xfId="390" applyFont="1" applyFill="1" applyBorder="1" applyAlignment="1" applyProtection="1">
      <alignment horizontal="left" vertical="center"/>
      <protection locked="0"/>
    </xf>
    <xf numFmtId="272" fontId="251" fillId="0" borderId="0" xfId="626" applyNumberFormat="1" applyFont="1" applyAlignment="1">
      <alignment vertical="center"/>
    </xf>
    <xf numFmtId="261" fontId="190" fillId="46" borderId="37" xfId="626" applyNumberFormat="1" applyFont="1" applyFill="1" applyBorder="1" applyAlignment="1">
      <alignment vertical="center"/>
    </xf>
    <xf numFmtId="261" fontId="190" fillId="0" borderId="37" xfId="626" applyNumberFormat="1" applyFont="1" applyFill="1" applyBorder="1" applyAlignment="1">
      <alignment vertical="center"/>
    </xf>
    <xf numFmtId="261" fontId="190" fillId="0" borderId="37" xfId="626" applyNumberFormat="1" applyFont="1" applyBorder="1" applyAlignment="1">
      <alignment vertical="center"/>
    </xf>
    <xf numFmtId="0" fontId="190" fillId="0" borderId="0" xfId="626" applyFont="1" applyBorder="1" applyAlignment="1">
      <alignment vertical="center"/>
    </xf>
    <xf numFmtId="0" fontId="190" fillId="0" borderId="0" xfId="643" applyFont="1" applyBorder="1" applyAlignment="1">
      <alignment vertical="center"/>
    </xf>
    <xf numFmtId="0" fontId="190" fillId="0" borderId="44" xfId="643" applyFont="1" applyBorder="1" applyAlignment="1">
      <alignment vertical="center"/>
    </xf>
    <xf numFmtId="165" fontId="190" fillId="0" borderId="70" xfId="626" applyNumberFormat="1" applyFont="1" applyBorder="1" applyAlignment="1">
      <alignment vertical="center"/>
    </xf>
    <xf numFmtId="165" fontId="190" fillId="0" borderId="70" xfId="626" applyNumberFormat="1" applyFont="1" applyFill="1" applyBorder="1" applyAlignment="1">
      <alignment vertical="center"/>
    </xf>
    <xf numFmtId="0" fontId="275" fillId="0" borderId="0" xfId="626" applyFont="1" applyBorder="1" applyAlignment="1"/>
    <xf numFmtId="261" fontId="190" fillId="46" borderId="73" xfId="626" applyNumberFormat="1" applyFont="1" applyFill="1" applyBorder="1" applyAlignment="1">
      <alignment vertical="center"/>
    </xf>
    <xf numFmtId="261" fontId="190" fillId="0" borderId="73" xfId="626" applyNumberFormat="1" applyFont="1" applyFill="1" applyBorder="1" applyAlignment="1">
      <alignment vertical="center"/>
    </xf>
    <xf numFmtId="261" fontId="190" fillId="0" borderId="73" xfId="626" applyNumberFormat="1" applyFont="1" applyBorder="1" applyAlignment="1">
      <alignment vertical="center"/>
    </xf>
    <xf numFmtId="0" fontId="276" fillId="0" borderId="75" xfId="626" applyFont="1" applyBorder="1" applyAlignment="1"/>
    <xf numFmtId="0" fontId="190" fillId="0" borderId="0" xfId="626" applyFont="1" applyFill="1" applyBorder="1" applyAlignment="1">
      <alignment vertical="center"/>
    </xf>
    <xf numFmtId="0" fontId="190" fillId="0" borderId="44" xfId="626" applyFont="1" applyBorder="1" applyAlignment="1">
      <alignment vertical="center"/>
    </xf>
    <xf numFmtId="261" fontId="190" fillId="46" borderId="38" xfId="626" applyNumberFormat="1" applyFont="1" applyFill="1" applyBorder="1" applyAlignment="1">
      <alignment vertical="center"/>
    </xf>
    <xf numFmtId="261" fontId="190" fillId="0" borderId="38" xfId="626" applyNumberFormat="1" applyFont="1" applyFill="1" applyBorder="1" applyAlignment="1">
      <alignment vertical="center"/>
    </xf>
    <xf numFmtId="261" fontId="190" fillId="0" borderId="38" xfId="626" applyNumberFormat="1" applyFont="1" applyBorder="1" applyAlignment="1">
      <alignment vertical="center"/>
    </xf>
    <xf numFmtId="0" fontId="275" fillId="0" borderId="70" xfId="626" applyFont="1" applyBorder="1" applyAlignment="1"/>
    <xf numFmtId="0" fontId="190" fillId="0" borderId="0" xfId="645" applyFont="1" applyBorder="1" applyAlignment="1">
      <alignment vertical="center"/>
    </xf>
    <xf numFmtId="0" fontId="190" fillId="0" borderId="44" xfId="645" applyFont="1" applyBorder="1" applyAlignment="1">
      <alignment vertical="center"/>
    </xf>
    <xf numFmtId="0" fontId="190" fillId="0" borderId="0" xfId="0" applyFont="1" applyBorder="1" applyAlignment="1">
      <alignment vertical="center"/>
    </xf>
    <xf numFmtId="0" fontId="190" fillId="0" borderId="44" xfId="0" applyFont="1" applyBorder="1" applyAlignment="1">
      <alignment vertical="center"/>
    </xf>
    <xf numFmtId="258" fontId="190" fillId="0" borderId="38" xfId="645" applyNumberFormat="1" applyFont="1" applyBorder="1" applyAlignment="1">
      <alignment vertical="center"/>
    </xf>
    <xf numFmtId="176" fontId="190" fillId="0" borderId="73" xfId="626" applyNumberFormat="1" applyFont="1" applyBorder="1" applyAlignment="1">
      <alignment horizontal="right"/>
    </xf>
    <xf numFmtId="176" fontId="190" fillId="0" borderId="38" xfId="626" applyNumberFormat="1" applyFont="1" applyBorder="1" applyAlignment="1">
      <alignment horizontal="right" vertical="center"/>
    </xf>
    <xf numFmtId="0" fontId="190" fillId="0" borderId="41" xfId="390" applyFont="1" applyBorder="1" applyAlignment="1">
      <alignment horizontal="left" wrapText="1"/>
    </xf>
    <xf numFmtId="0" fontId="192" fillId="0" borderId="44" xfId="387" applyFont="1" applyBorder="1" applyAlignment="1" applyProtection="1">
      <alignment horizontal="left" wrapText="1"/>
      <protection locked="0"/>
    </xf>
    <xf numFmtId="0" fontId="35" fillId="0" borderId="0" xfId="0" applyFont="1" applyFill="1" applyAlignment="1">
      <alignment vertical="top" wrapText="1"/>
    </xf>
    <xf numFmtId="0" fontId="190" fillId="0" borderId="0" xfId="390" applyFont="1" applyFill="1" applyBorder="1" applyAlignment="1">
      <alignment horizontal="left" vertical="center" wrapText="1"/>
    </xf>
    <xf numFmtId="264" fontId="190" fillId="0" borderId="37" xfId="1552" applyNumberFormat="1" applyFont="1" applyFill="1" applyBorder="1" applyAlignment="1" applyProtection="1">
      <protection locked="0"/>
    </xf>
    <xf numFmtId="260" fontId="192" fillId="0" borderId="38" xfId="599" applyNumberFormat="1" applyFont="1" applyFill="1" applyBorder="1" applyAlignment="1" applyProtection="1">
      <protection locked="0"/>
    </xf>
    <xf numFmtId="0" fontId="190" fillId="0" borderId="75" xfId="390" applyFont="1" applyFill="1" applyBorder="1" applyAlignment="1" applyProtection="1">
      <alignment horizontal="left" vertical="center"/>
      <protection locked="0"/>
    </xf>
    <xf numFmtId="1" fontId="277" fillId="0" borderId="0" xfId="372" applyNumberFormat="1" applyFont="1" applyFill="1"/>
    <xf numFmtId="0" fontId="230" fillId="0" borderId="0" xfId="626" applyFont="1" applyFill="1" applyAlignment="1">
      <alignment horizontal="left" wrapText="1"/>
    </xf>
    <xf numFmtId="0" fontId="243" fillId="0" borderId="0" xfId="390" applyFont="1" applyBorder="1" applyAlignment="1">
      <alignment horizontal="left"/>
    </xf>
    <xf numFmtId="0" fontId="278" fillId="0" borderId="51" xfId="390" applyFont="1" applyBorder="1"/>
    <xf numFmtId="0" fontId="279" fillId="0" borderId="0" xfId="390" quotePrefix="1" applyFont="1" applyFill="1"/>
    <xf numFmtId="0" fontId="253" fillId="0" borderId="0" xfId="390" applyFont="1" applyBorder="1" applyAlignment="1">
      <alignment vertical="center"/>
    </xf>
    <xf numFmtId="0" fontId="233" fillId="0" borderId="0" xfId="390" applyFont="1" applyBorder="1" applyAlignment="1">
      <alignment horizontal="left" vertical="center" wrapText="1"/>
    </xf>
    <xf numFmtId="245" fontId="233" fillId="0" borderId="0" xfId="390" applyNumberFormat="1" applyFont="1" applyBorder="1" applyAlignment="1">
      <alignment vertical="center"/>
    </xf>
    <xf numFmtId="277" fontId="233" fillId="0" borderId="0" xfId="390" applyNumberFormat="1" applyFont="1" applyBorder="1" applyAlignment="1">
      <alignment vertical="center"/>
    </xf>
    <xf numFmtId="0" fontId="233" fillId="0" borderId="0" xfId="390" applyFont="1" applyBorder="1" applyAlignment="1">
      <alignment vertical="center" wrapText="1"/>
    </xf>
    <xf numFmtId="0" fontId="281" fillId="0" borderId="0" xfId="390" applyFont="1" applyBorder="1" applyAlignment="1">
      <alignment vertical="center"/>
    </xf>
    <xf numFmtId="0" fontId="228" fillId="0" borderId="0" xfId="645" applyFont="1"/>
    <xf numFmtId="0" fontId="9" fillId="0" borderId="0" xfId="645" applyFont="1" applyFill="1"/>
    <xf numFmtId="262" fontId="192" fillId="46" borderId="73" xfId="390" applyNumberFormat="1" applyFont="1" applyFill="1" applyBorder="1" applyAlignment="1">
      <alignment vertical="center"/>
    </xf>
    <xf numFmtId="262" fontId="192" fillId="0" borderId="73" xfId="390" applyNumberFormat="1" applyFont="1" applyFill="1" applyBorder="1" applyAlignment="1">
      <alignment vertical="center"/>
    </xf>
    <xf numFmtId="262" fontId="192" fillId="46" borderId="38" xfId="390" applyNumberFormat="1" applyFont="1" applyFill="1" applyBorder="1" applyAlignment="1">
      <alignment vertical="center"/>
    </xf>
    <xf numFmtId="262" fontId="192" fillId="0" borderId="38" xfId="390" applyNumberFormat="1" applyFont="1" applyFill="1" applyBorder="1" applyAlignment="1">
      <alignment vertical="center"/>
    </xf>
    <xf numFmtId="176" fontId="190" fillId="46" borderId="37" xfId="390" quotePrefix="1" applyNumberFormat="1" applyFont="1" applyFill="1" applyBorder="1" applyAlignment="1">
      <alignment horizontal="right" vertical="center"/>
    </xf>
    <xf numFmtId="0" fontId="283" fillId="0" borderId="0" xfId="626" quotePrefix="1" applyFont="1" applyFill="1"/>
    <xf numFmtId="0" fontId="283" fillId="0" borderId="0" xfId="626" applyFont="1" applyFill="1"/>
    <xf numFmtId="0" fontId="35" fillId="0" borderId="0" xfId="0" applyFont="1" applyAlignment="1">
      <alignment horizontal="left" vertical="top" wrapText="1"/>
    </xf>
    <xf numFmtId="0" fontId="35" fillId="0" borderId="0" xfId="0" applyFont="1" applyFill="1" applyAlignment="1">
      <alignment horizontal="left" vertical="top" wrapText="1"/>
    </xf>
    <xf numFmtId="0" fontId="35" fillId="0" borderId="0" xfId="0" applyFont="1" applyAlignment="1">
      <alignment vertical="top" wrapText="1"/>
    </xf>
    <xf numFmtId="0" fontId="35" fillId="0" borderId="0" xfId="627" applyFont="1" applyAlignment="1">
      <alignment horizontal="left" vertical="top" wrapText="1"/>
    </xf>
    <xf numFmtId="0" fontId="35" fillId="0" borderId="0" xfId="390" applyFont="1" applyFill="1" applyAlignment="1">
      <alignment horizontal="left" vertical="top" wrapText="1"/>
    </xf>
    <xf numFmtId="0" fontId="228" fillId="0" borderId="0" xfId="626" applyFont="1" applyFill="1"/>
    <xf numFmtId="0" fontId="199" fillId="0" borderId="0" xfId="390" applyFont="1" applyFill="1" applyAlignment="1">
      <alignment vertical="center"/>
    </xf>
    <xf numFmtId="0" fontId="35" fillId="45" borderId="0" xfId="0" applyFont="1" applyFill="1" applyAlignment="1">
      <alignment vertical="top" wrapText="1"/>
    </xf>
    <xf numFmtId="0" fontId="243" fillId="0" borderId="0" xfId="390" applyFont="1" applyFill="1" applyBorder="1" applyAlignment="1">
      <alignment horizontal="left"/>
    </xf>
    <xf numFmtId="0" fontId="284" fillId="0" borderId="0" xfId="626" applyFont="1" applyFill="1"/>
    <xf numFmtId="0" fontId="35" fillId="0" borderId="0" xfId="0" applyFont="1" applyFill="1" applyAlignment="1">
      <alignment horizontal="left" vertical="top" wrapText="1"/>
    </xf>
    <xf numFmtId="0" fontId="35" fillId="0" borderId="0" xfId="0" applyFont="1" applyAlignment="1">
      <alignment horizontal="left" vertical="top" wrapText="1"/>
    </xf>
    <xf numFmtId="0" fontId="230" fillId="0" borderId="0" xfId="390" applyFont="1" applyFill="1" applyAlignment="1">
      <alignment horizontal="left" vertical="top" wrapText="1"/>
    </xf>
    <xf numFmtId="0" fontId="35" fillId="0" borderId="0" xfId="0" applyFont="1" applyAlignment="1">
      <alignment vertical="top" wrapText="1"/>
    </xf>
    <xf numFmtId="266" fontId="35" fillId="0" borderId="0" xfId="1472" applyNumberFormat="1" applyFont="1" applyAlignment="1" applyProtection="1">
      <alignment horizontal="left" indent="1"/>
    </xf>
    <xf numFmtId="0" fontId="223" fillId="0" borderId="56" xfId="645" applyFont="1" applyFill="1" applyBorder="1" applyAlignment="1">
      <alignment vertical="center" wrapText="1"/>
    </xf>
    <xf numFmtId="268" fontId="195" fillId="0" borderId="72" xfId="626" applyNumberFormat="1" applyFont="1" applyBorder="1" applyAlignment="1">
      <alignment vertical="center"/>
    </xf>
    <xf numFmtId="0" fontId="229" fillId="0" borderId="51" xfId="1472" applyFont="1" applyFill="1" applyBorder="1" applyAlignment="1" applyProtection="1">
      <alignment horizontal="left" vertical="top"/>
    </xf>
    <xf numFmtId="0" fontId="24" fillId="0" borderId="53" xfId="390" applyFont="1" applyFill="1" applyBorder="1"/>
    <xf numFmtId="0" fontId="24" fillId="0" borderId="52" xfId="390" applyFont="1" applyFill="1" applyBorder="1"/>
    <xf numFmtId="0" fontId="35" fillId="0" borderId="0" xfId="389" applyFont="1" applyFill="1" applyBorder="1" applyAlignment="1" applyProtection="1">
      <protection locked="0"/>
    </xf>
    <xf numFmtId="0" fontId="207" fillId="0" borderId="0" xfId="389" applyFont="1" applyFill="1" applyBorder="1" applyAlignment="1" applyProtection="1">
      <protection locked="0"/>
    </xf>
    <xf numFmtId="0" fontId="35" fillId="0" borderId="40" xfId="389" applyFont="1" applyFill="1" applyBorder="1" applyAlignment="1" applyProtection="1">
      <alignment horizontal="left"/>
      <protection locked="0"/>
    </xf>
    <xf numFmtId="0" fontId="35" fillId="0" borderId="41" xfId="389" applyFont="1" applyFill="1" applyBorder="1" applyAlignment="1" applyProtection="1">
      <alignment horizontal="left"/>
      <protection locked="0"/>
    </xf>
    <xf numFmtId="0" fontId="35" fillId="0" borderId="42" xfId="389" applyFont="1" applyFill="1" applyBorder="1" applyAlignment="1" applyProtection="1">
      <alignment horizontal="left"/>
      <protection locked="0"/>
    </xf>
    <xf numFmtId="0" fontId="35" fillId="0" borderId="0" xfId="389" applyFont="1" applyFill="1" applyAlignment="1">
      <alignment vertical="center"/>
    </xf>
    <xf numFmtId="49" fontId="35" fillId="0" borderId="0" xfId="389" applyNumberFormat="1" applyFont="1" applyFill="1" applyAlignment="1">
      <alignment horizontal="right" vertical="center"/>
    </xf>
    <xf numFmtId="0" fontId="9" fillId="0" borderId="0" xfId="390" applyFont="1" applyFill="1" applyAlignment="1">
      <alignment vertical="center"/>
    </xf>
    <xf numFmtId="0" fontId="273" fillId="0" borderId="49" xfId="0" applyFont="1" applyFill="1" applyBorder="1" applyAlignment="1">
      <alignment vertical="center"/>
    </xf>
    <xf numFmtId="0" fontId="9" fillId="0" borderId="0" xfId="0" applyFont="1" applyFill="1" applyBorder="1"/>
    <xf numFmtId="265" fontId="248" fillId="0" borderId="0" xfId="0" applyNumberFormat="1" applyFont="1" applyFill="1" applyAlignment="1">
      <alignment horizontal="left"/>
    </xf>
    <xf numFmtId="0" fontId="24" fillId="0" borderId="0" xfId="390" applyFont="1" applyFill="1" applyBorder="1"/>
    <xf numFmtId="172" fontId="193" fillId="29" borderId="73" xfId="392" applyNumberFormat="1" applyFont="1" applyFill="1" applyBorder="1" applyAlignment="1"/>
    <xf numFmtId="0" fontId="285" fillId="0" borderId="0" xfId="648" applyFont="1" applyFill="1"/>
    <xf numFmtId="0" fontId="228" fillId="0" borderId="0" xfId="645" applyFont="1" applyFill="1"/>
    <xf numFmtId="0" fontId="228" fillId="0" borderId="0" xfId="648" applyFont="1" applyFill="1"/>
    <xf numFmtId="0" fontId="9" fillId="0" borderId="0" xfId="648" applyFont="1" applyFill="1"/>
    <xf numFmtId="0" fontId="153" fillId="0" borderId="0" xfId="645" applyFont="1" applyFill="1" applyAlignment="1">
      <alignment vertical="center"/>
    </xf>
    <xf numFmtId="49" fontId="28" fillId="0" borderId="0" xfId="640" applyNumberFormat="1" applyFont="1" applyFill="1" applyAlignment="1">
      <alignment vertical="center"/>
    </xf>
    <xf numFmtId="0" fontId="253" fillId="0" borderId="0" xfId="645" applyFont="1" applyFill="1" applyAlignment="1">
      <alignment vertical="center"/>
    </xf>
    <xf numFmtId="2" fontId="190" fillId="0" borderId="0" xfId="626" applyNumberFormat="1" applyFont="1" applyFill="1" applyBorder="1" applyAlignment="1">
      <alignment horizontal="left" vertical="center"/>
    </xf>
    <xf numFmtId="0" fontId="35" fillId="0" borderId="0" xfId="0" applyFont="1" applyFill="1" applyAlignment="1">
      <alignment horizontal="left" vertical="center"/>
    </xf>
    <xf numFmtId="0" fontId="263" fillId="0" borderId="0" xfId="1472" applyFont="1" applyFill="1" applyAlignment="1" applyProtection="1">
      <alignment horizontal="left" vertical="center"/>
    </xf>
    <xf numFmtId="49" fontId="248" fillId="0" borderId="0" xfId="0" applyNumberFormat="1" applyFont="1" applyFill="1" applyAlignment="1">
      <alignment horizontal="left" vertical="center"/>
    </xf>
    <xf numFmtId="0" fontId="35" fillId="0" borderId="0" xfId="0" applyFont="1" applyAlignment="1">
      <alignment horizontal="left" vertical="top" wrapText="1"/>
    </xf>
    <xf numFmtId="0" fontId="35" fillId="0" borderId="0" xfId="0" applyFont="1" applyAlignment="1">
      <alignment vertical="top" wrapText="1"/>
    </xf>
    <xf numFmtId="176" fontId="190" fillId="0" borderId="73" xfId="391" applyNumberFormat="1" applyFont="1" applyFill="1" applyBorder="1" applyAlignment="1">
      <alignment horizontal="right"/>
    </xf>
    <xf numFmtId="176" fontId="190" fillId="0" borderId="46" xfId="626" applyNumberFormat="1" applyFont="1" applyFill="1" applyBorder="1" applyAlignment="1">
      <alignment horizontal="right"/>
    </xf>
    <xf numFmtId="176" fontId="190" fillId="0" borderId="48" xfId="626" applyNumberFormat="1" applyFont="1" applyFill="1" applyBorder="1" applyAlignment="1">
      <alignment horizontal="right" vertical="center"/>
    </xf>
    <xf numFmtId="49" fontId="190" fillId="0" borderId="72" xfId="390" applyNumberFormat="1" applyFont="1" applyFill="1" applyBorder="1" applyAlignment="1">
      <alignment horizontal="center" vertical="center"/>
    </xf>
    <xf numFmtId="172" fontId="24" fillId="0" borderId="0" xfId="390" applyNumberFormat="1" applyFont="1"/>
    <xf numFmtId="49" fontId="190" fillId="0" borderId="38" xfId="626" applyNumberFormat="1" applyFont="1" applyFill="1" applyBorder="1" applyAlignment="1">
      <alignment horizontal="right" vertical="center"/>
    </xf>
    <xf numFmtId="165" fontId="190" fillId="46" borderId="73" xfId="647" applyNumberFormat="1" applyFont="1" applyFill="1" applyBorder="1" applyAlignment="1">
      <alignment horizontal="right" vertical="center"/>
    </xf>
    <xf numFmtId="165" fontId="190" fillId="0" borderId="73" xfId="647" applyNumberFormat="1" applyFont="1" applyFill="1" applyBorder="1" applyAlignment="1">
      <alignment horizontal="right" vertical="center"/>
    </xf>
    <xf numFmtId="165" fontId="190" fillId="29" borderId="73" xfId="647" applyNumberFormat="1" applyFont="1" applyFill="1" applyBorder="1" applyAlignment="1">
      <alignment horizontal="right" vertical="center"/>
    </xf>
    <xf numFmtId="176" fontId="190" fillId="0" borderId="44" xfId="626" applyNumberFormat="1" applyFont="1" applyFill="1" applyBorder="1" applyAlignment="1">
      <alignment horizontal="right" vertical="center"/>
    </xf>
    <xf numFmtId="176" fontId="190" fillId="0" borderId="44" xfId="626" applyNumberFormat="1" applyFont="1" applyBorder="1" applyAlignment="1">
      <alignment horizontal="right" vertical="center"/>
    </xf>
    <xf numFmtId="165" fontId="190" fillId="46" borderId="37" xfId="390" applyNumberFormat="1" applyFont="1" applyFill="1" applyBorder="1" applyAlignment="1" applyProtection="1">
      <alignment vertical="center"/>
      <protection locked="0"/>
    </xf>
    <xf numFmtId="165" fontId="190" fillId="0" borderId="37" xfId="390" applyNumberFormat="1" applyFont="1" applyBorder="1" applyAlignment="1" applyProtection="1">
      <alignment vertical="center"/>
      <protection locked="0"/>
    </xf>
    <xf numFmtId="165" fontId="190" fillId="0" borderId="37" xfId="390" applyNumberFormat="1" applyFont="1" applyFill="1" applyBorder="1" applyAlignment="1" applyProtection="1">
      <alignment vertical="center"/>
      <protection locked="0"/>
    </xf>
    <xf numFmtId="0" fontId="35" fillId="0" borderId="0" xfId="0" applyFont="1" applyAlignment="1">
      <alignment horizontal="left" vertical="top" wrapText="1"/>
    </xf>
    <xf numFmtId="0" fontId="35" fillId="0" borderId="0" xfId="0" applyFont="1" applyAlignment="1">
      <alignment horizontal="left" vertical="top"/>
    </xf>
    <xf numFmtId="49" fontId="190" fillId="0" borderId="72" xfId="391" applyNumberFormat="1" applyFont="1" applyFill="1" applyBorder="1" applyAlignment="1">
      <alignment horizontal="right" vertical="center"/>
    </xf>
    <xf numFmtId="0" fontId="35" fillId="0" borderId="0" xfId="0" applyFont="1" applyAlignment="1">
      <alignment vertical="top"/>
    </xf>
    <xf numFmtId="2" fontId="190" fillId="0" borderId="78" xfId="626" applyNumberFormat="1" applyFont="1" applyFill="1" applyBorder="1" applyAlignment="1">
      <alignment horizontal="left" vertical="center"/>
    </xf>
    <xf numFmtId="165" fontId="244" fillId="0" borderId="37" xfId="626" applyNumberFormat="1" applyFont="1" applyFill="1" applyBorder="1" applyAlignment="1">
      <alignment vertical="center"/>
    </xf>
    <xf numFmtId="165" fontId="190" fillId="29" borderId="38" xfId="647" applyNumberFormat="1" applyFont="1" applyFill="1" applyBorder="1" applyAlignment="1">
      <alignment horizontal="right" vertical="center"/>
    </xf>
    <xf numFmtId="165" fontId="190" fillId="0" borderId="78" xfId="647" applyNumberFormat="1" applyFont="1" applyFill="1" applyBorder="1" applyAlignment="1">
      <alignment horizontal="right" vertical="center"/>
    </xf>
    <xf numFmtId="165" fontId="190" fillId="29" borderId="78" xfId="647" applyNumberFormat="1" applyFont="1" applyFill="1" applyBorder="1" applyAlignment="1">
      <alignment horizontal="right" vertical="center"/>
    </xf>
    <xf numFmtId="165" fontId="190" fillId="0" borderId="0" xfId="647" applyNumberFormat="1" applyFont="1" applyFill="1" applyBorder="1" applyAlignment="1">
      <alignment horizontal="right" vertical="center"/>
    </xf>
    <xf numFmtId="165" fontId="190" fillId="29" borderId="0" xfId="647" applyNumberFormat="1" applyFont="1" applyFill="1" applyBorder="1" applyAlignment="1">
      <alignment horizontal="right" vertical="center"/>
    </xf>
    <xf numFmtId="0" fontId="190" fillId="0" borderId="41" xfId="647" applyFont="1" applyFill="1" applyBorder="1" applyAlignment="1">
      <alignment horizontal="left" vertical="center"/>
    </xf>
    <xf numFmtId="0" fontId="190" fillId="0" borderId="41" xfId="647" applyFont="1" applyFill="1" applyBorder="1" applyAlignment="1">
      <alignment horizontal="left" vertical="center" indent="1"/>
    </xf>
    <xf numFmtId="0" fontId="190" fillId="0" borderId="41" xfId="647" applyFont="1" applyFill="1" applyBorder="1" applyAlignment="1">
      <alignment horizontal="left" indent="1"/>
    </xf>
    <xf numFmtId="0" fontId="190" fillId="0" borderId="40" xfId="647" applyFont="1" applyFill="1" applyBorder="1" applyAlignment="1">
      <alignment horizontal="left" vertical="center"/>
    </xf>
    <xf numFmtId="0" fontId="190" fillId="0" borderId="42" xfId="647" applyFont="1" applyFill="1" applyBorder="1" applyAlignment="1">
      <alignment horizontal="left" vertical="center"/>
    </xf>
    <xf numFmtId="0" fontId="9" fillId="0" borderId="78" xfId="0" applyFont="1" applyFill="1" applyBorder="1"/>
    <xf numFmtId="0" fontId="190" fillId="0" borderId="0" xfId="647" applyFont="1" applyFill="1" applyBorder="1" applyAlignment="1">
      <alignment horizontal="left" vertical="center"/>
    </xf>
    <xf numFmtId="49" fontId="190" fillId="0" borderId="36" xfId="390" quotePrefix="1" applyNumberFormat="1" applyFont="1" applyFill="1" applyBorder="1" applyAlignment="1">
      <alignment horizontal="right" vertical="center"/>
    </xf>
    <xf numFmtId="0" fontId="9" fillId="0" borderId="79" xfId="626" applyFont="1" applyBorder="1"/>
    <xf numFmtId="0" fontId="28" fillId="0" borderId="79" xfId="626" applyFont="1" applyBorder="1" applyAlignment="1">
      <alignment horizontal="right" vertical="top"/>
    </xf>
    <xf numFmtId="176" fontId="190" fillId="0" borderId="0" xfId="626" applyNumberFormat="1" applyFont="1" applyFill="1" applyBorder="1" applyAlignment="1">
      <alignment horizontal="right" vertical="center"/>
    </xf>
    <xf numFmtId="172" fontId="181" fillId="0" borderId="0" xfId="390" applyNumberFormat="1" applyFont="1" applyFill="1"/>
    <xf numFmtId="37" fontId="190" fillId="0" borderId="44" xfId="390" quotePrefix="1" applyNumberFormat="1" applyFont="1" applyFill="1" applyBorder="1" applyAlignment="1">
      <alignment horizontal="left" vertical="center"/>
    </xf>
    <xf numFmtId="2" fontId="190" fillId="0" borderId="0" xfId="390" applyNumberFormat="1" applyFont="1" applyFill="1" applyBorder="1" applyAlignment="1">
      <alignment horizontal="left" vertical="center" indent="2"/>
    </xf>
    <xf numFmtId="2" fontId="190" fillId="0" borderId="44" xfId="390" applyNumberFormat="1" applyFont="1" applyFill="1" applyBorder="1" applyAlignment="1">
      <alignment horizontal="left" vertical="center" indent="1"/>
    </xf>
    <xf numFmtId="2" fontId="261" fillId="0" borderId="0" xfId="390" applyNumberFormat="1" applyFont="1" applyFill="1" applyBorder="1" applyAlignment="1">
      <alignment horizontal="left" vertical="center" indent="1"/>
    </xf>
    <xf numFmtId="2" fontId="190" fillId="0" borderId="80" xfId="390" applyNumberFormat="1" applyFont="1" applyFill="1" applyBorder="1" applyAlignment="1">
      <alignment vertical="center"/>
    </xf>
    <xf numFmtId="2" fontId="190" fillId="0" borderId="0" xfId="390" applyNumberFormat="1" applyFont="1" applyFill="1" applyBorder="1" applyAlignment="1">
      <alignment vertical="center"/>
    </xf>
    <xf numFmtId="2" fontId="190" fillId="0" borderId="44" xfId="390" applyNumberFormat="1" applyFont="1" applyFill="1" applyBorder="1" applyAlignment="1">
      <alignment vertical="center"/>
    </xf>
    <xf numFmtId="0" fontId="332" fillId="0" borderId="0" xfId="645" applyFont="1" applyFill="1" applyBorder="1" applyAlignment="1">
      <alignment horizontal="left" vertical="center" indent="5"/>
    </xf>
    <xf numFmtId="172" fontId="195" fillId="46" borderId="37" xfId="393" applyNumberFormat="1" applyFont="1" applyFill="1" applyBorder="1" applyAlignment="1">
      <alignment vertical="center"/>
    </xf>
    <xf numFmtId="172" fontId="195" fillId="0" borderId="37" xfId="393" applyNumberFormat="1" applyFont="1" applyFill="1" applyBorder="1" applyAlignment="1">
      <alignment vertical="center"/>
    </xf>
    <xf numFmtId="165" fontId="195" fillId="0" borderId="37" xfId="393" applyNumberFormat="1" applyFont="1" applyFill="1" applyBorder="1" applyAlignment="1"/>
    <xf numFmtId="0" fontId="243" fillId="0" borderId="0" xfId="390" applyFont="1" applyFill="1" applyBorder="1" applyAlignment="1">
      <alignment horizontal="left" vertical="center"/>
    </xf>
    <xf numFmtId="176" fontId="190" fillId="0" borderId="73" xfId="390" applyNumberFormat="1" applyFont="1" applyFill="1" applyBorder="1" applyAlignment="1">
      <alignment horizontal="right"/>
    </xf>
    <xf numFmtId="176" fontId="190" fillId="0" borderId="73" xfId="390" applyNumberFormat="1" applyFont="1" applyBorder="1" applyAlignment="1">
      <alignment horizontal="right"/>
    </xf>
    <xf numFmtId="165" fontId="192" fillId="46" borderId="73" xfId="390" applyNumberFormat="1" applyFont="1" applyFill="1" applyBorder="1" applyAlignment="1">
      <alignment vertical="center"/>
    </xf>
    <xf numFmtId="165" fontId="192" fillId="0" borderId="73" xfId="390" applyNumberFormat="1" applyFont="1" applyFill="1" applyBorder="1" applyAlignment="1">
      <alignment vertical="center"/>
    </xf>
    <xf numFmtId="292" fontId="192" fillId="0" borderId="73" xfId="390" applyNumberFormat="1" applyFont="1" applyFill="1" applyBorder="1" applyAlignment="1">
      <alignment vertical="center"/>
    </xf>
    <xf numFmtId="49" fontId="190" fillId="0" borderId="0" xfId="390" applyNumberFormat="1" applyFont="1" applyBorder="1" applyAlignment="1">
      <alignment horizontal="left" vertical="center" wrapText="1" indent="1"/>
    </xf>
    <xf numFmtId="262" fontId="192" fillId="0" borderId="0" xfId="390" applyNumberFormat="1" applyFont="1" applyFill="1" applyBorder="1" applyAlignment="1">
      <alignment vertical="center"/>
    </xf>
    <xf numFmtId="0" fontId="243" fillId="0" borderId="0" xfId="390" applyFont="1" applyBorder="1" applyAlignment="1">
      <alignment horizontal="left" vertical="center"/>
    </xf>
    <xf numFmtId="0" fontId="243" fillId="0" borderId="0" xfId="390" applyFont="1" applyBorder="1" applyAlignment="1">
      <alignment horizontal="left" vertical="center" indent="1"/>
    </xf>
    <xf numFmtId="173" fontId="190" fillId="0" borderId="36" xfId="1552" quotePrefix="1" applyNumberFormat="1" applyFont="1" applyFill="1" applyBorder="1" applyAlignment="1">
      <alignment horizontal="right"/>
    </xf>
    <xf numFmtId="173" fontId="190" fillId="0" borderId="38" xfId="1552" quotePrefix="1" applyNumberFormat="1" applyFont="1" applyFill="1" applyBorder="1" applyAlignment="1">
      <alignment horizontal="right" vertical="center"/>
    </xf>
    <xf numFmtId="0" fontId="35" fillId="0" borderId="0" xfId="0" applyFont="1" applyAlignment="1">
      <alignment horizontal="left" vertical="top" wrapText="1"/>
    </xf>
    <xf numFmtId="0" fontId="35" fillId="0" borderId="0" xfId="0" applyFont="1" applyAlignment="1">
      <alignment vertical="top" wrapText="1"/>
    </xf>
    <xf numFmtId="172" fontId="193" fillId="0" borderId="0" xfId="390" applyNumberFormat="1" applyFont="1" applyFill="1" applyBorder="1" applyAlignment="1"/>
    <xf numFmtId="172" fontId="193" fillId="0" borderId="41" xfId="390" applyNumberFormat="1" applyFont="1" applyFill="1" applyBorder="1" applyAlignment="1"/>
    <xf numFmtId="0" fontId="277" fillId="0" borderId="0" xfId="390" applyFont="1"/>
    <xf numFmtId="260" fontId="192" fillId="0" borderId="38" xfId="599" applyNumberFormat="1" applyFont="1" applyFill="1" applyBorder="1" applyProtection="1">
      <protection locked="0"/>
    </xf>
    <xf numFmtId="172" fontId="193" fillId="0" borderId="0" xfId="390" applyNumberFormat="1" applyFont="1" applyFill="1" applyBorder="1" applyAlignment="1"/>
    <xf numFmtId="172" fontId="193" fillId="0" borderId="41" xfId="390" applyNumberFormat="1" applyFont="1" applyFill="1" applyBorder="1" applyAlignment="1"/>
    <xf numFmtId="2" fontId="201" fillId="0" borderId="70" xfId="390" applyNumberFormat="1" applyFont="1" applyFill="1" applyBorder="1" applyAlignment="1">
      <alignment horizontal="left" vertical="center"/>
    </xf>
    <xf numFmtId="0" fontId="206" fillId="0" borderId="37" xfId="390" applyFont="1" applyBorder="1" applyAlignment="1">
      <alignment vertical="center"/>
    </xf>
    <xf numFmtId="258" fontId="201" fillId="0" borderId="72" xfId="390" applyNumberFormat="1" applyFont="1" applyFill="1" applyBorder="1" applyAlignment="1">
      <alignment vertical="center"/>
    </xf>
    <xf numFmtId="0" fontId="24" fillId="0" borderId="37" xfId="390" applyFont="1" applyBorder="1" applyAlignment="1">
      <alignment vertical="center"/>
    </xf>
    <xf numFmtId="0" fontId="24" fillId="0" borderId="38" xfId="390" applyFont="1" applyBorder="1" applyAlignment="1">
      <alignment vertical="center"/>
    </xf>
    <xf numFmtId="200" fontId="181" fillId="0" borderId="0" xfId="10016" applyNumberFormat="1" applyFont="1" applyFill="1"/>
    <xf numFmtId="200" fontId="190" fillId="0" borderId="0" xfId="10016" applyNumberFormat="1" applyFont="1" applyBorder="1" applyAlignment="1">
      <alignment vertical="center"/>
    </xf>
    <xf numFmtId="9" fontId="24" fillId="0" borderId="0" xfId="10016" applyFont="1" applyBorder="1"/>
    <xf numFmtId="165" fontId="28" fillId="0" borderId="0" xfId="645" applyNumberFormat="1" applyFont="1" applyFill="1" applyAlignment="1">
      <alignment vertical="center"/>
    </xf>
    <xf numFmtId="165" fontId="35" fillId="0" borderId="0" xfId="646" applyNumberFormat="1" applyFont="1"/>
    <xf numFmtId="0" fontId="229" fillId="0" borderId="81" xfId="1472" applyFont="1" applyBorder="1" applyAlignment="1" applyProtection="1">
      <alignment horizontal="left" vertical="top"/>
    </xf>
    <xf numFmtId="0" fontId="24" fillId="0" borderId="81" xfId="390" applyFont="1" applyBorder="1"/>
    <xf numFmtId="0" fontId="35" fillId="0" borderId="0" xfId="0" applyFont="1" applyAlignment="1">
      <alignment horizontal="left" vertical="top" wrapText="1"/>
    </xf>
    <xf numFmtId="0" fontId="192" fillId="0" borderId="0" xfId="391" applyFont="1" applyBorder="1" applyAlignment="1">
      <alignment horizontal="left" vertical="center"/>
    </xf>
    <xf numFmtId="0" fontId="192" fillId="0" borderId="44" xfId="391" applyFont="1" applyBorder="1" applyAlignment="1">
      <alignment horizontal="left" vertical="center" wrapText="1"/>
    </xf>
    <xf numFmtId="165" fontId="190" fillId="0" borderId="81" xfId="626" applyNumberFormat="1" applyFont="1" applyFill="1" applyBorder="1" applyAlignment="1">
      <alignment horizontal="right" vertical="center"/>
    </xf>
    <xf numFmtId="165" fontId="190" fillId="0" borderId="0" xfId="626" applyNumberFormat="1" applyFont="1" applyFill="1" applyBorder="1" applyAlignment="1">
      <alignment horizontal="right"/>
    </xf>
    <xf numFmtId="165" fontId="190" fillId="0" borderId="44" xfId="626" applyNumberFormat="1" applyFont="1" applyFill="1" applyBorder="1" applyAlignment="1">
      <alignment horizontal="right" vertical="center"/>
    </xf>
    <xf numFmtId="176" fontId="190" fillId="46" borderId="38" xfId="391" quotePrefix="1" applyNumberFormat="1" applyFont="1" applyFill="1" applyBorder="1" applyAlignment="1">
      <alignment horizontal="right" vertical="center"/>
    </xf>
    <xf numFmtId="176" fontId="190" fillId="46" borderId="38" xfId="390" quotePrefix="1" applyNumberFormat="1" applyFont="1" applyFill="1" applyBorder="1" applyAlignment="1">
      <alignment horizontal="right" vertical="center"/>
    </xf>
    <xf numFmtId="165" fontId="190" fillId="0" borderId="40" xfId="626" applyNumberFormat="1" applyFont="1" applyBorder="1" applyAlignment="1">
      <alignment vertical="center"/>
    </xf>
    <xf numFmtId="165" fontId="190" fillId="0" borderId="41" xfId="626" applyNumberFormat="1" applyFont="1" applyBorder="1" applyAlignment="1"/>
    <xf numFmtId="165" fontId="190" fillId="0" borderId="42" xfId="626" applyNumberFormat="1" applyFont="1" applyBorder="1" applyAlignment="1">
      <alignment vertical="center"/>
    </xf>
    <xf numFmtId="0" fontId="336" fillId="0" borderId="0" xfId="626" applyFont="1" applyFill="1"/>
    <xf numFmtId="0" fontId="255" fillId="0" borderId="0" xfId="390" applyFont="1" applyBorder="1" applyAlignment="1">
      <alignment vertical="center"/>
    </xf>
    <xf numFmtId="0" fontId="230" fillId="0" borderId="0" xfId="626" applyFont="1" applyFill="1" applyAlignment="1">
      <alignment horizontal="left" wrapText="1"/>
    </xf>
    <xf numFmtId="0" fontId="28" fillId="0" borderId="0" xfId="640" applyFont="1" applyFill="1" applyAlignment="1">
      <alignment vertical="center"/>
    </xf>
    <xf numFmtId="49" fontId="28" fillId="0" borderId="0" xfId="640" applyNumberFormat="1" applyFont="1" applyFill="1" applyAlignment="1">
      <alignment horizontal="left" vertical="center"/>
    </xf>
    <xf numFmtId="172" fontId="9" fillId="0" borderId="0" xfId="627" applyNumberFormat="1" applyFont="1"/>
    <xf numFmtId="0" fontId="190" fillId="0" borderId="0" xfId="0" applyFont="1" applyFill="1" applyBorder="1" applyAlignment="1"/>
    <xf numFmtId="0" fontId="195" fillId="29" borderId="70" xfId="0" applyFont="1" applyFill="1" applyBorder="1"/>
    <xf numFmtId="172" fontId="195" fillId="0" borderId="70" xfId="1552" applyNumberFormat="1" applyFont="1" applyFill="1" applyBorder="1"/>
    <xf numFmtId="0" fontId="35" fillId="0" borderId="0" xfId="0" applyFont="1" applyAlignment="1">
      <alignment vertical="top"/>
    </xf>
    <xf numFmtId="0" fontId="35" fillId="0" borderId="0" xfId="0" applyFont="1" applyAlignment="1">
      <alignment horizontal="left" vertical="top"/>
    </xf>
    <xf numFmtId="257" fontId="190" fillId="29" borderId="44" xfId="1552" applyNumberFormat="1" applyFont="1" applyFill="1" applyBorder="1"/>
    <xf numFmtId="46" fontId="190" fillId="0" borderId="0" xfId="391" quotePrefix="1" applyNumberFormat="1" applyFont="1" applyFill="1" applyBorder="1" applyAlignment="1">
      <alignment horizontal="left" wrapText="1"/>
    </xf>
    <xf numFmtId="165" fontId="181" fillId="0" borderId="0" xfId="390" applyNumberFormat="1" applyFont="1" applyFill="1"/>
    <xf numFmtId="0" fontId="234" fillId="0" borderId="40" xfId="390" applyFont="1" applyBorder="1" applyAlignment="1">
      <alignment horizontal="left" vertical="center"/>
    </xf>
    <xf numFmtId="0" fontId="234" fillId="0" borderId="41" xfId="390" applyFont="1" applyBorder="1" applyAlignment="1">
      <alignment horizontal="left" vertical="center"/>
    </xf>
    <xf numFmtId="0" fontId="234" fillId="0" borderId="42" xfId="390" applyFont="1" applyBorder="1" applyAlignment="1">
      <alignment horizontal="left" vertical="center"/>
    </xf>
    <xf numFmtId="259" fontId="200" fillId="0" borderId="0" xfId="390" applyNumberFormat="1" applyFont="1" applyBorder="1" applyAlignment="1">
      <alignment vertical="center"/>
    </xf>
    <xf numFmtId="165" fontId="190" fillId="46" borderId="73" xfId="393" applyNumberFormat="1" applyFont="1" applyFill="1" applyBorder="1" applyAlignment="1">
      <alignment vertical="center"/>
    </xf>
    <xf numFmtId="165" fontId="190" fillId="0" borderId="73" xfId="393" applyNumberFormat="1" applyFont="1" applyFill="1" applyBorder="1" applyAlignment="1">
      <alignment vertical="center"/>
    </xf>
    <xf numFmtId="259" fontId="190" fillId="0" borderId="72" xfId="390" applyNumberFormat="1" applyFont="1" applyFill="1" applyBorder="1" applyAlignment="1"/>
    <xf numFmtId="172" fontId="253" fillId="0" borderId="0" xfId="390" applyNumberFormat="1" applyFont="1" applyBorder="1" applyAlignment="1">
      <alignment vertical="center"/>
    </xf>
    <xf numFmtId="49" fontId="25" fillId="0" borderId="59" xfId="0" applyNumberFormat="1" applyFont="1" applyFill="1" applyBorder="1" applyAlignment="1">
      <alignment horizontal="left" vertical="center" indent="1"/>
    </xf>
    <xf numFmtId="0" fontId="35" fillId="0" borderId="0" xfId="0" applyFont="1" applyAlignment="1">
      <alignment vertical="top"/>
    </xf>
    <xf numFmtId="0" fontId="35" fillId="0" borderId="0" xfId="0" applyFont="1" applyFill="1" applyAlignment="1">
      <alignment vertical="top" wrapText="1"/>
    </xf>
    <xf numFmtId="0" fontId="35" fillId="0" borderId="0" xfId="0" applyFont="1" applyFill="1" applyAlignment="1">
      <alignment vertical="top"/>
    </xf>
    <xf numFmtId="0" fontId="338" fillId="0" borderId="0" xfId="390" applyFont="1" applyBorder="1" applyAlignment="1">
      <alignment vertical="center"/>
    </xf>
    <xf numFmtId="0" fontId="223" fillId="0" borderId="45" xfId="390" applyFont="1" applyFill="1" applyBorder="1" applyAlignment="1" applyProtection="1">
      <alignment horizontal="left" vertical="center"/>
      <protection locked="0"/>
    </xf>
    <xf numFmtId="256" fontId="195" fillId="46" borderId="36" xfId="390" applyNumberFormat="1" applyFont="1" applyFill="1" applyBorder="1" applyAlignment="1" applyProtection="1">
      <protection locked="0"/>
    </xf>
    <xf numFmtId="256" fontId="195" fillId="0" borderId="36" xfId="390" applyNumberFormat="1" applyFont="1" applyFill="1" applyBorder="1" applyAlignment="1" applyProtection="1">
      <protection locked="0"/>
    </xf>
    <xf numFmtId="256" fontId="195" fillId="0" borderId="36" xfId="390" applyNumberFormat="1" applyFont="1" applyBorder="1" applyAlignment="1" applyProtection="1">
      <protection locked="0"/>
    </xf>
    <xf numFmtId="0" fontId="18" fillId="0" borderId="0" xfId="0" applyFont="1" applyFill="1"/>
    <xf numFmtId="0" fontId="223" fillId="0" borderId="60" xfId="390" applyFont="1" applyFill="1" applyBorder="1" applyAlignment="1" applyProtection="1">
      <alignment horizontal="left" vertical="center" wrapText="1"/>
      <protection locked="0"/>
    </xf>
    <xf numFmtId="256" fontId="195" fillId="46" borderId="36" xfId="390" applyNumberFormat="1" applyFont="1" applyFill="1" applyBorder="1" applyAlignment="1" applyProtection="1">
      <alignment vertical="center"/>
      <protection locked="0"/>
    </xf>
    <xf numFmtId="256" fontId="195" fillId="0" borderId="36" xfId="390" applyNumberFormat="1" applyFont="1" applyFill="1" applyBorder="1" applyAlignment="1" applyProtection="1">
      <alignment vertical="center"/>
      <protection locked="0"/>
    </xf>
    <xf numFmtId="256" fontId="195" fillId="0" borderId="36" xfId="390" applyNumberFormat="1" applyFont="1" applyBorder="1" applyAlignment="1" applyProtection="1">
      <alignment vertical="center"/>
      <protection locked="0"/>
    </xf>
    <xf numFmtId="0" fontId="18" fillId="0" borderId="0" xfId="0" applyFont="1" applyFill="1" applyAlignment="1">
      <alignment vertical="center"/>
    </xf>
    <xf numFmtId="0" fontId="195" fillId="0" borderId="45" xfId="390" applyFont="1" applyFill="1" applyBorder="1" applyAlignment="1">
      <alignment horizontal="left" vertical="center"/>
    </xf>
    <xf numFmtId="259" fontId="195" fillId="46" borderId="36" xfId="390" applyNumberFormat="1" applyFont="1" applyFill="1" applyBorder="1" applyAlignment="1">
      <alignment vertical="center"/>
    </xf>
    <xf numFmtId="259" fontId="195" fillId="0" borderId="36" xfId="390" applyNumberFormat="1" applyFont="1" applyFill="1" applyBorder="1" applyAlignment="1">
      <alignment vertical="center"/>
    </xf>
    <xf numFmtId="0" fontId="223" fillId="0" borderId="60" xfId="390" applyFont="1" applyFill="1" applyBorder="1" applyAlignment="1" applyProtection="1">
      <alignment horizontal="left" vertical="center"/>
      <protection locked="0"/>
    </xf>
    <xf numFmtId="2" fontId="195" fillId="46" borderId="40" xfId="390" applyNumberFormat="1" applyFont="1" applyFill="1" applyBorder="1" applyAlignment="1">
      <alignment vertical="center"/>
    </xf>
    <xf numFmtId="165" fontId="190" fillId="0" borderId="73" xfId="626" applyNumberFormat="1" applyFont="1" applyBorder="1" applyAlignment="1">
      <alignment vertical="center"/>
    </xf>
    <xf numFmtId="0" fontId="192" fillId="0" borderId="0" xfId="626" applyFont="1" applyFill="1" applyBorder="1" applyAlignment="1">
      <alignment vertical="center"/>
    </xf>
    <xf numFmtId="165" fontId="190" fillId="0" borderId="72" xfId="626" applyNumberFormat="1" applyFont="1" applyBorder="1" applyAlignment="1">
      <alignment vertical="center"/>
    </xf>
    <xf numFmtId="174" fontId="190" fillId="0" borderId="0" xfId="644" applyNumberFormat="1" applyFont="1" applyFill="1" applyBorder="1" applyAlignment="1">
      <alignment horizontal="right" vertical="center"/>
    </xf>
    <xf numFmtId="272" fontId="190" fillId="46" borderId="39" xfId="626" applyNumberFormat="1" applyFont="1" applyFill="1" applyBorder="1" applyAlignment="1">
      <alignment vertical="center"/>
    </xf>
    <xf numFmtId="272" fontId="190" fillId="0" borderId="56" xfId="626" applyNumberFormat="1" applyFont="1" applyFill="1" applyBorder="1" applyAlignment="1">
      <alignment vertical="center"/>
    </xf>
    <xf numFmtId="165" fontId="190" fillId="0" borderId="56" xfId="626" applyNumberFormat="1" applyFont="1" applyFill="1" applyBorder="1" applyAlignment="1">
      <alignment vertical="center"/>
    </xf>
    <xf numFmtId="0" fontId="210" fillId="0" borderId="0" xfId="626" applyFont="1" applyFill="1" applyBorder="1" applyAlignment="1">
      <alignment vertical="center"/>
    </xf>
    <xf numFmtId="176" fontId="190" fillId="0" borderId="41" xfId="626" applyNumberFormat="1" applyFont="1" applyFill="1" applyBorder="1" applyAlignment="1">
      <alignment horizontal="right"/>
    </xf>
    <xf numFmtId="176" fontId="190" fillId="0" borderId="41" xfId="626" applyNumberFormat="1" applyFont="1" applyFill="1" applyBorder="1" applyAlignment="1">
      <alignment horizontal="right" vertical="center"/>
    </xf>
    <xf numFmtId="165" fontId="190" fillId="0" borderId="40" xfId="626" applyNumberFormat="1" applyFont="1" applyFill="1" applyBorder="1" applyAlignment="1">
      <alignment vertical="center"/>
    </xf>
    <xf numFmtId="0" fontId="190" fillId="0" borderId="0" xfId="626" applyFont="1" applyFill="1" applyBorder="1" applyAlignment="1">
      <alignment horizontal="left" vertical="center" indent="1"/>
    </xf>
    <xf numFmtId="272" fontId="190" fillId="0" borderId="41" xfId="626" applyNumberFormat="1" applyFont="1" applyFill="1" applyBorder="1" applyAlignment="1">
      <alignment vertical="center"/>
    </xf>
    <xf numFmtId="0" fontId="190" fillId="0" borderId="13" xfId="626" applyFont="1" applyFill="1" applyBorder="1" applyAlignment="1">
      <alignment horizontal="left" vertical="center"/>
    </xf>
    <xf numFmtId="0" fontId="333" fillId="0" borderId="0" xfId="626" applyFont="1" applyFill="1"/>
    <xf numFmtId="0" fontId="35" fillId="0" borderId="0" xfId="0" applyFont="1" applyAlignment="1">
      <alignment horizontal="left" vertical="top"/>
    </xf>
    <xf numFmtId="175" fontId="193" fillId="29" borderId="38" xfId="392" applyNumberFormat="1" applyFont="1" applyFill="1" applyBorder="1" applyAlignment="1"/>
    <xf numFmtId="175" fontId="193" fillId="46" borderId="37" xfId="392" applyNumberFormat="1" applyFont="1" applyFill="1" applyBorder="1" applyAlignment="1"/>
    <xf numFmtId="0" fontId="190" fillId="29" borderId="83" xfId="0" applyFont="1" applyFill="1" applyBorder="1"/>
    <xf numFmtId="172" fontId="190" fillId="29" borderId="70" xfId="1552" applyNumberFormat="1" applyFont="1" applyFill="1" applyBorder="1"/>
    <xf numFmtId="172" fontId="190" fillId="29" borderId="83" xfId="1552" applyNumberFormat="1" applyFont="1" applyFill="1" applyBorder="1"/>
    <xf numFmtId="0" fontId="339" fillId="0" borderId="0" xfId="1327" applyFont="1"/>
    <xf numFmtId="0" fontId="339" fillId="0" borderId="0" xfId="1327" applyFont="1" applyBorder="1"/>
    <xf numFmtId="0" fontId="340" fillId="0" borderId="0" xfId="1327" applyFont="1" applyBorder="1"/>
    <xf numFmtId="0" fontId="345" fillId="0" borderId="0" xfId="1327" applyFont="1" applyBorder="1" applyAlignment="1">
      <alignment horizontal="center"/>
    </xf>
    <xf numFmtId="0" fontId="341" fillId="0" borderId="0" xfId="1327" applyFont="1" applyAlignment="1"/>
    <xf numFmtId="0" fontId="349" fillId="0" borderId="0" xfId="0" applyFont="1" applyAlignment="1"/>
    <xf numFmtId="0" fontId="350" fillId="0" borderId="0" xfId="0" applyFont="1" applyAlignment="1"/>
    <xf numFmtId="0" fontId="349" fillId="0" borderId="0" xfId="0" applyFont="1" applyAlignment="1">
      <alignment wrapText="1"/>
    </xf>
    <xf numFmtId="0" fontId="348" fillId="0" borderId="0" xfId="1327" applyFont="1" applyBorder="1" applyAlignment="1">
      <alignment vertical="center"/>
    </xf>
    <xf numFmtId="0" fontId="349" fillId="0" borderId="0" xfId="0" applyFont="1" applyAlignment="1">
      <alignment horizontal="right" wrapText="1"/>
    </xf>
    <xf numFmtId="0" fontId="347" fillId="0" borderId="0" xfId="1327" applyFont="1" applyFill="1" applyBorder="1" applyAlignment="1"/>
    <xf numFmtId="0" fontId="346" fillId="0" borderId="0" xfId="1327" applyFont="1" applyFill="1" applyBorder="1" applyAlignment="1"/>
    <xf numFmtId="0" fontId="339" fillId="0" borderId="0" xfId="1327" applyFont="1" applyFill="1"/>
    <xf numFmtId="0" fontId="352" fillId="0" borderId="0" xfId="1327" applyFont="1" applyBorder="1" applyAlignment="1">
      <alignment vertical="center"/>
    </xf>
    <xf numFmtId="0" fontId="353" fillId="0" borderId="0" xfId="1327" applyFont="1" applyAlignment="1">
      <alignment vertical="center"/>
    </xf>
    <xf numFmtId="2" fontId="205" fillId="0" borderId="0" xfId="390" applyNumberFormat="1" applyFont="1" applyFill="1" applyBorder="1" applyAlignment="1">
      <alignment horizontal="left" vertical="center"/>
    </xf>
    <xf numFmtId="258" fontId="205" fillId="0" borderId="0" xfId="390" applyNumberFormat="1" applyFont="1" applyFill="1" applyBorder="1" applyAlignment="1">
      <alignment vertical="center"/>
    </xf>
    <xf numFmtId="0" fontId="206" fillId="0" borderId="0" xfId="390" applyFont="1" applyFill="1" applyBorder="1" applyAlignment="1">
      <alignment vertical="center"/>
    </xf>
    <xf numFmtId="0" fontId="191" fillId="0" borderId="0" xfId="390" quotePrefix="1" applyFont="1" applyBorder="1" applyAlignment="1">
      <alignment horizontal="left" vertical="center"/>
    </xf>
    <xf numFmtId="0" fontId="354" fillId="0" borderId="0" xfId="390" applyFont="1" applyFill="1"/>
    <xf numFmtId="165" fontId="190" fillId="0" borderId="86" xfId="626" applyNumberFormat="1" applyFont="1" applyFill="1" applyBorder="1" applyAlignment="1">
      <alignment vertical="center"/>
    </xf>
    <xf numFmtId="272" fontId="190" fillId="0" borderId="0" xfId="626" applyNumberFormat="1" applyFont="1" applyFill="1" applyBorder="1" applyAlignment="1">
      <alignment vertical="center"/>
    </xf>
    <xf numFmtId="272" fontId="190" fillId="0" borderId="70" xfId="626" applyNumberFormat="1" applyFont="1" applyFill="1" applyBorder="1" applyAlignment="1">
      <alignment vertical="center"/>
    </xf>
    <xf numFmtId="165" fontId="190" fillId="0" borderId="86" xfId="626" applyNumberFormat="1" applyFont="1" applyBorder="1" applyAlignment="1">
      <alignment vertical="center"/>
    </xf>
    <xf numFmtId="165" fontId="190" fillId="0" borderId="0" xfId="626" applyNumberFormat="1" applyFont="1" applyBorder="1" applyAlignment="1"/>
    <xf numFmtId="165" fontId="190" fillId="0" borderId="44" xfId="626" applyNumberFormat="1" applyFont="1" applyBorder="1" applyAlignment="1">
      <alignment vertical="center"/>
    </xf>
    <xf numFmtId="0" fontId="228" fillId="0" borderId="0" xfId="390" applyFont="1"/>
    <xf numFmtId="0" fontId="355" fillId="0" borderId="0" xfId="390" applyFont="1" applyFill="1"/>
    <xf numFmtId="0" fontId="355" fillId="0" borderId="0" xfId="390" applyFont="1" applyAlignment="1">
      <alignment vertical="center"/>
    </xf>
    <xf numFmtId="0" fontId="355" fillId="0" borderId="0" xfId="390" applyFont="1" applyFill="1" applyAlignment="1">
      <alignment horizontal="left" vertical="top" wrapText="1"/>
    </xf>
    <xf numFmtId="0" fontId="357" fillId="0" borderId="0" xfId="390" applyFont="1" applyFill="1" applyAlignment="1">
      <alignment vertical="top"/>
    </xf>
    <xf numFmtId="0" fontId="355" fillId="0" borderId="0" xfId="390" applyFont="1" applyAlignment="1"/>
    <xf numFmtId="0" fontId="25" fillId="0" borderId="0" xfId="645" applyFont="1"/>
    <xf numFmtId="0" fontId="243" fillId="0" borderId="0" xfId="392" applyFont="1" applyBorder="1" applyAlignment="1">
      <alignment horizontal="left"/>
    </xf>
    <xf numFmtId="0" fontId="355" fillId="0" borderId="0" xfId="390" applyFont="1" applyBorder="1" applyAlignment="1">
      <alignment horizontal="left" vertical="center"/>
    </xf>
    <xf numFmtId="0" fontId="238" fillId="0" borderId="0" xfId="626" applyFont="1" applyAlignment="1">
      <alignment vertical="center"/>
    </xf>
    <xf numFmtId="0" fontId="355" fillId="0" borderId="0" xfId="626" applyFont="1" applyFill="1"/>
    <xf numFmtId="0" fontId="355" fillId="0" borderId="0" xfId="390" applyFont="1"/>
    <xf numFmtId="0" fontId="206" fillId="0" borderId="0" xfId="390" applyFont="1" applyBorder="1"/>
    <xf numFmtId="165" fontId="28" fillId="0" borderId="0" xfId="390" applyNumberFormat="1" applyFont="1" applyAlignment="1">
      <alignment vertical="center"/>
    </xf>
    <xf numFmtId="172" fontId="28" fillId="0" borderId="0" xfId="390" applyNumberFormat="1" applyFont="1" applyAlignment="1">
      <alignment vertical="center"/>
    </xf>
    <xf numFmtId="0" fontId="229" fillId="0" borderId="89" xfId="1472" applyFont="1" applyBorder="1" applyAlignment="1" applyProtection="1">
      <alignment horizontal="left" vertical="top"/>
    </xf>
    <xf numFmtId="0" fontId="24" fillId="0" borderId="89" xfId="390" applyFont="1" applyBorder="1"/>
    <xf numFmtId="273" fontId="190" fillId="46" borderId="36" xfId="645" quotePrefix="1" applyNumberFormat="1" applyFont="1" applyFill="1" applyBorder="1" applyAlignment="1">
      <alignment horizontal="right"/>
    </xf>
    <xf numFmtId="0" fontId="358" fillId="0" borderId="0" xfId="0" applyFont="1" applyAlignment="1">
      <alignment horizontal="left" vertical="top"/>
    </xf>
    <xf numFmtId="0" fontId="35" fillId="0" borderId="0" xfId="0" applyFont="1" applyAlignment="1">
      <alignment horizontal="left" vertical="top"/>
    </xf>
    <xf numFmtId="0" fontId="35" fillId="0" borderId="0" xfId="0" applyFont="1" applyFill="1" applyAlignment="1">
      <alignment horizontal="left" vertical="top"/>
    </xf>
    <xf numFmtId="0" fontId="28" fillId="0" borderId="0" xfId="372" applyFont="1" applyFill="1"/>
    <xf numFmtId="0" fontId="9" fillId="0" borderId="91" xfId="626" applyFont="1" applyBorder="1"/>
    <xf numFmtId="2" fontId="190" fillId="0" borderId="91" xfId="390" applyNumberFormat="1" applyFont="1" applyFill="1" applyBorder="1" applyAlignment="1">
      <alignment vertical="center"/>
    </xf>
    <xf numFmtId="49" fontId="190" fillId="0" borderId="84" xfId="390" applyNumberFormat="1" applyFont="1" applyFill="1" applyBorder="1" applyAlignment="1">
      <alignment horizontal="center" vertical="center"/>
    </xf>
    <xf numFmtId="2" fontId="190" fillId="0" borderId="91" xfId="390" applyNumberFormat="1" applyFont="1" applyFill="1" applyBorder="1" applyAlignment="1">
      <alignment vertical="center" wrapText="1"/>
    </xf>
    <xf numFmtId="49" fontId="190" fillId="0" borderId="84" xfId="390" applyNumberFormat="1" applyFont="1" applyFill="1" applyBorder="1" applyAlignment="1">
      <alignment horizontal="center"/>
    </xf>
    <xf numFmtId="49" fontId="190" fillId="0" borderId="84" xfId="390" applyNumberFormat="1" applyFont="1" applyFill="1" applyBorder="1" applyAlignment="1">
      <alignment horizontal="center" wrapText="1"/>
    </xf>
    <xf numFmtId="0" fontId="248" fillId="0" borderId="0" xfId="392" applyFont="1" applyBorder="1" applyAlignment="1">
      <alignment horizontal="left"/>
    </xf>
    <xf numFmtId="49" fontId="190" fillId="0" borderId="47" xfId="390" applyNumberFormat="1" applyFont="1" applyFill="1" applyBorder="1" applyAlignment="1">
      <alignment horizontal="center" vertical="center"/>
    </xf>
    <xf numFmtId="272" fontId="190" fillId="0" borderId="0" xfId="626" applyNumberFormat="1" applyFont="1" applyBorder="1" applyAlignment="1">
      <alignment vertical="center"/>
    </xf>
    <xf numFmtId="0" fontId="343" fillId="0" borderId="96" xfId="1327" applyFont="1" applyFill="1" applyBorder="1" applyAlignment="1">
      <alignment horizontal="center"/>
    </xf>
    <xf numFmtId="0" fontId="341" fillId="0" borderId="96" xfId="1327" applyFont="1" applyFill="1" applyBorder="1" applyAlignment="1"/>
    <xf numFmtId="3" fontId="341" fillId="0" borderId="96" xfId="1327" applyNumberFormat="1" applyFont="1" applyFill="1" applyBorder="1" applyAlignment="1">
      <alignment horizontal="left"/>
    </xf>
    <xf numFmtId="0" fontId="341" fillId="0" borderId="96" xfId="1327" applyFont="1" applyFill="1" applyBorder="1" applyAlignment="1">
      <alignment horizontal="left"/>
    </xf>
    <xf numFmtId="0" fontId="341" fillId="0" borderId="96" xfId="1327" applyFont="1" applyFill="1" applyBorder="1" applyAlignment="1">
      <alignment wrapText="1"/>
    </xf>
    <xf numFmtId="294" fontId="341" fillId="0" borderId="96" xfId="1327" applyNumberFormat="1" applyFont="1" applyFill="1" applyBorder="1" applyAlignment="1">
      <alignment horizontal="left"/>
    </xf>
    <xf numFmtId="0" fontId="206" fillId="0" borderId="96" xfId="1327" applyFont="1" applyFill="1" applyBorder="1" applyAlignment="1">
      <alignment horizontal="left" wrapText="1"/>
    </xf>
    <xf numFmtId="0" fontId="341" fillId="0" borderId="96" xfId="1327" applyFont="1" applyFill="1" applyBorder="1" applyAlignment="1">
      <alignment horizontal="left" wrapText="1"/>
    </xf>
    <xf numFmtId="0" fontId="341" fillId="0" borderId="95" xfId="1327" applyFont="1" applyBorder="1"/>
    <xf numFmtId="0" fontId="206" fillId="0" borderId="96" xfId="1327" applyFont="1" applyFill="1" applyBorder="1" applyAlignment="1"/>
    <xf numFmtId="0" fontId="343" fillId="0" borderId="95" xfId="1327" applyFont="1" applyBorder="1"/>
    <xf numFmtId="15" fontId="341" fillId="0" borderId="96" xfId="1327" applyNumberFormat="1" applyFont="1" applyFill="1" applyBorder="1" applyAlignment="1"/>
    <xf numFmtId="294" fontId="341" fillId="0" borderId="96" xfId="1327" applyNumberFormat="1" applyFont="1" applyFill="1" applyBorder="1" applyAlignment="1">
      <alignment horizontal="left" wrapText="1"/>
    </xf>
    <xf numFmtId="14" fontId="341" fillId="0" borderId="96" xfId="1327" applyNumberFormat="1" applyFont="1" applyFill="1" applyBorder="1" applyAlignment="1">
      <alignment horizontal="left" wrapText="1"/>
    </xf>
    <xf numFmtId="15" fontId="341" fillId="0" borderId="96" xfId="1327" applyNumberFormat="1" applyFont="1" applyFill="1" applyBorder="1" applyAlignment="1">
      <alignment horizontal="left" wrapText="1"/>
    </xf>
    <xf numFmtId="17" fontId="341" fillId="0" borderId="96" xfId="1327" quotePrefix="1" applyNumberFormat="1" applyFont="1" applyFill="1" applyBorder="1" applyAlignment="1">
      <alignment horizontal="left"/>
    </xf>
    <xf numFmtId="0" fontId="206" fillId="0" borderId="96" xfId="1327" applyFont="1" applyFill="1" applyBorder="1" applyAlignment="1">
      <alignment horizontal="left"/>
    </xf>
    <xf numFmtId="9" fontId="341" fillId="0" borderId="96" xfId="1327" applyNumberFormat="1" applyFont="1" applyFill="1" applyBorder="1" applyAlignment="1">
      <alignment horizontal="left" wrapText="1"/>
    </xf>
    <xf numFmtId="17" fontId="341" fillId="0" borderId="96" xfId="1327" applyNumberFormat="1" applyFont="1" applyFill="1" applyBorder="1" applyAlignment="1">
      <alignment horizontal="left" wrapText="1"/>
    </xf>
    <xf numFmtId="10" fontId="341" fillId="0" borderId="96" xfId="1327" applyNumberFormat="1" applyFont="1" applyFill="1" applyBorder="1" applyAlignment="1">
      <alignment horizontal="left" wrapText="1"/>
    </xf>
    <xf numFmtId="0" fontId="206" fillId="0" borderId="95" xfId="1327" applyFont="1" applyBorder="1"/>
    <xf numFmtId="0" fontId="341" fillId="0" borderId="95" xfId="1327" applyFont="1" applyBorder="1" applyAlignment="1">
      <alignment wrapText="1"/>
    </xf>
    <xf numFmtId="0" fontId="359" fillId="0" borderId="0" xfId="390" applyFont="1" applyFill="1"/>
    <xf numFmtId="37" fontId="190" fillId="46" borderId="74" xfId="390" quotePrefix="1" applyNumberFormat="1" applyFont="1" applyFill="1" applyBorder="1" applyAlignment="1">
      <alignment horizontal="left" vertical="center"/>
    </xf>
    <xf numFmtId="49" fontId="193" fillId="46" borderId="96" xfId="390" applyNumberFormat="1" applyFont="1" applyFill="1" applyBorder="1" applyAlignment="1">
      <alignment horizontal="right" vertical="center"/>
    </xf>
    <xf numFmtId="49" fontId="193" fillId="0" borderId="96" xfId="390" applyNumberFormat="1" applyFont="1" applyFill="1" applyBorder="1" applyAlignment="1">
      <alignment horizontal="right" vertical="center"/>
    </xf>
    <xf numFmtId="165" fontId="190" fillId="0" borderId="92" xfId="626" applyNumberFormat="1" applyFont="1" applyBorder="1" applyAlignment="1">
      <alignment vertical="center"/>
    </xf>
    <xf numFmtId="165" fontId="190" fillId="0" borderId="92" xfId="626" applyNumberFormat="1" applyFont="1" applyFill="1" applyBorder="1" applyAlignment="1">
      <alignment vertical="center"/>
    </xf>
    <xf numFmtId="272" fontId="190" fillId="0" borderId="94" xfId="626" applyNumberFormat="1" applyFont="1" applyFill="1" applyBorder="1" applyAlignment="1">
      <alignment vertical="center"/>
    </xf>
    <xf numFmtId="165" fontId="190" fillId="0" borderId="94" xfId="626" applyNumberFormat="1" applyFont="1" applyFill="1" applyBorder="1" applyAlignment="1">
      <alignment vertical="center"/>
    </xf>
    <xf numFmtId="272" fontId="190" fillId="0" borderId="95" xfId="626" applyNumberFormat="1" applyFont="1" applyFill="1" applyBorder="1" applyAlignment="1">
      <alignment vertical="center"/>
    </xf>
    <xf numFmtId="165" fontId="190" fillId="0" borderId="95" xfId="626" applyNumberFormat="1" applyFont="1" applyFill="1" applyBorder="1" applyAlignment="1">
      <alignment vertical="center"/>
    </xf>
    <xf numFmtId="165" fontId="28" fillId="0" borderId="0" xfId="390" applyNumberFormat="1" applyFont="1" applyFill="1" applyAlignment="1">
      <alignment vertical="center"/>
    </xf>
    <xf numFmtId="165" fontId="28" fillId="0" borderId="0" xfId="0" applyNumberFormat="1" applyFont="1"/>
    <xf numFmtId="0" fontId="253" fillId="0" borderId="0" xfId="390" applyFont="1" applyAlignment="1">
      <alignment vertical="center"/>
    </xf>
    <xf numFmtId="0" fontId="267" fillId="0" borderId="0" xfId="0" applyFont="1" applyAlignment="1">
      <alignment vertical="center"/>
    </xf>
    <xf numFmtId="165" fontId="28" fillId="0" borderId="0" xfId="645" applyNumberFormat="1" applyFont="1" applyBorder="1" applyAlignment="1">
      <alignment vertical="center"/>
    </xf>
    <xf numFmtId="165" fontId="35" fillId="0" borderId="0" xfId="0" applyNumberFormat="1" applyFont="1" applyAlignment="1">
      <alignment horizontal="left" vertical="top" wrapText="1"/>
    </xf>
    <xf numFmtId="165" fontId="92" fillId="0" borderId="0" xfId="645" applyNumberFormat="1" applyFont="1" applyFill="1" applyBorder="1" applyAlignment="1">
      <alignment vertical="center"/>
    </xf>
    <xf numFmtId="0" fontId="190" fillId="0" borderId="0" xfId="645" quotePrefix="1" applyFont="1" applyFill="1" applyBorder="1" applyAlignment="1">
      <alignment horizontal="left"/>
    </xf>
    <xf numFmtId="0" fontId="360" fillId="0" borderId="0" xfId="645" applyFont="1" applyFill="1" applyAlignment="1">
      <alignment vertical="center"/>
    </xf>
    <xf numFmtId="165" fontId="181" fillId="0" borderId="0" xfId="626" applyNumberFormat="1" applyFont="1" applyFill="1"/>
    <xf numFmtId="0" fontId="281" fillId="29" borderId="0" xfId="0" applyFont="1" applyFill="1"/>
    <xf numFmtId="172" fontId="193" fillId="0" borderId="0" xfId="390" applyNumberFormat="1" applyFont="1" applyFill="1" applyBorder="1" applyAlignment="1"/>
    <xf numFmtId="0" fontId="358" fillId="0" borderId="0" xfId="0" applyFont="1" applyFill="1" applyAlignment="1">
      <alignment vertical="top" wrapText="1"/>
    </xf>
    <xf numFmtId="0" fontId="0" fillId="0" borderId="0" xfId="645" applyFont="1"/>
    <xf numFmtId="172" fontId="24" fillId="0" borderId="0" xfId="0" applyNumberFormat="1" applyFont="1"/>
    <xf numFmtId="175" fontId="190" fillId="46" borderId="36" xfId="390" applyNumberFormat="1" applyFont="1" applyFill="1" applyBorder="1" applyAlignment="1">
      <alignment vertical="center"/>
    </xf>
    <xf numFmtId="175" fontId="190" fillId="46" borderId="37" xfId="390" applyNumberFormat="1" applyFont="1" applyFill="1" applyBorder="1" applyAlignment="1">
      <alignment vertical="center"/>
    </xf>
    <xf numFmtId="175" fontId="190" fillId="46" borderId="38" xfId="390" applyNumberFormat="1" applyFont="1" applyFill="1" applyBorder="1" applyAlignment="1">
      <alignment vertical="center"/>
    </xf>
    <xf numFmtId="175" fontId="190" fillId="46" borderId="39" xfId="390" applyNumberFormat="1" applyFont="1" applyFill="1" applyBorder="1" applyAlignment="1">
      <alignment vertical="center"/>
    </xf>
    <xf numFmtId="175" fontId="190" fillId="46" borderId="37" xfId="390" applyNumberFormat="1" applyFont="1" applyFill="1" applyBorder="1" applyAlignment="1"/>
    <xf numFmtId="165" fontId="190" fillId="46" borderId="39" xfId="390" applyNumberFormat="1" applyFont="1" applyFill="1" applyBorder="1" applyAlignment="1"/>
    <xf numFmtId="0" fontId="193" fillId="0" borderId="0" xfId="390" applyFont="1" applyFill="1" applyBorder="1" applyAlignment="1">
      <alignment horizontal="left"/>
    </xf>
    <xf numFmtId="0" fontId="193" fillId="0" borderId="0" xfId="390" applyFont="1" applyFill="1" applyBorder="1" applyAlignment="1">
      <alignment horizontal="left" wrapText="1"/>
    </xf>
    <xf numFmtId="0" fontId="193" fillId="0" borderId="44" xfId="390" applyFont="1" applyFill="1" applyBorder="1" applyAlignment="1">
      <alignment horizontal="left" wrapText="1"/>
    </xf>
    <xf numFmtId="0" fontId="195" fillId="0" borderId="13" xfId="626" applyFont="1" applyFill="1" applyBorder="1" applyAlignment="1">
      <alignment horizontal="left" vertical="center"/>
    </xf>
    <xf numFmtId="0" fontId="190" fillId="0" borderId="13" xfId="645" applyFont="1" applyFill="1" applyBorder="1" applyAlignment="1">
      <alignment horizontal="left" vertical="center"/>
    </xf>
    <xf numFmtId="0" fontId="190" fillId="0" borderId="0" xfId="645" quotePrefix="1" applyFont="1" applyFill="1" applyBorder="1" applyAlignment="1">
      <alignment horizontal="left" vertical="center" indent="1"/>
    </xf>
    <xf numFmtId="0" fontId="192" fillId="0" borderId="0" xfId="645" applyFont="1" applyFill="1" applyBorder="1"/>
    <xf numFmtId="0" fontId="192" fillId="0" borderId="44" xfId="626" applyFont="1" applyFill="1" applyBorder="1" applyAlignment="1" applyProtection="1">
      <alignment horizontal="left" vertical="center" wrapText="1"/>
      <protection locked="0"/>
    </xf>
    <xf numFmtId="0" fontId="190" fillId="0" borderId="42" xfId="390" applyFont="1" applyFill="1" applyBorder="1" applyAlignment="1" applyProtection="1">
      <alignment horizontal="left" vertical="center"/>
      <protection locked="0"/>
    </xf>
    <xf numFmtId="0" fontId="190" fillId="0" borderId="52" xfId="390" applyFont="1" applyFill="1" applyBorder="1" applyAlignment="1" applyProtection="1">
      <alignment vertical="center"/>
      <protection locked="0"/>
    </xf>
    <xf numFmtId="0" fontId="190" fillId="0" borderId="40" xfId="390" applyFont="1" applyFill="1" applyBorder="1" applyAlignment="1" applyProtection="1">
      <alignment vertical="center"/>
      <protection locked="0"/>
    </xf>
    <xf numFmtId="0" fontId="190" fillId="0" borderId="0" xfId="390" applyFont="1" applyFill="1" applyAlignment="1" applyProtection="1">
      <alignment horizontal="left" vertical="center"/>
      <protection locked="0"/>
    </xf>
    <xf numFmtId="0" fontId="190" fillId="0" borderId="45" xfId="0" applyFont="1" applyFill="1" applyBorder="1"/>
    <xf numFmtId="0" fontId="190" fillId="0" borderId="52" xfId="0" applyFont="1" applyFill="1" applyBorder="1"/>
    <xf numFmtId="0" fontId="190" fillId="0" borderId="44" xfId="0" applyFont="1" applyFill="1" applyBorder="1" applyAlignment="1"/>
    <xf numFmtId="0" fontId="195" fillId="0" borderId="13" xfId="0" applyFont="1" applyFill="1" applyBorder="1"/>
    <xf numFmtId="0" fontId="195" fillId="0" borderId="45" xfId="0" applyFont="1" applyFill="1" applyBorder="1"/>
    <xf numFmtId="0" fontId="195" fillId="0" borderId="52" xfId="0" applyFont="1" applyFill="1" applyBorder="1"/>
    <xf numFmtId="0" fontId="190" fillId="0" borderId="44" xfId="0" applyFont="1" applyFill="1" applyBorder="1"/>
    <xf numFmtId="0" fontId="190" fillId="0" borderId="0" xfId="390" applyFont="1" applyFill="1" applyBorder="1" applyAlignment="1" applyProtection="1">
      <alignment horizontal="left"/>
      <protection locked="0"/>
    </xf>
    <xf numFmtId="0" fontId="195" fillId="0" borderId="62" xfId="0" applyFont="1" applyFill="1" applyBorder="1"/>
    <xf numFmtId="0" fontId="190" fillId="0" borderId="64" xfId="0" applyFont="1" applyFill="1" applyBorder="1"/>
    <xf numFmtId="0" fontId="195" fillId="0" borderId="64" xfId="0" applyFont="1" applyFill="1" applyBorder="1"/>
    <xf numFmtId="165" fontId="153" fillId="29" borderId="0" xfId="647" applyNumberFormat="1" applyFont="1" applyFill="1" applyBorder="1" applyAlignment="1">
      <alignment vertical="center"/>
    </xf>
    <xf numFmtId="256" fontId="19" fillId="0" borderId="0" xfId="0" applyNumberFormat="1" applyFont="1"/>
    <xf numFmtId="49" fontId="208" fillId="0" borderId="49" xfId="0" applyNumberFormat="1" applyFont="1" applyFill="1" applyBorder="1" applyAlignment="1">
      <alignment vertical="center"/>
    </xf>
    <xf numFmtId="0" fontId="0" fillId="0" borderId="49" xfId="0" applyFill="1" applyBorder="1"/>
    <xf numFmtId="0" fontId="255" fillId="0" borderId="47" xfId="390" applyFont="1" applyBorder="1" applyAlignment="1">
      <alignment vertical="center"/>
    </xf>
    <xf numFmtId="0" fontId="192" fillId="0" borderId="70" xfId="390" applyFont="1" applyFill="1" applyBorder="1" applyAlignment="1">
      <alignment horizontal="left" vertical="center"/>
    </xf>
    <xf numFmtId="0" fontId="190" fillId="0" borderId="70" xfId="390" applyFont="1" applyFill="1" applyBorder="1" applyAlignment="1">
      <alignment horizontal="left" wrapText="1"/>
    </xf>
    <xf numFmtId="0" fontId="229" fillId="0" borderId="0" xfId="1472" applyFont="1" applyFill="1" applyBorder="1" applyAlignment="1" applyProtection="1">
      <alignment horizontal="left" vertical="top"/>
    </xf>
    <xf numFmtId="0" fontId="190" fillId="0" borderId="0" xfId="390" applyFont="1" applyFill="1" applyBorder="1" applyAlignment="1" applyProtection="1">
      <alignment horizontal="left" vertical="center" wrapText="1"/>
      <protection locked="0"/>
    </xf>
    <xf numFmtId="0" fontId="192" fillId="0" borderId="0" xfId="390" applyFont="1" applyFill="1" applyBorder="1" applyAlignment="1">
      <alignment horizontal="left" vertical="center"/>
    </xf>
    <xf numFmtId="0" fontId="35" fillId="0" borderId="0" xfId="390" applyFont="1" applyAlignment="1">
      <alignment vertical="top" wrapText="1"/>
    </xf>
    <xf numFmtId="0" fontId="35" fillId="0" borderId="0" xfId="0" applyFont="1" applyAlignment="1">
      <alignment vertical="top" wrapText="1"/>
    </xf>
    <xf numFmtId="49" fontId="193" fillId="0" borderId="0" xfId="390" applyNumberFormat="1" applyFont="1" applyBorder="1" applyAlignment="1">
      <alignment horizontal="left"/>
    </xf>
    <xf numFmtId="49" fontId="193" fillId="45" borderId="0" xfId="390" applyNumberFormat="1" applyFont="1" applyFill="1" applyBorder="1" applyAlignment="1">
      <alignment horizontal="left"/>
    </xf>
    <xf numFmtId="49" fontId="193" fillId="0" borderId="0" xfId="390" applyNumberFormat="1" applyFont="1" applyFill="1" applyBorder="1" applyAlignment="1">
      <alignment horizontal="left"/>
    </xf>
    <xf numFmtId="0" fontId="190" fillId="45" borderId="45" xfId="390" applyFont="1" applyFill="1" applyBorder="1" applyAlignment="1">
      <alignment vertical="center" wrapText="1"/>
    </xf>
    <xf numFmtId="0" fontId="190" fillId="45" borderId="0" xfId="390" applyFont="1" applyFill="1" applyBorder="1" applyAlignment="1">
      <alignment wrapText="1"/>
    </xf>
    <xf numFmtId="0" fontId="190" fillId="45" borderId="44" xfId="390" applyFont="1" applyFill="1" applyBorder="1" applyAlignment="1">
      <alignment wrapText="1"/>
    </xf>
    <xf numFmtId="0" fontId="190" fillId="45" borderId="13" xfId="390" applyFont="1" applyFill="1" applyBorder="1" applyAlignment="1">
      <alignment wrapText="1"/>
    </xf>
    <xf numFmtId="0" fontId="195" fillId="45" borderId="40" xfId="390" applyFont="1" applyFill="1" applyBorder="1" applyAlignment="1">
      <alignment horizontal="left" vertical="center"/>
    </xf>
    <xf numFmtId="0" fontId="190" fillId="45" borderId="0" xfId="390" quotePrefix="1" applyFont="1" applyFill="1" applyBorder="1" applyAlignment="1">
      <alignment horizontal="left" vertical="center" wrapText="1"/>
    </xf>
    <xf numFmtId="0" fontId="195" fillId="45" borderId="0" xfId="390" applyFont="1" applyFill="1" applyBorder="1" applyAlignment="1">
      <alignment horizontal="left" vertical="center"/>
    </xf>
    <xf numFmtId="0" fontId="195" fillId="45" borderId="0" xfId="390" applyFont="1" applyFill="1" applyBorder="1" applyAlignment="1">
      <alignment horizontal="left"/>
    </xf>
    <xf numFmtId="0" fontId="190" fillId="45" borderId="0" xfId="390" quotePrefix="1" applyFont="1" applyFill="1" applyBorder="1" applyAlignment="1">
      <alignment horizontal="left" vertical="center"/>
    </xf>
    <xf numFmtId="0" fontId="190" fillId="45" borderId="81" xfId="390" applyFont="1" applyFill="1" applyBorder="1" applyAlignment="1">
      <alignment horizontal="left" vertical="center"/>
    </xf>
    <xf numFmtId="0" fontId="190" fillId="45" borderId="44" xfId="390" applyFont="1" applyFill="1" applyBorder="1" applyAlignment="1">
      <alignment horizontal="left" vertical="center"/>
    </xf>
    <xf numFmtId="0" fontId="195" fillId="45" borderId="13" xfId="390" applyFont="1" applyFill="1" applyBorder="1" applyAlignment="1">
      <alignment horizontal="left" vertical="center"/>
    </xf>
    <xf numFmtId="0" fontId="190" fillId="45" borderId="45" xfId="390" applyFont="1" applyFill="1" applyBorder="1" applyAlignment="1">
      <alignment horizontal="left" vertical="center"/>
    </xf>
    <xf numFmtId="0" fontId="190" fillId="45" borderId="0" xfId="390" applyFont="1" applyFill="1" applyBorder="1" applyAlignment="1">
      <alignment horizontal="left" vertical="center" wrapText="1"/>
    </xf>
    <xf numFmtId="0" fontId="190" fillId="45" borderId="0" xfId="390" applyFont="1" applyFill="1" applyBorder="1" applyAlignment="1">
      <alignment horizontal="left"/>
    </xf>
    <xf numFmtId="0" fontId="190" fillId="45" borderId="44" xfId="390" applyFont="1" applyFill="1" applyBorder="1" applyAlignment="1">
      <alignment horizontal="left" vertical="center" wrapText="1"/>
    </xf>
    <xf numFmtId="0" fontId="195" fillId="45" borderId="62" xfId="390" applyFont="1" applyFill="1" applyBorder="1" applyAlignment="1">
      <alignment horizontal="left" vertical="center"/>
    </xf>
    <xf numFmtId="259" fontId="190" fillId="46" borderId="72" xfId="390" applyNumberFormat="1" applyFont="1" applyFill="1" applyBorder="1" applyAlignment="1"/>
    <xf numFmtId="0" fontId="192" fillId="0" borderId="0" xfId="0" applyFont="1" applyFill="1" applyBorder="1" applyAlignment="1" applyProtection="1">
      <alignment vertical="center"/>
      <protection locked="0"/>
    </xf>
    <xf numFmtId="0" fontId="190" fillId="0" borderId="44" xfId="390" applyFont="1" applyFill="1" applyBorder="1" applyAlignment="1">
      <alignment horizontal="left" vertical="center"/>
    </xf>
    <xf numFmtId="0" fontId="190" fillId="0" borderId="0" xfId="390" applyFont="1" applyFill="1" applyBorder="1" applyAlignment="1">
      <alignment horizontal="left" wrapText="1"/>
    </xf>
    <xf numFmtId="0" fontId="192" fillId="0" borderId="44" xfId="0" applyFont="1" applyFill="1" applyBorder="1" applyAlignment="1" applyProtection="1">
      <alignment vertical="center"/>
      <protection locked="0"/>
    </xf>
    <xf numFmtId="0" fontId="192" fillId="0" borderId="45" xfId="390" applyFont="1" applyFill="1" applyBorder="1" applyAlignment="1">
      <alignment horizontal="left" vertical="center"/>
    </xf>
    <xf numFmtId="0" fontId="192" fillId="0" borderId="44" xfId="390" applyFont="1" applyFill="1" applyBorder="1" applyAlignment="1">
      <alignment horizontal="left" vertical="center" wrapText="1"/>
    </xf>
    <xf numFmtId="0" fontId="190" fillId="0" borderId="13" xfId="390" applyFont="1" applyFill="1" applyBorder="1" applyAlignment="1">
      <alignment horizontal="left" wrapText="1"/>
    </xf>
    <xf numFmtId="0" fontId="35" fillId="0" borderId="0" xfId="0" applyFont="1" applyAlignment="1">
      <alignment horizontal="left" vertical="top"/>
    </xf>
    <xf numFmtId="0" fontId="192" fillId="0" borderId="94" xfId="626" applyFont="1" applyBorder="1" applyAlignment="1">
      <alignment horizontal="left" vertical="center"/>
    </xf>
    <xf numFmtId="272" fontId="192" fillId="46" borderId="96" xfId="626" applyNumberFormat="1" applyFont="1" applyFill="1" applyBorder="1" applyAlignment="1">
      <alignment vertical="center"/>
    </xf>
    <xf numFmtId="272" fontId="192" fillId="0" borderId="96" xfId="626" applyNumberFormat="1" applyFont="1" applyFill="1" applyBorder="1" applyAlignment="1">
      <alignment vertical="center"/>
    </xf>
    <xf numFmtId="272" fontId="192" fillId="0" borderId="96" xfId="626" applyNumberFormat="1" applyFont="1" applyBorder="1" applyAlignment="1">
      <alignment vertical="center"/>
    </xf>
    <xf numFmtId="0" fontId="9" fillId="45" borderId="0" xfId="626" applyFont="1" applyFill="1"/>
    <xf numFmtId="299" fontId="41" fillId="0" borderId="0" xfId="1552" applyNumberFormat="1" applyFont="1" applyAlignment="1">
      <alignment vertical="center"/>
    </xf>
    <xf numFmtId="0" fontId="35" fillId="0" borderId="0" xfId="0" applyFont="1" applyFill="1" applyAlignment="1">
      <alignment horizontal="left" vertical="top" wrapText="1"/>
    </xf>
    <xf numFmtId="0" fontId="229" fillId="0" borderId="56" xfId="1472" applyFont="1" applyFill="1" applyBorder="1" applyAlignment="1" applyProtection="1">
      <alignment horizontal="left" vertical="top"/>
    </xf>
    <xf numFmtId="0" fontId="190" fillId="0" borderId="44" xfId="645" quotePrefix="1" applyFont="1" applyFill="1" applyBorder="1" applyAlignment="1">
      <alignment horizontal="left" vertical="center"/>
    </xf>
    <xf numFmtId="0" fontId="190" fillId="0" borderId="0" xfId="645" quotePrefix="1" applyFont="1" applyFill="1" applyBorder="1" applyAlignment="1">
      <alignment horizontal="left" vertical="center"/>
    </xf>
    <xf numFmtId="0" fontId="190" fillId="0" borderId="41" xfId="645" applyFont="1" applyFill="1" applyBorder="1" applyAlignment="1">
      <alignment horizontal="left" wrapText="1"/>
    </xf>
    <xf numFmtId="0" fontId="195" fillId="0" borderId="0" xfId="645" quotePrefix="1" applyFont="1" applyFill="1" applyBorder="1" applyAlignment="1">
      <alignment horizontal="left" vertical="center"/>
    </xf>
    <xf numFmtId="0" fontId="190" fillId="0" borderId="0" xfId="645" quotePrefix="1" applyFont="1" applyFill="1" applyBorder="1" applyAlignment="1">
      <alignment horizontal="left" wrapText="1"/>
    </xf>
    <xf numFmtId="0" fontId="190" fillId="0" borderId="44" xfId="645" quotePrefix="1" applyFont="1" applyFill="1" applyBorder="1" applyAlignment="1">
      <alignment horizontal="left" wrapText="1"/>
    </xf>
    <xf numFmtId="0" fontId="195" fillId="0" borderId="40" xfId="647" applyFont="1" applyFill="1" applyBorder="1" applyAlignment="1">
      <alignment horizontal="left"/>
    </xf>
    <xf numFmtId="0" fontId="190" fillId="0" borderId="41" xfId="647" quotePrefix="1" applyFont="1" applyFill="1" applyBorder="1" applyAlignment="1">
      <alignment horizontal="left" vertical="center"/>
    </xf>
    <xf numFmtId="0" fontId="195" fillId="0" borderId="41" xfId="647" applyFont="1" applyFill="1" applyBorder="1" applyAlignment="1">
      <alignment horizontal="left"/>
    </xf>
    <xf numFmtId="0" fontId="195" fillId="0" borderId="41" xfId="647" applyFont="1" applyFill="1" applyBorder="1" applyAlignment="1">
      <alignment horizontal="left" vertical="center"/>
    </xf>
    <xf numFmtId="0" fontId="190" fillId="0" borderId="41" xfId="647" quotePrefix="1" applyFont="1" applyFill="1" applyBorder="1" applyAlignment="1">
      <alignment horizontal="left" vertical="center" indent="1"/>
    </xf>
    <xf numFmtId="0" fontId="190" fillId="0" borderId="43" xfId="647" applyFont="1" applyFill="1" applyBorder="1" applyAlignment="1">
      <alignment horizontal="left" vertical="center"/>
    </xf>
    <xf numFmtId="0" fontId="190" fillId="0" borderId="78" xfId="647" applyFont="1" applyFill="1" applyBorder="1" applyAlignment="1">
      <alignment horizontal="left" vertical="center"/>
    </xf>
    <xf numFmtId="0" fontId="191" fillId="0" borderId="42" xfId="645" applyFont="1" applyFill="1" applyBorder="1" applyAlignment="1">
      <alignment horizontal="left" vertical="center"/>
    </xf>
    <xf numFmtId="0" fontId="195" fillId="0" borderId="0" xfId="646" applyFont="1" applyFill="1" applyBorder="1" applyAlignment="1">
      <alignment horizontal="left" vertical="center"/>
    </xf>
    <xf numFmtId="0" fontId="195" fillId="0" borderId="13" xfId="646" applyFont="1" applyFill="1" applyBorder="1" applyAlignment="1">
      <alignment horizontal="left" vertical="center" indent="1"/>
    </xf>
    <xf numFmtId="0" fontId="190" fillId="0" borderId="56" xfId="646" applyFont="1" applyFill="1" applyBorder="1" applyAlignment="1">
      <alignment horizontal="left" vertical="center" indent="1"/>
    </xf>
    <xf numFmtId="0" fontId="223" fillId="0" borderId="0" xfId="646" applyFont="1" applyFill="1" applyBorder="1" applyAlignment="1">
      <alignment horizontal="left" vertical="center"/>
    </xf>
    <xf numFmtId="266" fontId="190" fillId="0" borderId="0" xfId="646" applyNumberFormat="1" applyFont="1" applyFill="1" applyBorder="1" applyAlignment="1">
      <alignment horizontal="left" vertical="center" indent="2"/>
    </xf>
    <xf numFmtId="0" fontId="190" fillId="0" borderId="13" xfId="646" applyFont="1" applyFill="1" applyBorder="1" applyAlignment="1">
      <alignment horizontal="left" vertical="center" indent="1"/>
    </xf>
    <xf numFmtId="0" fontId="229" fillId="0" borderId="79" xfId="1472" applyFont="1" applyFill="1" applyBorder="1" applyAlignment="1" applyProtection="1">
      <alignment horizontal="left" vertical="top"/>
    </xf>
    <xf numFmtId="0" fontId="156" fillId="0" borderId="0" xfId="645" applyFont="1" applyFill="1" applyAlignment="1">
      <alignment vertical="center"/>
    </xf>
    <xf numFmtId="0" fontId="191" fillId="0" borderId="42" xfId="645" applyFont="1" applyFill="1" applyBorder="1" applyAlignment="1">
      <alignment horizontal="left" vertical="top"/>
    </xf>
    <xf numFmtId="0" fontId="190" fillId="0" borderId="0" xfId="646" quotePrefix="1" applyFont="1" applyFill="1" applyBorder="1" applyAlignment="1">
      <alignment horizontal="left" vertical="center" indent="1"/>
    </xf>
    <xf numFmtId="0" fontId="190" fillId="0" borderId="0" xfId="626" applyFont="1" applyFill="1" applyBorder="1" applyAlignment="1">
      <alignment horizontal="left" vertical="center" wrapText="1"/>
    </xf>
    <xf numFmtId="0" fontId="191" fillId="0" borderId="44" xfId="626" applyFont="1" applyFill="1" applyBorder="1" applyAlignment="1">
      <alignment horizontal="left" vertical="center" wrapText="1"/>
    </xf>
    <xf numFmtId="0" fontId="190" fillId="0" borderId="41" xfId="647" applyFont="1" applyFill="1" applyBorder="1" applyAlignment="1">
      <alignment horizontal="left" wrapText="1"/>
    </xf>
    <xf numFmtId="0" fontId="195" fillId="0" borderId="40" xfId="647" applyFont="1" applyFill="1" applyBorder="1" applyAlignment="1">
      <alignment horizontal="left" vertical="center"/>
    </xf>
    <xf numFmtId="0" fontId="195" fillId="0" borderId="42" xfId="647" applyFont="1" applyFill="1" applyBorder="1" applyAlignment="1">
      <alignment wrapText="1"/>
    </xf>
    <xf numFmtId="0" fontId="9" fillId="0" borderId="0" xfId="647" applyFont="1" applyFill="1"/>
    <xf numFmtId="300" fontId="185" fillId="0" borderId="0" xfId="390" applyNumberFormat="1" applyFont="1" applyFill="1" applyBorder="1" applyAlignment="1">
      <alignment vertical="center"/>
    </xf>
    <xf numFmtId="0" fontId="264" fillId="0" borderId="0" xfId="390" applyFont="1" applyFill="1" applyBorder="1" applyAlignment="1" applyProtection="1">
      <alignment horizontal="left" vertical="center"/>
      <protection locked="0"/>
    </xf>
    <xf numFmtId="49" fontId="9" fillId="0" borderId="0" xfId="640" applyNumberFormat="1" applyBorder="1"/>
    <xf numFmtId="0" fontId="229" fillId="0" borderId="98" xfId="1472" applyFont="1" applyBorder="1" applyAlignment="1" applyProtection="1">
      <alignment horizontal="left" vertical="top"/>
    </xf>
    <xf numFmtId="0" fontId="24" fillId="0" borderId="98" xfId="390" applyFont="1" applyBorder="1"/>
    <xf numFmtId="0" fontId="9" fillId="0" borderId="98" xfId="626" applyFont="1" applyBorder="1"/>
    <xf numFmtId="0" fontId="28" fillId="0" borderId="98" xfId="626" applyFont="1" applyBorder="1" applyAlignment="1">
      <alignment horizontal="right" vertical="top"/>
    </xf>
    <xf numFmtId="0" fontId="190" fillId="0" borderId="56" xfId="646" applyFont="1" applyFill="1" applyBorder="1" applyAlignment="1">
      <alignment horizontal="left" vertical="center"/>
    </xf>
    <xf numFmtId="0" fontId="190" fillId="0" borderId="70" xfId="646" applyFont="1" applyFill="1" applyBorder="1" applyAlignment="1">
      <alignment horizontal="left" vertical="center"/>
    </xf>
    <xf numFmtId="0" fontId="223" fillId="0" borderId="0" xfId="646" applyFont="1" applyFill="1" applyAlignment="1">
      <alignment vertical="center"/>
    </xf>
    <xf numFmtId="0" fontId="190" fillId="0" borderId="85" xfId="646" quotePrefix="1" applyFont="1" applyFill="1" applyBorder="1" applyAlignment="1">
      <alignment horizontal="left" vertical="center" wrapText="1"/>
    </xf>
    <xf numFmtId="0" fontId="355" fillId="0" borderId="0" xfId="390" applyFont="1" applyFill="1" applyAlignment="1">
      <alignment horizontal="left" vertical="top"/>
    </xf>
    <xf numFmtId="49" fontId="203" fillId="0" borderId="0" xfId="390" applyNumberFormat="1" applyFont="1" applyFill="1" applyBorder="1" applyAlignment="1">
      <alignment horizontal="center" vertical="center"/>
    </xf>
    <xf numFmtId="49" fontId="190" fillId="0" borderId="48" xfId="390" applyNumberFormat="1" applyFont="1" applyFill="1" applyBorder="1" applyAlignment="1">
      <alignment horizontal="center" vertical="center"/>
    </xf>
    <xf numFmtId="49" fontId="190" fillId="0" borderId="38" xfId="390" applyNumberFormat="1" applyFont="1" applyFill="1" applyBorder="1" applyAlignment="1">
      <alignment horizontal="center" vertical="center"/>
    </xf>
    <xf numFmtId="260" fontId="202" fillId="0" borderId="0" xfId="390" applyNumberFormat="1" applyFont="1" applyFill="1" applyBorder="1" applyAlignment="1"/>
    <xf numFmtId="260" fontId="202" fillId="0" borderId="0" xfId="390" applyNumberFormat="1" applyFont="1" applyBorder="1" applyAlignment="1"/>
    <xf numFmtId="0" fontId="190" fillId="29" borderId="98" xfId="0" applyFont="1" applyFill="1" applyBorder="1"/>
    <xf numFmtId="259" fontId="190" fillId="46" borderId="87" xfId="1552" applyNumberFormat="1" applyFont="1" applyFill="1" applyBorder="1"/>
    <xf numFmtId="259" fontId="190" fillId="0" borderId="87" xfId="1552" applyNumberFormat="1" applyFont="1" applyFill="1" applyBorder="1"/>
    <xf numFmtId="259" fontId="190" fillId="29" borderId="87" xfId="1552" applyNumberFormat="1" applyFont="1" applyFill="1" applyBorder="1"/>
    <xf numFmtId="0" fontId="243" fillId="0" borderId="0" xfId="0" applyFont="1" applyFill="1" applyBorder="1" applyAlignment="1"/>
    <xf numFmtId="259" fontId="190" fillId="0" borderId="98" xfId="1552" applyNumberFormat="1" applyFont="1" applyFill="1" applyBorder="1"/>
    <xf numFmtId="259" fontId="190" fillId="0" borderId="40" xfId="1552" applyNumberFormat="1" applyFont="1" applyFill="1" applyBorder="1"/>
    <xf numFmtId="259" fontId="190" fillId="0" borderId="42" xfId="1552" applyNumberFormat="1" applyFont="1" applyFill="1" applyBorder="1"/>
    <xf numFmtId="165" fontId="192" fillId="0" borderId="0" xfId="626" applyNumberFormat="1" applyFont="1" applyBorder="1" applyAlignment="1" applyProtection="1">
      <alignment vertical="center"/>
      <protection locked="0"/>
    </xf>
    <xf numFmtId="165" fontId="192" fillId="0" borderId="0" xfId="391" applyNumberFormat="1" applyFont="1" applyBorder="1" applyAlignment="1" applyProtection="1">
      <alignment vertical="center"/>
      <protection locked="0"/>
    </xf>
    <xf numFmtId="0" fontId="355" fillId="0" borderId="0" xfId="390" applyFont="1" applyFill="1" applyAlignment="1">
      <alignment vertical="top"/>
    </xf>
    <xf numFmtId="174" fontId="190" fillId="0" borderId="47" xfId="390" applyNumberFormat="1" applyFont="1" applyFill="1" applyBorder="1" applyAlignment="1">
      <alignment horizontal="right" vertical="center"/>
    </xf>
    <xf numFmtId="174" fontId="190" fillId="0" borderId="0" xfId="390" applyNumberFormat="1" applyFont="1" applyFill="1" applyBorder="1" applyAlignment="1">
      <alignment horizontal="right" vertical="center"/>
    </xf>
    <xf numFmtId="165" fontId="190" fillId="0" borderId="47" xfId="390" applyNumberFormat="1" applyFont="1" applyFill="1" applyBorder="1" applyAlignment="1" applyProtection="1">
      <alignment vertical="center"/>
      <protection locked="0"/>
    </xf>
    <xf numFmtId="165" fontId="190" fillId="0" borderId="0" xfId="390" applyNumberFormat="1" applyFont="1" applyBorder="1" applyAlignment="1" applyProtection="1">
      <alignment vertical="center"/>
      <protection locked="0"/>
    </xf>
    <xf numFmtId="165" fontId="190" fillId="0" borderId="0" xfId="390" applyNumberFormat="1" applyFont="1" applyFill="1" applyBorder="1" applyAlignment="1" applyProtection="1">
      <alignment vertical="center"/>
      <protection locked="0"/>
    </xf>
    <xf numFmtId="165" fontId="190" fillId="0" borderId="47" xfId="390" applyNumberFormat="1" applyFont="1" applyFill="1" applyBorder="1" applyAlignment="1" applyProtection="1">
      <protection locked="0"/>
    </xf>
    <xf numFmtId="165" fontId="190" fillId="0" borderId="0" xfId="390" applyNumberFormat="1" applyFont="1" applyFill="1" applyBorder="1" applyAlignment="1" applyProtection="1">
      <protection locked="0"/>
    </xf>
    <xf numFmtId="165" fontId="190" fillId="0" borderId="0" xfId="390" applyNumberFormat="1" applyFont="1" applyBorder="1" applyAlignment="1" applyProtection="1">
      <protection locked="0"/>
    </xf>
    <xf numFmtId="172" fontId="190" fillId="0" borderId="47" xfId="390" applyNumberFormat="1" applyFont="1" applyFill="1" applyBorder="1" applyAlignment="1" applyProtection="1">
      <alignment vertical="center"/>
      <protection locked="0"/>
    </xf>
    <xf numFmtId="172" fontId="190" fillId="0" borderId="0" xfId="390" applyNumberFormat="1" applyFont="1" applyFill="1" applyBorder="1" applyAlignment="1" applyProtection="1">
      <alignment vertical="center"/>
      <protection locked="0"/>
    </xf>
    <xf numFmtId="165" fontId="192" fillId="0" borderId="47" xfId="626" applyNumberFormat="1" applyFont="1" applyBorder="1" applyAlignment="1" applyProtection="1">
      <alignment vertical="center"/>
      <protection locked="0"/>
    </xf>
    <xf numFmtId="165" fontId="153" fillId="0" borderId="0" xfId="390" applyNumberFormat="1" applyFont="1" applyFill="1" applyAlignment="1">
      <alignment vertical="center"/>
    </xf>
    <xf numFmtId="0" fontId="228" fillId="0" borderId="0" xfId="0" applyFont="1" applyAlignment="1">
      <alignment vertical="top"/>
    </xf>
    <xf numFmtId="0" fontId="199" fillId="0" borderId="0" xfId="390" applyFont="1" applyFill="1" applyBorder="1"/>
    <xf numFmtId="0" fontId="228" fillId="0" borderId="0" xfId="390" applyFont="1" applyAlignment="1">
      <alignment vertical="top"/>
    </xf>
    <xf numFmtId="49" fontId="28" fillId="0" borderId="0" xfId="640" quotePrefix="1" applyNumberFormat="1" applyFont="1" applyFill="1" applyAlignment="1">
      <alignment horizontal="left" vertical="center"/>
    </xf>
    <xf numFmtId="261" fontId="190" fillId="46" borderId="96" xfId="626" applyNumberFormat="1" applyFont="1" applyFill="1" applyBorder="1" applyAlignment="1">
      <alignment vertical="center"/>
    </xf>
    <xf numFmtId="261" fontId="190" fillId="0" borderId="96" xfId="626" applyNumberFormat="1" applyFont="1" applyFill="1" applyBorder="1" applyAlignment="1">
      <alignment vertical="center"/>
    </xf>
    <xf numFmtId="261" fontId="190" fillId="0" borderId="96" xfId="626" applyNumberFormat="1" applyFont="1" applyBorder="1" applyAlignment="1">
      <alignment vertical="center"/>
    </xf>
    <xf numFmtId="261" fontId="190" fillId="46" borderId="37" xfId="626" applyNumberFormat="1" applyFont="1" applyFill="1" applyBorder="1" applyAlignment="1"/>
    <xf numFmtId="261" fontId="190" fillId="0" borderId="37" xfId="626" applyNumberFormat="1" applyFont="1" applyFill="1" applyBorder="1" applyAlignment="1"/>
    <xf numFmtId="261" fontId="190" fillId="0" borderId="37" xfId="626" applyNumberFormat="1" applyFont="1" applyBorder="1" applyAlignment="1"/>
    <xf numFmtId="261" fontId="190" fillId="0" borderId="0" xfId="626" applyNumberFormat="1" applyFont="1" applyFill="1" applyBorder="1" applyAlignment="1">
      <alignment vertical="center"/>
    </xf>
    <xf numFmtId="0" fontId="192" fillId="0" borderId="0" xfId="626" applyFont="1" applyFill="1" applyAlignment="1">
      <alignment vertical="center"/>
    </xf>
    <xf numFmtId="165" fontId="190" fillId="0" borderId="98" xfId="626" applyNumberFormat="1" applyFont="1" applyBorder="1" applyAlignment="1">
      <alignment vertical="center"/>
    </xf>
    <xf numFmtId="176" fontId="190" fillId="0" borderId="41" xfId="626" applyNumberFormat="1" applyFont="1" applyBorder="1" applyAlignment="1">
      <alignment horizontal="right"/>
    </xf>
    <xf numFmtId="165" fontId="190" fillId="0" borderId="98" xfId="626" applyNumberFormat="1" applyFont="1" applyFill="1" applyBorder="1" applyAlignment="1">
      <alignment vertical="center"/>
    </xf>
    <xf numFmtId="272" fontId="190" fillId="0" borderId="99" xfId="626" applyNumberFormat="1" applyFont="1" applyFill="1" applyBorder="1" applyAlignment="1">
      <alignment vertical="center"/>
    </xf>
    <xf numFmtId="165" fontId="190" fillId="0" borderId="99" xfId="626" applyNumberFormat="1" applyFont="1" applyFill="1" applyBorder="1" applyAlignment="1">
      <alignment vertical="center"/>
    </xf>
    <xf numFmtId="0" fontId="190" fillId="0" borderId="98" xfId="626" applyFont="1" applyBorder="1" applyAlignment="1">
      <alignment horizontal="left" vertical="center"/>
    </xf>
    <xf numFmtId="180" fontId="190" fillId="46" borderId="0" xfId="626" applyNumberFormat="1" applyFont="1" applyFill="1" applyBorder="1" applyAlignment="1">
      <alignment vertical="center"/>
    </xf>
    <xf numFmtId="172" fontId="193" fillId="0" borderId="0" xfId="390" applyNumberFormat="1" applyFont="1" applyFill="1" applyBorder="1" applyAlignment="1"/>
    <xf numFmtId="172" fontId="193" fillId="0" borderId="41" xfId="390" applyNumberFormat="1" applyFont="1" applyFill="1" applyBorder="1" applyAlignment="1"/>
    <xf numFmtId="172" fontId="190" fillId="0" borderId="98" xfId="1552" applyNumberFormat="1" applyFont="1" applyFill="1" applyBorder="1"/>
    <xf numFmtId="172" fontId="195" fillId="0" borderId="99" xfId="1552" applyNumberFormat="1" applyFont="1" applyFill="1" applyBorder="1"/>
    <xf numFmtId="172" fontId="195" fillId="0" borderId="98" xfId="1552" applyNumberFormat="1" applyFont="1" applyFill="1" applyBorder="1"/>
    <xf numFmtId="0" fontId="190" fillId="0" borderId="98" xfId="390" applyFont="1" applyBorder="1" applyAlignment="1" applyProtection="1">
      <alignment horizontal="left" wrapText="1"/>
      <protection locked="0"/>
    </xf>
    <xf numFmtId="172" fontId="195" fillId="29" borderId="99" xfId="1552" applyNumberFormat="1" applyFont="1" applyFill="1" applyBorder="1"/>
    <xf numFmtId="172" fontId="190" fillId="29" borderId="99" xfId="1552" applyNumberFormat="1" applyFont="1" applyFill="1" applyBorder="1"/>
    <xf numFmtId="172" fontId="190" fillId="29" borderId="98" xfId="1552" applyNumberFormat="1" applyFont="1" applyFill="1" applyBorder="1"/>
    <xf numFmtId="172" fontId="193" fillId="0" borderId="0" xfId="390" applyNumberFormat="1" applyFont="1" applyFill="1" applyBorder="1" applyAlignment="1"/>
    <xf numFmtId="0" fontId="190" fillId="0" borderId="40" xfId="390" applyFont="1" applyFill="1" applyBorder="1" applyAlignment="1">
      <alignment vertical="center"/>
    </xf>
    <xf numFmtId="0" fontId="35" fillId="0" borderId="0" xfId="390" applyFont="1" applyFill="1"/>
    <xf numFmtId="0" fontId="190" fillId="45" borderId="44" xfId="626" applyFont="1" applyFill="1" applyBorder="1" applyAlignment="1">
      <alignment horizontal="left" vertical="center"/>
    </xf>
    <xf numFmtId="0" fontId="190" fillId="45" borderId="99" xfId="626" applyFont="1" applyFill="1" applyBorder="1" applyAlignment="1">
      <alignment horizontal="left" vertical="center"/>
    </xf>
    <xf numFmtId="0" fontId="190" fillId="45" borderId="40" xfId="626" applyFont="1" applyFill="1" applyBorder="1" applyAlignment="1">
      <alignment vertical="center"/>
    </xf>
    <xf numFmtId="0" fontId="190" fillId="45" borderId="44" xfId="626" applyFont="1" applyFill="1" applyBorder="1" applyAlignment="1">
      <alignment horizontal="left" wrapText="1"/>
    </xf>
    <xf numFmtId="0" fontId="190" fillId="45" borderId="13" xfId="626" applyFont="1" applyFill="1" applyBorder="1" applyAlignment="1">
      <alignment horizontal="left" vertical="center"/>
    </xf>
    <xf numFmtId="0" fontId="190" fillId="45" borderId="0" xfId="626" applyFont="1" applyFill="1" applyBorder="1" applyAlignment="1">
      <alignment horizontal="left" vertical="center"/>
    </xf>
    <xf numFmtId="0" fontId="362" fillId="45" borderId="0" xfId="626" applyFont="1" applyFill="1"/>
    <xf numFmtId="0" fontId="190" fillId="45" borderId="0" xfId="626" applyFont="1" applyFill="1" applyBorder="1" applyAlignment="1">
      <alignment vertical="center"/>
    </xf>
    <xf numFmtId="0" fontId="190" fillId="45" borderId="56" xfId="626" applyFont="1" applyFill="1" applyBorder="1" applyAlignment="1">
      <alignment horizontal="left" vertical="center"/>
    </xf>
    <xf numFmtId="174" fontId="190" fillId="0" borderId="42" xfId="390" applyNumberFormat="1" applyFont="1" applyBorder="1" applyAlignment="1">
      <alignment horizontal="right" vertical="center"/>
    </xf>
    <xf numFmtId="169" fontId="190" fillId="0" borderId="40" xfId="390" applyNumberFormat="1" applyFont="1" applyBorder="1" applyAlignment="1" applyProtection="1">
      <alignment horizontal="right" vertical="center"/>
      <protection locked="0"/>
    </xf>
    <xf numFmtId="259" fontId="190" fillId="0" borderId="41" xfId="1552" applyNumberFormat="1" applyFont="1" applyFill="1" applyBorder="1" applyProtection="1">
      <protection locked="0"/>
    </xf>
    <xf numFmtId="169" fontId="190" fillId="0" borderId="41" xfId="390" applyNumberFormat="1" applyFont="1" applyBorder="1" applyAlignment="1" applyProtection="1">
      <alignment horizontal="right" vertical="center"/>
      <protection locked="0"/>
    </xf>
    <xf numFmtId="260" fontId="192" fillId="29" borderId="41" xfId="599" applyNumberFormat="1" applyFont="1" applyFill="1" applyBorder="1" applyProtection="1">
      <protection locked="0"/>
    </xf>
    <xf numFmtId="173" fontId="190" fillId="0" borderId="41" xfId="1552" applyNumberFormat="1" applyFont="1" applyFill="1" applyBorder="1" applyProtection="1">
      <protection locked="0"/>
    </xf>
    <xf numFmtId="260" fontId="192" fillId="29" borderId="41" xfId="599" applyNumberFormat="1" applyFont="1" applyFill="1" applyBorder="1" applyAlignment="1" applyProtection="1">
      <protection locked="0"/>
    </xf>
    <xf numFmtId="173" fontId="190" fillId="0" borderId="41" xfId="1552" applyNumberFormat="1" applyFont="1" applyFill="1" applyBorder="1" applyAlignment="1" applyProtection="1">
      <protection locked="0"/>
    </xf>
    <xf numFmtId="173" fontId="193" fillId="0" borderId="41" xfId="1552" applyNumberFormat="1" applyFont="1" applyFill="1" applyBorder="1" applyAlignment="1" applyProtection="1">
      <protection locked="0"/>
    </xf>
    <xf numFmtId="259" fontId="190" fillId="0" borderId="41" xfId="1552" applyNumberFormat="1" applyFont="1" applyFill="1" applyBorder="1" applyAlignment="1" applyProtection="1">
      <protection locked="0"/>
    </xf>
    <xf numFmtId="173" fontId="202" fillId="29" borderId="41" xfId="599" applyNumberFormat="1" applyFont="1" applyFill="1" applyBorder="1" applyAlignment="1" applyProtection="1">
      <protection locked="0"/>
    </xf>
    <xf numFmtId="260" fontId="192" fillId="29" borderId="42" xfId="599" applyNumberFormat="1" applyFont="1" applyFill="1" applyBorder="1" applyAlignment="1" applyProtection="1">
      <protection locked="0"/>
    </xf>
    <xf numFmtId="0" fontId="182" fillId="0" borderId="0" xfId="0" applyFont="1" applyFill="1" applyBorder="1" applyAlignment="1">
      <alignment vertical="top"/>
    </xf>
    <xf numFmtId="0" fontId="24" fillId="0" borderId="60" xfId="390" applyFont="1" applyFill="1" applyBorder="1"/>
    <xf numFmtId="0" fontId="35" fillId="0" borderId="0" xfId="0" applyFont="1" applyFill="1" applyBorder="1" applyAlignment="1">
      <alignment vertical="top"/>
    </xf>
    <xf numFmtId="0" fontId="188" fillId="0" borderId="0" xfId="390" applyFont="1" applyFill="1" applyBorder="1"/>
    <xf numFmtId="0" fontId="9" fillId="0" borderId="45" xfId="0" applyFont="1" applyFill="1" applyBorder="1" applyAlignment="1">
      <alignment horizontal="left"/>
    </xf>
    <xf numFmtId="0" fontId="273" fillId="0" borderId="49" xfId="0" applyFont="1" applyFill="1" applyBorder="1" applyAlignment="1">
      <alignment horizontal="left" vertical="center"/>
    </xf>
    <xf numFmtId="0" fontId="35" fillId="0" borderId="0" xfId="0" applyFont="1" applyFill="1" applyAlignment="1">
      <alignment horizontal="left"/>
    </xf>
    <xf numFmtId="0" fontId="9" fillId="0" borderId="0" xfId="0" applyFont="1" applyFill="1" applyBorder="1" applyAlignment="1">
      <alignment horizontal="left"/>
    </xf>
    <xf numFmtId="0" fontId="35" fillId="0" borderId="0" xfId="0" applyFont="1" applyAlignment="1">
      <alignment horizontal="left" vertical="center"/>
    </xf>
    <xf numFmtId="0" fontId="0" fillId="0" borderId="0" xfId="0" applyFill="1" applyAlignment="1">
      <alignment horizontal="left" vertical="top"/>
    </xf>
    <xf numFmtId="0" fontId="35" fillId="0" borderId="0" xfId="0" applyFont="1" applyFill="1" applyAlignment="1">
      <alignment vertical="top" wrapText="1"/>
    </xf>
    <xf numFmtId="2" fontId="190" fillId="0" borderId="0" xfId="390" applyNumberFormat="1" applyFont="1" applyFill="1" applyBorder="1" applyAlignment="1">
      <alignment horizontal="left" vertical="center" wrapText="1"/>
    </xf>
    <xf numFmtId="0" fontId="206" fillId="0" borderId="0" xfId="390" applyFont="1" applyFill="1" applyBorder="1"/>
    <xf numFmtId="2" fontId="190" fillId="0" borderId="47" xfId="390" applyNumberFormat="1" applyFont="1" applyFill="1" applyBorder="1" applyAlignment="1">
      <alignment horizontal="left" vertical="center" wrapText="1"/>
    </xf>
    <xf numFmtId="0" fontId="35" fillId="0" borderId="0" xfId="626" quotePrefix="1" applyFont="1" applyFill="1" applyAlignment="1">
      <alignment horizontal="left"/>
    </xf>
    <xf numFmtId="259" fontId="223" fillId="0" borderId="0" xfId="390" applyNumberFormat="1" applyFont="1" applyFill="1" applyBorder="1" applyAlignment="1">
      <alignment vertical="center"/>
    </xf>
    <xf numFmtId="165" fontId="199" fillId="0" borderId="0" xfId="390" applyNumberFormat="1" applyFont="1" applyAlignment="1">
      <alignment vertical="center"/>
    </xf>
    <xf numFmtId="0" fontId="9" fillId="0" borderId="0" xfId="0" applyFont="1" applyFill="1" applyAlignment="1">
      <alignment vertical="top"/>
    </xf>
    <xf numFmtId="172" fontId="193" fillId="0" borderId="0" xfId="390" applyNumberFormat="1" applyFont="1" applyFill="1" applyBorder="1" applyAlignment="1"/>
    <xf numFmtId="260" fontId="190" fillId="0" borderId="40" xfId="390" applyNumberFormat="1" applyFont="1" applyFill="1" applyBorder="1" applyAlignment="1" applyProtection="1">
      <alignment vertical="center"/>
      <protection locked="0"/>
    </xf>
    <xf numFmtId="260" fontId="190" fillId="0" borderId="42" xfId="390" applyNumberFormat="1" applyFont="1" applyFill="1" applyBorder="1" applyAlignment="1" applyProtection="1">
      <alignment vertical="center"/>
      <protection locked="0"/>
    </xf>
    <xf numFmtId="2" fontId="190" fillId="0" borderId="41" xfId="390" applyNumberFormat="1" applyFont="1" applyFill="1" applyBorder="1" applyAlignment="1">
      <alignment horizontal="center" vertical="center"/>
    </xf>
    <xf numFmtId="49" fontId="192" fillId="0" borderId="38" xfId="390" applyNumberFormat="1" applyFont="1" applyFill="1" applyBorder="1" applyAlignment="1">
      <alignment horizontal="center" vertical="center"/>
    </xf>
    <xf numFmtId="0" fontId="190" fillId="0" borderId="41" xfId="390" applyFont="1" applyFill="1" applyBorder="1" applyAlignment="1">
      <alignment horizontal="left" vertical="center" wrapText="1"/>
    </xf>
    <xf numFmtId="0" fontId="190" fillId="0" borderId="41" xfId="390" applyFont="1" applyFill="1" applyBorder="1" applyAlignment="1">
      <alignment horizontal="left" vertical="center" wrapText="1" indent="1"/>
    </xf>
    <xf numFmtId="0" fontId="190" fillId="0" borderId="42" xfId="390" applyFont="1" applyFill="1" applyBorder="1" applyAlignment="1">
      <alignment horizontal="left" vertical="center" indent="1"/>
    </xf>
    <xf numFmtId="0" fontId="190" fillId="0" borderId="43" xfId="390" applyFont="1" applyFill="1" applyBorder="1" applyAlignment="1">
      <alignment horizontal="left" vertical="center"/>
    </xf>
    <xf numFmtId="49" fontId="193" fillId="0" borderId="0" xfId="392" applyNumberFormat="1" applyFont="1" applyFill="1" applyBorder="1" applyAlignment="1">
      <alignment horizontal="right" vertical="top" wrapText="1"/>
    </xf>
    <xf numFmtId="172" fontId="193" fillId="29" borderId="0" xfId="392" applyNumberFormat="1" applyFont="1" applyFill="1" applyBorder="1" applyAlignment="1">
      <alignment wrapText="1"/>
    </xf>
    <xf numFmtId="0" fontId="267" fillId="0" borderId="0" xfId="390" applyFont="1" applyAlignment="1">
      <alignment vertical="center"/>
    </xf>
    <xf numFmtId="37" fontId="190" fillId="0" borderId="0" xfId="626" applyNumberFormat="1" applyFont="1" applyFill="1" applyBorder="1" applyAlignment="1"/>
    <xf numFmtId="0" fontId="24" fillId="0" borderId="0" xfId="391" applyFont="1" applyFill="1" applyBorder="1"/>
    <xf numFmtId="0" fontId="226" fillId="0" borderId="0" xfId="4859" applyFill="1" applyBorder="1"/>
    <xf numFmtId="172" fontId="186" fillId="0" borderId="108" xfId="645" applyNumberFormat="1" applyFont="1" applyFill="1" applyBorder="1" applyAlignment="1"/>
    <xf numFmtId="172" fontId="186" fillId="29" borderId="108" xfId="645" applyNumberFormat="1" applyFont="1" applyFill="1" applyBorder="1" applyAlignment="1"/>
    <xf numFmtId="0" fontId="28" fillId="0" borderId="0" xfId="390" applyFont="1" applyFill="1"/>
    <xf numFmtId="0" fontId="35" fillId="0" borderId="0" xfId="0" applyFont="1" applyFill="1" applyAlignment="1">
      <alignment horizontal="left" vertical="top"/>
    </xf>
    <xf numFmtId="0" fontId="355" fillId="0" borderId="0" xfId="390" applyFont="1" applyFill="1" applyAlignment="1">
      <alignment vertical="center"/>
    </xf>
    <xf numFmtId="0" fontId="35" fillId="0" borderId="0" xfId="0" applyFont="1" applyFill="1" applyAlignment="1">
      <alignment horizontal="left" vertical="top"/>
    </xf>
    <xf numFmtId="0" fontId="35" fillId="0" borderId="0" xfId="0" applyFont="1" applyAlignment="1">
      <alignment horizontal="left" vertical="top"/>
    </xf>
    <xf numFmtId="46" fontId="190" fillId="0" borderId="0" xfId="391" quotePrefix="1" applyNumberFormat="1" applyFont="1" applyFill="1" applyBorder="1" applyAlignment="1">
      <alignment vertical="center" wrapText="1"/>
    </xf>
    <xf numFmtId="0" fontId="24" fillId="0" borderId="109" xfId="390" applyFont="1" applyBorder="1"/>
    <xf numFmtId="49" fontId="190" fillId="0" borderId="0" xfId="391" applyNumberFormat="1" applyFont="1" applyFill="1" applyBorder="1" applyAlignment="1">
      <alignment horizontal="right" vertical="center"/>
    </xf>
    <xf numFmtId="260" fontId="190" fillId="0" borderId="0" xfId="626" applyNumberFormat="1" applyFont="1" applyFill="1" applyBorder="1" applyAlignment="1">
      <alignment vertical="center"/>
    </xf>
    <xf numFmtId="260" fontId="195" fillId="0" borderId="0" xfId="626" applyNumberFormat="1" applyFont="1" applyFill="1" applyBorder="1" applyAlignment="1">
      <alignment vertical="center"/>
    </xf>
    <xf numFmtId="260" fontId="190" fillId="0" borderId="0" xfId="626" applyNumberFormat="1" applyFont="1" applyFill="1" applyBorder="1" applyAlignment="1">
      <alignment horizontal="right"/>
    </xf>
    <xf numFmtId="260" fontId="190" fillId="0" borderId="0" xfId="626" applyNumberFormat="1" applyFont="1" applyFill="1" applyBorder="1" applyAlignment="1">
      <alignment horizontal="right" vertical="center"/>
    </xf>
    <xf numFmtId="176" fontId="190" fillId="0" borderId="108" xfId="390" applyNumberFormat="1" applyFont="1" applyBorder="1" applyAlignment="1">
      <alignment horizontal="right" vertical="center"/>
    </xf>
    <xf numFmtId="182" fontId="192" fillId="0" borderId="107" xfId="372" applyNumberFormat="1" applyFont="1" applyFill="1" applyBorder="1"/>
    <xf numFmtId="182" fontId="223" fillId="0" borderId="108" xfId="372" applyNumberFormat="1" applyFont="1" applyFill="1" applyBorder="1"/>
    <xf numFmtId="176" fontId="190" fillId="0" borderId="108" xfId="390" applyNumberFormat="1" applyFont="1" applyFill="1" applyBorder="1" applyAlignment="1">
      <alignment horizontal="right" vertical="center"/>
    </xf>
    <xf numFmtId="0" fontId="222" fillId="0" borderId="0" xfId="0" applyFont="1" applyFill="1" applyBorder="1"/>
    <xf numFmtId="0" fontId="234" fillId="0" borderId="109" xfId="372" applyFont="1" applyFill="1" applyBorder="1" applyAlignment="1">
      <alignment horizontal="left" wrapText="1"/>
    </xf>
    <xf numFmtId="0" fontId="234" fillId="0" borderId="0" xfId="372" applyFont="1" applyFill="1" applyBorder="1" applyAlignment="1">
      <alignment horizontal="left" wrapText="1"/>
    </xf>
    <xf numFmtId="0" fontId="232" fillId="0" borderId="106" xfId="372" applyFont="1" applyFill="1" applyBorder="1" applyAlignment="1">
      <alignment horizontal="left"/>
    </xf>
    <xf numFmtId="176" fontId="190" fillId="0" borderId="41" xfId="390" applyNumberFormat="1" applyFont="1" applyBorder="1" applyAlignment="1">
      <alignment horizontal="right" vertical="center"/>
    </xf>
    <xf numFmtId="182" fontId="192" fillId="0" borderId="110" xfId="372" applyNumberFormat="1" applyFont="1" applyFill="1" applyBorder="1"/>
    <xf numFmtId="182" fontId="192" fillId="0" borderId="42" xfId="372" applyNumberFormat="1" applyFont="1" applyFill="1" applyBorder="1"/>
    <xf numFmtId="182" fontId="223" fillId="0" borderId="42" xfId="372" applyNumberFormat="1" applyFont="1" applyFill="1" applyBorder="1"/>
    <xf numFmtId="0" fontId="41" fillId="0" borderId="0" xfId="391" applyFont="1" applyBorder="1" applyAlignment="1">
      <alignment vertical="center"/>
    </xf>
    <xf numFmtId="2" fontId="195" fillId="46" borderId="41" xfId="390" applyNumberFormat="1" applyFont="1" applyFill="1" applyBorder="1" applyAlignment="1">
      <alignment horizontal="center" vertical="center"/>
    </xf>
    <xf numFmtId="0" fontId="35" fillId="0" borderId="0" xfId="0" applyFont="1" applyAlignment="1">
      <alignment vertical="top" wrapText="1"/>
    </xf>
    <xf numFmtId="272" fontId="187" fillId="0" borderId="36" xfId="10016" applyNumberFormat="1" applyFont="1" applyBorder="1" applyAlignment="1">
      <alignment vertical="center"/>
    </xf>
    <xf numFmtId="49" fontId="190" fillId="46" borderId="38" xfId="390" quotePrefix="1" applyNumberFormat="1" applyFont="1" applyFill="1" applyBorder="1" applyAlignment="1">
      <alignment horizontal="right" vertical="center"/>
    </xf>
    <xf numFmtId="0" fontId="207" fillId="0" borderId="0" xfId="390" applyFont="1" applyFill="1" applyAlignment="1">
      <alignment vertical="center"/>
    </xf>
    <xf numFmtId="180" fontId="190" fillId="0" borderId="0" xfId="626" applyNumberFormat="1" applyFont="1" applyFill="1" applyBorder="1" applyAlignment="1">
      <alignment vertical="center"/>
    </xf>
    <xf numFmtId="262" fontId="399" fillId="0" borderId="0" xfId="390" applyNumberFormat="1" applyFont="1" applyFill="1" applyBorder="1" applyAlignment="1">
      <alignment vertical="center"/>
    </xf>
    <xf numFmtId="293" fontId="399" fillId="0" borderId="0" xfId="390" applyNumberFormat="1" applyFont="1" applyFill="1" applyBorder="1" applyAlignment="1">
      <alignment vertical="center"/>
    </xf>
    <xf numFmtId="165" fontId="399" fillId="0" borderId="0" xfId="390" applyNumberFormat="1" applyFont="1" applyFill="1" applyBorder="1" applyAlignment="1">
      <alignment vertical="center"/>
    </xf>
    <xf numFmtId="0" fontId="351" fillId="0" borderId="0" xfId="1327" applyFont="1" applyFill="1" applyBorder="1" applyAlignment="1">
      <alignment vertical="center" wrapText="1"/>
    </xf>
    <xf numFmtId="0" fontId="348" fillId="0" borderId="0" xfId="1327" applyFont="1" applyFill="1" applyBorder="1" applyAlignment="1">
      <alignment horizontal="left" vertical="center" wrapText="1"/>
    </xf>
    <xf numFmtId="0" fontId="35" fillId="0" borderId="0" xfId="0" applyFont="1" applyAlignment="1">
      <alignment vertical="top"/>
    </xf>
    <xf numFmtId="0" fontId="230" fillId="0" borderId="0" xfId="626" applyFont="1" applyFill="1" applyAlignment="1">
      <alignment horizontal="left" wrapText="1"/>
    </xf>
    <xf numFmtId="0" fontId="355" fillId="0" borderId="0" xfId="626" applyFont="1" applyFill="1" applyAlignment="1">
      <alignment horizontal="left" wrapText="1"/>
    </xf>
    <xf numFmtId="0" fontId="195" fillId="0" borderId="109" xfId="647" applyFont="1" applyFill="1" applyBorder="1" applyAlignment="1">
      <alignment horizontal="left" vertical="center"/>
    </xf>
    <xf numFmtId="0" fontId="195" fillId="0" borderId="0" xfId="647" applyFont="1" applyFill="1" applyBorder="1" applyAlignment="1">
      <alignment horizontal="left" vertical="center"/>
    </xf>
    <xf numFmtId="0" fontId="190" fillId="0" borderId="44" xfId="647" applyFont="1" applyFill="1" applyBorder="1" applyAlignment="1">
      <alignment horizontal="left" wrapText="1"/>
    </xf>
    <xf numFmtId="169" fontId="191" fillId="0" borderId="110" xfId="647" applyNumberFormat="1" applyFont="1" applyFill="1" applyBorder="1" applyAlignment="1">
      <alignment horizontal="right" vertical="center"/>
    </xf>
    <xf numFmtId="165" fontId="190" fillId="0" borderId="41" xfId="647" applyNumberFormat="1" applyFont="1" applyFill="1" applyBorder="1" applyAlignment="1">
      <alignment horizontal="right" vertical="center"/>
    </xf>
    <xf numFmtId="260" fontId="190" fillId="0" borderId="41" xfId="647" applyNumberFormat="1" applyFont="1" applyFill="1" applyBorder="1" applyAlignment="1">
      <alignment vertical="center"/>
    </xf>
    <xf numFmtId="165" fontId="190" fillId="0" borderId="42" xfId="647" applyNumberFormat="1" applyFont="1" applyFill="1" applyBorder="1" applyAlignment="1">
      <alignment horizontal="right"/>
    </xf>
    <xf numFmtId="260" fontId="190" fillId="0" borderId="0" xfId="647" applyNumberFormat="1" applyFont="1" applyBorder="1" applyAlignment="1">
      <alignment vertical="center"/>
    </xf>
    <xf numFmtId="0" fontId="191" fillId="0" borderId="44" xfId="626" applyFont="1" applyFill="1" applyBorder="1" applyAlignment="1">
      <alignment horizontal="left" vertical="center"/>
    </xf>
    <xf numFmtId="176" fontId="190" fillId="46" borderId="38" xfId="626" applyNumberFormat="1" applyFont="1" applyFill="1" applyBorder="1" applyAlignment="1">
      <alignment horizontal="right" vertical="center"/>
    </xf>
    <xf numFmtId="259" fontId="190" fillId="46" borderId="37" xfId="647" applyNumberFormat="1" applyFont="1" applyFill="1" applyBorder="1" applyAlignment="1">
      <alignment vertical="center"/>
    </xf>
    <xf numFmtId="259" fontId="190" fillId="0" borderId="37" xfId="647" applyNumberFormat="1" applyFont="1" applyFill="1" applyBorder="1" applyAlignment="1">
      <alignment vertical="center"/>
    </xf>
    <xf numFmtId="259" fontId="190" fillId="0" borderId="37" xfId="647" applyNumberFormat="1" applyFont="1" applyBorder="1" applyAlignment="1">
      <alignment vertical="center"/>
    </xf>
    <xf numFmtId="176" fontId="190" fillId="0" borderId="42" xfId="626" applyNumberFormat="1" applyFont="1" applyBorder="1" applyAlignment="1">
      <alignment horizontal="right" vertical="center"/>
    </xf>
    <xf numFmtId="165" fontId="190" fillId="29" borderId="41" xfId="647" applyNumberFormat="1" applyFont="1" applyFill="1" applyBorder="1" applyAlignment="1">
      <alignment horizontal="right" vertical="center"/>
    </xf>
    <xf numFmtId="260" fontId="190" fillId="0" borderId="41" xfId="647" applyNumberFormat="1" applyFont="1" applyBorder="1" applyAlignment="1">
      <alignment vertical="center"/>
    </xf>
    <xf numFmtId="169" fontId="191" fillId="29" borderId="110" xfId="647" applyNumberFormat="1" applyFont="1" applyFill="1" applyBorder="1" applyAlignment="1">
      <alignment horizontal="right" vertical="center"/>
    </xf>
    <xf numFmtId="259" fontId="190" fillId="0" borderId="41" xfId="647" applyNumberFormat="1" applyFont="1" applyBorder="1" applyAlignment="1">
      <alignment vertical="center"/>
    </xf>
    <xf numFmtId="169" fontId="191" fillId="29" borderId="109" xfId="647" applyNumberFormat="1" applyFont="1" applyFill="1" applyBorder="1" applyAlignment="1">
      <alignment horizontal="right" vertical="center"/>
    </xf>
    <xf numFmtId="259" fontId="190" fillId="0" borderId="0" xfId="647" applyNumberFormat="1" applyFont="1" applyBorder="1" applyAlignment="1">
      <alignment vertical="center"/>
    </xf>
    <xf numFmtId="259" fontId="190" fillId="0" borderId="44" xfId="647" applyNumberFormat="1" applyFont="1" applyBorder="1" applyAlignment="1">
      <alignment vertical="center"/>
    </xf>
    <xf numFmtId="259" fontId="190" fillId="0" borderId="42" xfId="647" applyNumberFormat="1" applyFont="1" applyBorder="1" applyAlignment="1">
      <alignment vertical="center"/>
    </xf>
    <xf numFmtId="259" fontId="190" fillId="46" borderId="38" xfId="647" applyNumberFormat="1" applyFont="1" applyFill="1" applyBorder="1" applyAlignment="1">
      <alignment vertical="center"/>
    </xf>
    <xf numFmtId="259" fontId="190" fillId="0" borderId="38" xfId="647" applyNumberFormat="1" applyFont="1" applyFill="1" applyBorder="1" applyAlignment="1">
      <alignment vertical="center"/>
    </xf>
    <xf numFmtId="259" fontId="190" fillId="0" borderId="38" xfId="647" applyNumberFormat="1" applyFont="1" applyBorder="1" applyAlignment="1">
      <alignment vertical="center"/>
    </xf>
    <xf numFmtId="175" fontId="187" fillId="46" borderId="37" xfId="390" applyNumberFormat="1" applyFont="1" applyFill="1" applyBorder="1" applyAlignment="1">
      <alignment vertical="center"/>
    </xf>
    <xf numFmtId="175" fontId="187" fillId="0" borderId="37" xfId="390" applyNumberFormat="1" applyFont="1" applyFill="1" applyBorder="1" applyAlignment="1">
      <alignment vertical="center"/>
    </xf>
    <xf numFmtId="175" fontId="187" fillId="0" borderId="37" xfId="390" applyNumberFormat="1" applyFont="1" applyBorder="1" applyAlignment="1">
      <alignment vertical="center"/>
    </xf>
    <xf numFmtId="175" fontId="187" fillId="46" borderId="38" xfId="390" applyNumberFormat="1" applyFont="1" applyFill="1" applyBorder="1" applyAlignment="1">
      <alignment vertical="center"/>
    </xf>
    <xf numFmtId="175" fontId="187" fillId="0" borderId="38" xfId="390" applyNumberFormat="1" applyFont="1" applyFill="1" applyBorder="1" applyAlignment="1">
      <alignment vertical="center"/>
    </xf>
    <xf numFmtId="175" fontId="187" fillId="0" borderId="38" xfId="390" applyNumberFormat="1" applyFont="1" applyBorder="1" applyAlignment="1">
      <alignment vertical="center"/>
    </xf>
    <xf numFmtId="175" fontId="187" fillId="46" borderId="39" xfId="390" applyNumberFormat="1" applyFont="1" applyFill="1" applyBorder="1" applyAlignment="1">
      <alignment vertical="center"/>
    </xf>
    <xf numFmtId="175" fontId="187" fillId="0" borderId="39" xfId="390" applyNumberFormat="1" applyFont="1" applyFill="1" applyBorder="1" applyAlignment="1">
      <alignment vertical="center"/>
    </xf>
    <xf numFmtId="175" fontId="187" fillId="0" borderId="39" xfId="390" applyNumberFormat="1" applyFont="1" applyBorder="1" applyAlignment="1">
      <alignment vertical="center"/>
    </xf>
    <xf numFmtId="175" fontId="197" fillId="46" borderId="36" xfId="390" applyNumberFormat="1" applyFont="1" applyFill="1" applyBorder="1" applyAlignment="1">
      <alignment vertical="center"/>
    </xf>
    <xf numFmtId="175" fontId="197" fillId="0" borderId="36" xfId="390" applyNumberFormat="1" applyFont="1" applyFill="1" applyBorder="1" applyAlignment="1">
      <alignment vertical="center"/>
    </xf>
    <xf numFmtId="175" fontId="197" fillId="0" borderId="36" xfId="390" applyNumberFormat="1" applyFont="1" applyBorder="1" applyAlignment="1">
      <alignment vertical="center"/>
    </xf>
    <xf numFmtId="175" fontId="197" fillId="46" borderId="39" xfId="390" applyNumberFormat="1" applyFont="1" applyFill="1" applyBorder="1" applyAlignment="1">
      <alignment vertical="center"/>
    </xf>
    <xf numFmtId="175" fontId="197" fillId="0" borderId="39" xfId="390" applyNumberFormat="1" applyFont="1" applyFill="1" applyBorder="1" applyAlignment="1">
      <alignment vertical="center"/>
    </xf>
    <xf numFmtId="175" fontId="197" fillId="0" borderId="39" xfId="390" applyNumberFormat="1" applyFont="1" applyBorder="1" applyAlignment="1">
      <alignment vertical="center"/>
    </xf>
    <xf numFmtId="0" fontId="195" fillId="0" borderId="13" xfId="390" applyFont="1" applyFill="1" applyBorder="1" applyAlignment="1">
      <alignment horizontal="left" wrapText="1"/>
    </xf>
    <xf numFmtId="259" fontId="195" fillId="46" borderId="39" xfId="390" applyNumberFormat="1" applyFont="1" applyFill="1" applyBorder="1" applyAlignment="1"/>
    <xf numFmtId="259" fontId="195" fillId="0" borderId="39" xfId="390" applyNumberFormat="1" applyFont="1" applyFill="1" applyBorder="1" applyAlignment="1"/>
    <xf numFmtId="0" fontId="189" fillId="0" borderId="0" xfId="390" applyFont="1" applyFill="1" applyAlignment="1"/>
    <xf numFmtId="0" fontId="41" fillId="0" borderId="0" xfId="390" applyFont="1" applyAlignment="1"/>
    <xf numFmtId="259" fontId="190" fillId="0" borderId="0" xfId="1552" applyNumberFormat="1" applyFont="1" applyFill="1" applyBorder="1" applyAlignment="1">
      <alignment horizontal="right"/>
    </xf>
    <xf numFmtId="175" fontId="190" fillId="46" borderId="73" xfId="1552" applyNumberFormat="1" applyFont="1" applyFill="1" applyBorder="1"/>
    <xf numFmtId="175" fontId="190" fillId="0" borderId="73" xfId="1552" applyNumberFormat="1" applyFont="1" applyFill="1" applyBorder="1"/>
    <xf numFmtId="175" fontId="190" fillId="46" borderId="38" xfId="1552" applyNumberFormat="1" applyFont="1" applyFill="1" applyBorder="1"/>
    <xf numFmtId="175" fontId="190" fillId="0" borderId="38" xfId="1552" applyNumberFormat="1" applyFont="1" applyFill="1" applyBorder="1"/>
    <xf numFmtId="175" fontId="195" fillId="46" borderId="39" xfId="1552" applyNumberFormat="1" applyFont="1" applyFill="1" applyBorder="1"/>
    <xf numFmtId="175" fontId="195" fillId="0" borderId="39" xfId="1552" applyNumberFormat="1" applyFont="1" applyFill="1" applyBorder="1"/>
    <xf numFmtId="175" fontId="190" fillId="29" borderId="73" xfId="1552" applyNumberFormat="1" applyFont="1" applyFill="1" applyBorder="1"/>
    <xf numFmtId="175" fontId="190" fillId="46" borderId="37" xfId="1552" applyNumberFormat="1" applyFont="1" applyFill="1" applyBorder="1"/>
    <xf numFmtId="175" fontId="190" fillId="0" borderId="37" xfId="1552" applyNumberFormat="1" applyFont="1" applyFill="1" applyBorder="1"/>
    <xf numFmtId="175" fontId="195" fillId="29" borderId="39" xfId="1552" applyNumberFormat="1" applyFont="1" applyFill="1" applyBorder="1"/>
    <xf numFmtId="175" fontId="190" fillId="29" borderId="37" xfId="1552" applyNumberFormat="1" applyFont="1" applyFill="1" applyBorder="1"/>
    <xf numFmtId="175" fontId="190" fillId="29" borderId="38" xfId="1552" applyNumberFormat="1" applyFont="1" applyFill="1" applyBorder="1"/>
    <xf numFmtId="175" fontId="190" fillId="29" borderId="39" xfId="1552" applyNumberFormat="1" applyFont="1" applyFill="1" applyBorder="1"/>
    <xf numFmtId="175" fontId="193" fillId="46" borderId="37" xfId="1552" applyNumberFormat="1" applyFont="1" applyFill="1" applyBorder="1"/>
    <xf numFmtId="175" fontId="193" fillId="29" borderId="37" xfId="1552" applyNumberFormat="1" applyFont="1" applyFill="1" applyBorder="1"/>
    <xf numFmtId="175" fontId="186" fillId="46" borderId="38" xfId="1552" applyNumberFormat="1" applyFont="1" applyFill="1" applyBorder="1"/>
    <xf numFmtId="175" fontId="186" fillId="29" borderId="38" xfId="1552" applyNumberFormat="1" applyFont="1" applyFill="1" applyBorder="1"/>
    <xf numFmtId="175" fontId="186" fillId="46" borderId="39" xfId="1552" applyNumberFormat="1" applyFont="1" applyFill="1" applyBorder="1"/>
    <xf numFmtId="175" fontId="186" fillId="29" borderId="39" xfId="1552" applyNumberFormat="1" applyFont="1" applyFill="1" applyBorder="1"/>
    <xf numFmtId="304" fontId="190" fillId="46" borderId="36" xfId="391" applyNumberFormat="1" applyFont="1" applyFill="1" applyBorder="1" applyAlignment="1">
      <alignment horizontal="right" vertical="center"/>
    </xf>
    <xf numFmtId="304" fontId="190" fillId="0" borderId="36" xfId="391" applyNumberFormat="1" applyFont="1" applyFill="1" applyBorder="1" applyAlignment="1">
      <alignment horizontal="right" vertical="center"/>
    </xf>
    <xf numFmtId="304" fontId="190" fillId="0" borderId="36" xfId="391" applyNumberFormat="1" applyFont="1" applyBorder="1" applyAlignment="1">
      <alignment horizontal="right" vertical="center"/>
    </xf>
    <xf numFmtId="304" fontId="190" fillId="46" borderId="37" xfId="391" applyNumberFormat="1" applyFont="1" applyFill="1" applyBorder="1" applyAlignment="1">
      <alignment vertical="center"/>
    </xf>
    <xf numFmtId="304" fontId="190" fillId="0" borderId="37" xfId="391" applyNumberFormat="1" applyFont="1" applyFill="1" applyBorder="1" applyAlignment="1">
      <alignment vertical="center"/>
    </xf>
    <xf numFmtId="304" fontId="190" fillId="0" borderId="37" xfId="391" applyNumberFormat="1" applyFont="1" applyBorder="1" applyAlignment="1">
      <alignment vertical="center"/>
    </xf>
    <xf numFmtId="304" fontId="190" fillId="46" borderId="38" xfId="391" applyNumberFormat="1" applyFont="1" applyFill="1" applyBorder="1" applyAlignment="1"/>
    <xf numFmtId="304" fontId="190" fillId="0" borderId="38" xfId="391" applyNumberFormat="1" applyFont="1" applyFill="1" applyBorder="1" applyAlignment="1"/>
    <xf numFmtId="304" fontId="190" fillId="0" borderId="38" xfId="391" applyNumberFormat="1" applyFont="1" applyBorder="1" applyAlignment="1"/>
    <xf numFmtId="175" fontId="190" fillId="0" borderId="41" xfId="390" applyNumberFormat="1" applyFont="1" applyBorder="1" applyAlignment="1">
      <alignment vertical="center"/>
    </xf>
    <xf numFmtId="175" fontId="190" fillId="46" borderId="36" xfId="390" applyNumberFormat="1" applyFont="1" applyFill="1" applyBorder="1" applyAlignment="1"/>
    <xf numFmtId="175" fontId="190" fillId="0" borderId="36" xfId="390" applyNumberFormat="1" applyFont="1" applyFill="1" applyBorder="1" applyAlignment="1"/>
    <xf numFmtId="175" fontId="190" fillId="0" borderId="36" xfId="390" applyNumberFormat="1" applyFont="1" applyBorder="1" applyAlignment="1"/>
    <xf numFmtId="175" fontId="192" fillId="46" borderId="96" xfId="646" applyNumberFormat="1" applyFont="1" applyFill="1" applyBorder="1" applyAlignment="1">
      <alignment vertical="center"/>
    </xf>
    <xf numFmtId="175" fontId="190" fillId="46" borderId="37" xfId="390" applyNumberFormat="1" applyFont="1" applyFill="1" applyBorder="1" applyAlignment="1" applyProtection="1">
      <alignment vertical="center"/>
      <protection locked="0"/>
    </xf>
    <xf numFmtId="175" fontId="190" fillId="0" borderId="37" xfId="390" applyNumberFormat="1" applyFont="1" applyBorder="1" applyAlignment="1" applyProtection="1">
      <alignment vertical="center"/>
      <protection locked="0"/>
    </xf>
    <xf numFmtId="175" fontId="191" fillId="46" borderId="37" xfId="390" applyNumberFormat="1" applyFont="1" applyFill="1" applyBorder="1" applyAlignment="1" applyProtection="1">
      <alignment vertical="center"/>
      <protection locked="0"/>
    </xf>
    <xf numFmtId="175" fontId="191" fillId="0" borderId="37" xfId="390" applyNumberFormat="1" applyFont="1" applyBorder="1" applyAlignment="1" applyProtection="1">
      <alignment vertical="center"/>
      <protection locked="0"/>
    </xf>
    <xf numFmtId="175" fontId="190" fillId="46" borderId="63" xfId="390" applyNumberFormat="1" applyFont="1" applyFill="1" applyBorder="1" applyAlignment="1" applyProtection="1">
      <alignment vertical="center"/>
      <protection locked="0"/>
    </xf>
    <xf numFmtId="175" fontId="190" fillId="0" borderId="63" xfId="390" applyNumberFormat="1" applyFont="1" applyBorder="1" applyAlignment="1" applyProtection="1">
      <alignment vertical="center"/>
      <protection locked="0"/>
    </xf>
    <xf numFmtId="175" fontId="190" fillId="46" borderId="39" xfId="390" applyNumberFormat="1" applyFont="1" applyFill="1" applyBorder="1" applyAlignment="1" applyProtection="1">
      <alignment vertical="center"/>
      <protection locked="0"/>
    </xf>
    <xf numFmtId="175" fontId="190" fillId="0" borderId="39" xfId="390" applyNumberFormat="1" applyFont="1" applyBorder="1" applyAlignment="1" applyProtection="1">
      <alignment vertical="center"/>
      <protection locked="0"/>
    </xf>
    <xf numFmtId="175" fontId="190" fillId="0" borderId="37" xfId="390" applyNumberFormat="1" applyFont="1" applyFill="1" applyBorder="1" applyAlignment="1" applyProtection="1">
      <alignment vertical="center"/>
      <protection locked="0"/>
    </xf>
    <xf numFmtId="175" fontId="190" fillId="46" borderId="37" xfId="393" applyNumberFormat="1" applyFont="1" applyFill="1" applyBorder="1" applyAlignment="1">
      <alignment vertical="center"/>
    </xf>
    <xf numFmtId="175" fontId="190" fillId="45" borderId="37" xfId="393" applyNumberFormat="1" applyFont="1" applyFill="1" applyBorder="1" applyAlignment="1">
      <alignment vertical="center"/>
    </xf>
    <xf numFmtId="175" fontId="190" fillId="0" borderId="37" xfId="393" applyNumberFormat="1" applyFont="1" applyFill="1" applyBorder="1" applyAlignment="1">
      <alignment vertical="center"/>
    </xf>
    <xf numFmtId="175" fontId="190" fillId="46" borderId="36" xfId="390" applyNumberFormat="1" applyFont="1" applyFill="1" applyBorder="1" applyAlignment="1" applyProtection="1">
      <alignment vertical="center"/>
      <protection locked="0"/>
    </xf>
    <xf numFmtId="175" fontId="190" fillId="0" borderId="36" xfId="390" applyNumberFormat="1" applyFont="1" applyBorder="1" applyAlignment="1" applyProtection="1">
      <alignment vertical="center"/>
      <protection locked="0"/>
    </xf>
    <xf numFmtId="175" fontId="190" fillId="46" borderId="38" xfId="390" applyNumberFormat="1" applyFont="1" applyFill="1" applyBorder="1" applyAlignment="1" applyProtection="1">
      <alignment vertical="center"/>
      <protection locked="0"/>
    </xf>
    <xf numFmtId="175" fontId="190" fillId="0" borderId="38" xfId="390" applyNumberFormat="1" applyFont="1" applyBorder="1" applyAlignment="1" applyProtection="1">
      <alignment vertical="center"/>
      <protection locked="0"/>
    </xf>
    <xf numFmtId="175" fontId="195" fillId="46" borderId="39" xfId="390" applyNumberFormat="1" applyFont="1" applyFill="1" applyBorder="1" applyAlignment="1" applyProtection="1">
      <alignment vertical="center"/>
      <protection locked="0"/>
    </xf>
    <xf numFmtId="175" fontId="195" fillId="0" borderId="39" xfId="390" applyNumberFormat="1" applyFont="1" applyBorder="1" applyAlignment="1" applyProtection="1">
      <alignment vertical="center"/>
      <protection locked="0"/>
    </xf>
    <xf numFmtId="175" fontId="191" fillId="0" borderId="37" xfId="390" applyNumberFormat="1" applyFont="1" applyFill="1" applyBorder="1" applyAlignment="1" applyProtection="1">
      <alignment vertical="center"/>
      <protection locked="0"/>
    </xf>
    <xf numFmtId="175" fontId="190" fillId="0" borderId="72" xfId="390" applyNumberFormat="1" applyFont="1" applyBorder="1" applyAlignment="1" applyProtection="1">
      <alignment vertical="center"/>
      <protection locked="0"/>
    </xf>
    <xf numFmtId="175" fontId="190" fillId="0" borderId="39" xfId="390" applyNumberFormat="1" applyFont="1" applyFill="1" applyBorder="1" applyAlignment="1" applyProtection="1">
      <alignment vertical="center"/>
      <protection locked="0"/>
    </xf>
    <xf numFmtId="175" fontId="190" fillId="0" borderId="38" xfId="390" applyNumberFormat="1" applyFont="1" applyFill="1" applyBorder="1" applyAlignment="1" applyProtection="1">
      <alignment vertical="center"/>
      <protection locked="0"/>
    </xf>
    <xf numFmtId="175" fontId="192" fillId="46" borderId="72" xfId="626" applyNumberFormat="1" applyFont="1" applyFill="1" applyBorder="1" applyAlignment="1" applyProtection="1">
      <alignment vertical="center"/>
      <protection locked="0"/>
    </xf>
    <xf numFmtId="175" fontId="192" fillId="0" borderId="72" xfId="626" applyNumberFormat="1" applyFont="1" applyBorder="1" applyAlignment="1" applyProtection="1">
      <alignment vertical="center"/>
      <protection locked="0"/>
    </xf>
    <xf numFmtId="175" fontId="190" fillId="46" borderId="37" xfId="390" applyNumberFormat="1" applyFont="1" applyFill="1" applyBorder="1" applyAlignment="1" applyProtection="1">
      <protection locked="0"/>
    </xf>
    <xf numFmtId="175" fontId="190" fillId="0" borderId="37" xfId="390" applyNumberFormat="1" applyFont="1" applyFill="1" applyBorder="1" applyAlignment="1" applyProtection="1">
      <protection locked="0"/>
    </xf>
    <xf numFmtId="175" fontId="190" fillId="0" borderId="37" xfId="390" applyNumberFormat="1" applyFont="1" applyBorder="1" applyAlignment="1" applyProtection="1">
      <protection locked="0"/>
    </xf>
    <xf numFmtId="175" fontId="192" fillId="0" borderId="39" xfId="391" applyNumberFormat="1" applyFont="1" applyBorder="1" applyAlignment="1" applyProtection="1">
      <alignment vertical="center"/>
      <protection locked="0"/>
    </xf>
    <xf numFmtId="175" fontId="190" fillId="46" borderId="36" xfId="1552" applyNumberFormat="1" applyFont="1" applyFill="1" applyBorder="1"/>
    <xf numFmtId="175" fontId="190" fillId="0" borderId="36" xfId="1552" applyNumberFormat="1" applyFont="1" applyFill="1" applyBorder="1"/>
    <xf numFmtId="175" fontId="190" fillId="29" borderId="36" xfId="1552" applyNumberFormat="1" applyFont="1" applyFill="1" applyBorder="1"/>
    <xf numFmtId="175" fontId="195" fillId="46" borderId="36" xfId="1552" applyNumberFormat="1" applyFont="1" applyFill="1" applyBorder="1"/>
    <xf numFmtId="175" fontId="195" fillId="0" borderId="36" xfId="1552" applyNumberFormat="1" applyFont="1" applyFill="1" applyBorder="1"/>
    <xf numFmtId="175" fontId="195" fillId="29" borderId="36" xfId="1552" applyNumberFormat="1" applyFont="1" applyFill="1" applyBorder="1"/>
    <xf numFmtId="177" fontId="190" fillId="46" borderId="37" xfId="1552" applyNumberFormat="1" applyFont="1" applyFill="1" applyBorder="1" applyProtection="1">
      <protection locked="0"/>
    </xf>
    <xf numFmtId="177" fontId="190" fillId="0" borderId="37" xfId="1552" applyNumberFormat="1" applyFont="1" applyFill="1" applyBorder="1" applyProtection="1">
      <protection locked="0"/>
    </xf>
    <xf numFmtId="177" fontId="190" fillId="0" borderId="37" xfId="1552" applyNumberFormat="1" applyFont="1" applyFill="1" applyBorder="1" applyAlignment="1" applyProtection="1">
      <protection locked="0"/>
    </xf>
    <xf numFmtId="177" fontId="190" fillId="46" borderId="37" xfId="1552" applyNumberFormat="1" applyFont="1" applyFill="1" applyBorder="1" applyAlignment="1" applyProtection="1">
      <protection locked="0"/>
    </xf>
    <xf numFmtId="177" fontId="193" fillId="0" borderId="37" xfId="1552" applyNumberFormat="1" applyFont="1" applyFill="1" applyBorder="1" applyAlignment="1" applyProtection="1">
      <protection locked="0"/>
    </xf>
    <xf numFmtId="177" fontId="193" fillId="46" borderId="37" xfId="1552" applyNumberFormat="1" applyFont="1" applyFill="1" applyBorder="1" applyAlignment="1" applyProtection="1">
      <protection locked="0"/>
    </xf>
    <xf numFmtId="177" fontId="193" fillId="0" borderId="37" xfId="1552" applyNumberFormat="1" applyFont="1" applyFill="1" applyBorder="1" applyProtection="1">
      <protection locked="0"/>
    </xf>
    <xf numFmtId="177" fontId="190" fillId="0" borderId="37" xfId="1552" applyNumberFormat="1" applyFont="1" applyFill="1" applyBorder="1" applyAlignment="1" applyProtection="1">
      <alignment vertical="center"/>
      <protection locked="0"/>
    </xf>
    <xf numFmtId="177" fontId="190" fillId="46" borderId="37" xfId="390" applyNumberFormat="1" applyFont="1" applyFill="1" applyBorder="1" applyAlignment="1" applyProtection="1">
      <alignment horizontal="right" vertical="center"/>
      <protection locked="0"/>
    </xf>
    <xf numFmtId="177" fontId="190" fillId="0" borderId="37" xfId="390" applyNumberFormat="1" applyFont="1" applyFill="1" applyBorder="1" applyAlignment="1" applyProtection="1">
      <alignment horizontal="right" vertical="center"/>
      <protection locked="0"/>
    </xf>
    <xf numFmtId="177" fontId="190" fillId="0" borderId="37" xfId="390" applyNumberFormat="1" applyFont="1" applyBorder="1" applyAlignment="1" applyProtection="1">
      <alignment horizontal="right" vertical="center"/>
      <protection locked="0"/>
    </xf>
    <xf numFmtId="177" fontId="193" fillId="0" borderId="37" xfId="599" applyNumberFormat="1" applyFont="1" applyFill="1" applyBorder="1" applyProtection="1">
      <protection locked="0"/>
    </xf>
    <xf numFmtId="177" fontId="202" fillId="29" borderId="37" xfId="599" applyNumberFormat="1" applyFont="1" applyFill="1" applyBorder="1" applyAlignment="1" applyProtection="1">
      <protection locked="0"/>
    </xf>
    <xf numFmtId="175" fontId="190" fillId="46" borderId="63" xfId="390" applyNumberFormat="1" applyFont="1" applyFill="1" applyBorder="1" applyAlignment="1">
      <alignment vertical="center"/>
    </xf>
    <xf numFmtId="175" fontId="190" fillId="0" borderId="63" xfId="390" applyNumberFormat="1" applyFont="1" applyFill="1" applyBorder="1" applyAlignment="1">
      <alignment vertical="center"/>
    </xf>
    <xf numFmtId="175" fontId="190" fillId="0" borderId="63" xfId="390" applyNumberFormat="1" applyFont="1" applyBorder="1" applyAlignment="1">
      <alignment vertical="center"/>
    </xf>
    <xf numFmtId="175" fontId="190" fillId="0" borderId="73" xfId="390" applyNumberFormat="1" applyFont="1" applyFill="1" applyBorder="1" applyAlignment="1">
      <alignment vertical="center"/>
    </xf>
    <xf numFmtId="175" fontId="190" fillId="0" borderId="73" xfId="390" applyNumberFormat="1" applyFont="1" applyBorder="1" applyAlignment="1">
      <alignment vertical="center"/>
    </xf>
    <xf numFmtId="175" fontId="190" fillId="45" borderId="37" xfId="390" applyNumberFormat="1" applyFont="1" applyFill="1" applyBorder="1" applyAlignment="1">
      <alignment vertical="center"/>
    </xf>
    <xf numFmtId="175" fontId="190" fillId="0" borderId="72" xfId="390" applyNumberFormat="1" applyFont="1" applyFill="1" applyBorder="1" applyAlignment="1">
      <alignment vertical="center"/>
    </xf>
    <xf numFmtId="175" fontId="190" fillId="46" borderId="72" xfId="390" applyNumberFormat="1" applyFont="1" applyFill="1" applyBorder="1" applyAlignment="1">
      <alignment vertical="center"/>
    </xf>
    <xf numFmtId="175" fontId="195" fillId="46" borderId="36" xfId="390" applyNumberFormat="1" applyFont="1" applyFill="1" applyBorder="1" applyAlignment="1">
      <alignment vertical="center"/>
    </xf>
    <xf numFmtId="175" fontId="195" fillId="0" borderId="73" xfId="390" applyNumberFormat="1" applyFont="1" applyFill="1" applyBorder="1" applyAlignment="1">
      <alignment vertical="center"/>
    </xf>
    <xf numFmtId="175" fontId="190" fillId="0" borderId="36" xfId="390" applyNumberFormat="1" applyFont="1" applyFill="1" applyBorder="1" applyAlignment="1" applyProtection="1">
      <alignment vertical="center"/>
      <protection locked="0"/>
    </xf>
    <xf numFmtId="175" fontId="195" fillId="0" borderId="36" xfId="390" applyNumberFormat="1" applyFont="1" applyFill="1" applyBorder="1" applyAlignment="1">
      <alignment vertical="center"/>
    </xf>
    <xf numFmtId="175" fontId="192" fillId="46" borderId="36" xfId="390" applyNumberFormat="1" applyFont="1" applyFill="1" applyBorder="1" applyAlignment="1">
      <alignment vertical="center"/>
    </xf>
    <xf numFmtId="175" fontId="192" fillId="46" borderId="37" xfId="390" applyNumberFormat="1" applyFont="1" applyFill="1" applyBorder="1" applyAlignment="1">
      <alignment vertical="center"/>
    </xf>
    <xf numFmtId="175" fontId="195" fillId="46" borderId="39" xfId="390" applyNumberFormat="1" applyFont="1" applyFill="1" applyBorder="1" applyAlignment="1">
      <alignment vertical="center"/>
    </xf>
    <xf numFmtId="175" fontId="195" fillId="0" borderId="39" xfId="390" applyNumberFormat="1" applyFont="1" applyFill="1" applyBorder="1" applyAlignment="1">
      <alignment vertical="center"/>
    </xf>
    <xf numFmtId="175" fontId="195" fillId="0" borderId="39" xfId="390" applyNumberFormat="1" applyFont="1" applyBorder="1" applyAlignment="1">
      <alignment vertical="center"/>
    </xf>
    <xf numFmtId="175" fontId="190" fillId="0" borderId="72" xfId="390" applyNumberFormat="1" applyFont="1" applyBorder="1" applyAlignment="1">
      <alignment vertical="center"/>
    </xf>
    <xf numFmtId="175" fontId="195" fillId="46" borderId="39" xfId="390" applyNumberFormat="1" applyFont="1" applyFill="1" applyBorder="1" applyAlignment="1">
      <alignment horizontal="right" vertical="center"/>
    </xf>
    <xf numFmtId="175" fontId="195" fillId="0" borderId="39" xfId="390" applyNumberFormat="1" applyFont="1" applyFill="1" applyBorder="1" applyAlignment="1">
      <alignment horizontal="right" vertical="center"/>
    </xf>
    <xf numFmtId="175" fontId="91" fillId="0" borderId="0" xfId="590" applyNumberFormat="1" applyFont="1" applyFill="1" applyBorder="1"/>
    <xf numFmtId="175" fontId="24" fillId="0" borderId="0" xfId="0" applyNumberFormat="1" applyFont="1"/>
    <xf numFmtId="175" fontId="201" fillId="46" borderId="72" xfId="390" applyNumberFormat="1" applyFont="1" applyFill="1" applyBorder="1" applyAlignment="1">
      <alignment vertical="center"/>
    </xf>
    <xf numFmtId="175" fontId="201" fillId="0" borderId="72" xfId="390" applyNumberFormat="1" applyFont="1" applyFill="1" applyBorder="1" applyAlignment="1">
      <alignment vertical="center"/>
    </xf>
    <xf numFmtId="175" fontId="205" fillId="0" borderId="37" xfId="390" applyNumberFormat="1" applyFont="1" applyBorder="1" applyAlignment="1">
      <alignment vertical="center"/>
    </xf>
    <xf numFmtId="175" fontId="206" fillId="0" borderId="37" xfId="390" applyNumberFormat="1" applyFont="1" applyBorder="1" applyAlignment="1">
      <alignment vertical="center"/>
    </xf>
    <xf numFmtId="175" fontId="205" fillId="0" borderId="38" xfId="390" applyNumberFormat="1" applyFont="1" applyBorder="1" applyAlignment="1">
      <alignment vertical="center"/>
    </xf>
    <xf numFmtId="175" fontId="205" fillId="46" borderId="37" xfId="390" applyNumberFormat="1" applyFont="1" applyFill="1" applyBorder="1" applyAlignment="1">
      <alignment vertical="center"/>
    </xf>
    <xf numFmtId="175" fontId="205" fillId="0" borderId="0" xfId="390" applyNumberFormat="1" applyFont="1" applyBorder="1" applyAlignment="1">
      <alignment vertical="center"/>
    </xf>
    <xf numFmtId="175" fontId="205" fillId="0" borderId="0" xfId="390" applyNumberFormat="1" applyFont="1" applyFill="1" applyBorder="1" applyAlignment="1">
      <alignment vertical="center"/>
    </xf>
    <xf numFmtId="175" fontId="205" fillId="46" borderId="0" xfId="390" applyNumberFormat="1" applyFont="1" applyFill="1" applyBorder="1" applyAlignment="1">
      <alignment vertical="center"/>
    </xf>
    <xf numFmtId="175" fontId="205" fillId="0" borderId="37" xfId="390" applyNumberFormat="1" applyFont="1" applyFill="1" applyBorder="1" applyAlignment="1">
      <alignment vertical="center"/>
    </xf>
    <xf numFmtId="175" fontId="201" fillId="0" borderId="39" xfId="390" applyNumberFormat="1" applyFont="1" applyFill="1" applyBorder="1" applyAlignment="1">
      <alignment vertical="center"/>
    </xf>
    <xf numFmtId="175" fontId="190" fillId="46" borderId="36" xfId="391" applyNumberFormat="1" applyFont="1" applyFill="1" applyBorder="1" applyAlignment="1">
      <alignment horizontal="right" vertical="center"/>
    </xf>
    <xf numFmtId="175" fontId="190" fillId="0" borderId="36" xfId="391" applyNumberFormat="1" applyFont="1" applyFill="1" applyBorder="1" applyAlignment="1">
      <alignment horizontal="right" vertical="center"/>
    </xf>
    <xf numFmtId="175" fontId="190" fillId="0" borderId="36" xfId="391" applyNumberFormat="1" applyFont="1" applyBorder="1" applyAlignment="1">
      <alignment horizontal="right" vertical="center"/>
    </xf>
    <xf numFmtId="175" fontId="190" fillId="46" borderId="38" xfId="391" applyNumberFormat="1" applyFont="1" applyFill="1" applyBorder="1" applyAlignment="1">
      <alignment vertical="center"/>
    </xf>
    <xf numFmtId="175" fontId="190" fillId="0" borderId="38" xfId="391" applyNumberFormat="1" applyFont="1" applyFill="1" applyBorder="1" applyAlignment="1">
      <alignment vertical="center"/>
    </xf>
    <xf numFmtId="175" fontId="190" fillId="0" borderId="38" xfId="391" applyNumberFormat="1" applyFont="1" applyBorder="1" applyAlignment="1">
      <alignment vertical="center"/>
    </xf>
    <xf numFmtId="267" fontId="190" fillId="46" borderId="107" xfId="390" applyNumberFormat="1" applyFont="1" applyFill="1" applyBorder="1" applyAlignment="1">
      <alignment vertical="center"/>
    </xf>
    <xf numFmtId="267" fontId="190" fillId="0" borderId="36" xfId="390" applyNumberFormat="1" applyFont="1" applyFill="1" applyBorder="1" applyAlignment="1">
      <alignment vertical="center"/>
    </xf>
    <xf numFmtId="267" fontId="190" fillId="0" borderId="36" xfId="390" applyNumberFormat="1" applyFont="1" applyBorder="1" applyAlignment="1">
      <alignment vertical="center"/>
    </xf>
    <xf numFmtId="267" fontId="190" fillId="46" borderId="37" xfId="390" applyNumberFormat="1" applyFont="1" applyFill="1" applyBorder="1" applyAlignment="1">
      <alignment vertical="center"/>
    </xf>
    <xf numFmtId="267" fontId="190" fillId="0" borderId="37" xfId="390" applyNumberFormat="1" applyFont="1" applyFill="1" applyBorder="1" applyAlignment="1">
      <alignment vertical="center"/>
    </xf>
    <xf numFmtId="267" fontId="190" fillId="0" borderId="37" xfId="390" applyNumberFormat="1" applyFont="1" applyBorder="1" applyAlignment="1">
      <alignment vertical="center"/>
    </xf>
    <xf numFmtId="267" fontId="190" fillId="46" borderId="107" xfId="390" quotePrefix="1" applyNumberFormat="1" applyFont="1" applyFill="1" applyBorder="1" applyAlignment="1">
      <alignment horizontal="right" vertical="center"/>
    </xf>
    <xf numFmtId="267" fontId="190" fillId="0" borderId="36" xfId="390" quotePrefix="1" applyNumberFormat="1" applyFont="1" applyFill="1" applyBorder="1" applyAlignment="1">
      <alignment horizontal="right" vertical="center"/>
    </xf>
    <xf numFmtId="267" fontId="190" fillId="0" borderId="36" xfId="390" quotePrefix="1" applyNumberFormat="1" applyFont="1" applyBorder="1" applyAlignment="1">
      <alignment horizontal="right" vertical="center"/>
    </xf>
    <xf numFmtId="267" fontId="190" fillId="46" borderId="38" xfId="390" applyNumberFormat="1" applyFont="1" applyFill="1" applyBorder="1" applyAlignment="1">
      <alignment vertical="center"/>
    </xf>
    <xf numFmtId="267" fontId="190" fillId="0" borderId="38" xfId="390" applyNumberFormat="1" applyFont="1" applyFill="1" applyBorder="1" applyAlignment="1">
      <alignment vertical="center"/>
    </xf>
    <xf numFmtId="267" fontId="190" fillId="0" borderId="38" xfId="390" applyNumberFormat="1" applyFont="1" applyBorder="1" applyAlignment="1">
      <alignment vertical="center"/>
    </xf>
    <xf numFmtId="267" fontId="195" fillId="46" borderId="108" xfId="390" quotePrefix="1" applyNumberFormat="1" applyFont="1" applyFill="1" applyBorder="1" applyAlignment="1">
      <alignment horizontal="right" vertical="center"/>
    </xf>
    <xf numFmtId="267" fontId="195" fillId="0" borderId="39" xfId="390" quotePrefix="1" applyNumberFormat="1" applyFont="1" applyFill="1" applyBorder="1" applyAlignment="1">
      <alignment horizontal="right" vertical="center"/>
    </xf>
    <xf numFmtId="267" fontId="195" fillId="0" borderId="39" xfId="390" quotePrefix="1" applyNumberFormat="1" applyFont="1" applyBorder="1" applyAlignment="1">
      <alignment horizontal="right" vertical="center"/>
    </xf>
    <xf numFmtId="267" fontId="24" fillId="0" borderId="0" xfId="390" applyNumberFormat="1" applyFont="1"/>
    <xf numFmtId="267" fontId="190" fillId="46" borderId="0" xfId="390" quotePrefix="1" applyNumberFormat="1" applyFont="1" applyFill="1" applyBorder="1" applyAlignment="1">
      <alignment horizontal="right" vertical="center"/>
    </xf>
    <xf numFmtId="267" fontId="190" fillId="0" borderId="0" xfId="390" quotePrefix="1" applyNumberFormat="1" applyFont="1" applyFill="1" applyBorder="1" applyAlignment="1">
      <alignment horizontal="right" vertical="center"/>
    </xf>
    <xf numFmtId="267" fontId="190" fillId="0" borderId="0" xfId="390" quotePrefix="1" applyNumberFormat="1" applyFont="1" applyBorder="1" applyAlignment="1">
      <alignment horizontal="right" vertical="center"/>
    </xf>
    <xf numFmtId="175" fontId="195" fillId="46" borderId="37" xfId="393" applyNumberFormat="1" applyFont="1" applyFill="1" applyBorder="1" applyAlignment="1">
      <alignment vertical="center"/>
    </xf>
    <xf numFmtId="175" fontId="195" fillId="0" borderId="37" xfId="393" applyNumberFormat="1" applyFont="1" applyFill="1" applyBorder="1" applyAlignment="1">
      <alignment vertical="center"/>
    </xf>
    <xf numFmtId="175" fontId="195" fillId="46" borderId="37" xfId="393" applyNumberFormat="1" applyFont="1" applyFill="1" applyBorder="1" applyAlignment="1"/>
    <xf numFmtId="175" fontId="190" fillId="46" borderId="73" xfId="393" applyNumberFormat="1" applyFont="1" applyFill="1" applyBorder="1" applyAlignment="1">
      <alignment vertical="center"/>
    </xf>
    <xf numFmtId="175" fontId="190" fillId="0" borderId="73" xfId="393" applyNumberFormat="1" applyFont="1" applyFill="1" applyBorder="1" applyAlignment="1">
      <alignment vertical="center"/>
    </xf>
    <xf numFmtId="175" fontId="190" fillId="46" borderId="38" xfId="393" applyNumberFormat="1" applyFont="1" applyFill="1" applyBorder="1" applyAlignment="1">
      <alignment vertical="center"/>
    </xf>
    <xf numFmtId="175" fontId="190" fillId="0" borderId="38" xfId="393" applyNumberFormat="1" applyFont="1" applyFill="1" applyBorder="1" applyAlignment="1">
      <alignment vertical="center"/>
    </xf>
    <xf numFmtId="175" fontId="195" fillId="46" borderId="39" xfId="393" applyNumberFormat="1" applyFont="1" applyFill="1" applyBorder="1" applyAlignment="1">
      <alignment vertical="center"/>
    </xf>
    <xf numFmtId="175" fontId="195" fillId="0" borderId="39" xfId="393" applyNumberFormat="1" applyFont="1" applyFill="1" applyBorder="1" applyAlignment="1">
      <alignment vertical="center"/>
    </xf>
    <xf numFmtId="175" fontId="190" fillId="0" borderId="36" xfId="390" applyNumberFormat="1" applyFont="1" applyFill="1" applyBorder="1" applyAlignment="1">
      <alignment horizontal="right" vertical="center"/>
    </xf>
    <xf numFmtId="175" fontId="190" fillId="0" borderId="36" xfId="390" applyNumberFormat="1" applyFont="1" applyBorder="1" applyAlignment="1">
      <alignment horizontal="right" vertical="center"/>
    </xf>
    <xf numFmtId="175" fontId="190" fillId="0" borderId="37" xfId="390" applyNumberFormat="1" applyFont="1" applyFill="1" applyBorder="1" applyAlignment="1">
      <alignment horizontal="right" vertical="center"/>
    </xf>
    <xf numFmtId="175" fontId="190" fillId="0" borderId="37" xfId="390" applyNumberFormat="1" applyFont="1" applyBorder="1" applyAlignment="1">
      <alignment horizontal="right" vertical="center"/>
    </xf>
    <xf numFmtId="175" fontId="190" fillId="46" borderId="37" xfId="390" applyNumberFormat="1" applyFont="1" applyFill="1" applyBorder="1" applyAlignment="1">
      <alignment horizontal="right" vertical="center"/>
    </xf>
    <xf numFmtId="175" fontId="190" fillId="0" borderId="38" xfId="390" applyNumberFormat="1" applyFont="1" applyBorder="1" applyAlignment="1">
      <alignment horizontal="right" vertical="center"/>
    </xf>
    <xf numFmtId="175" fontId="195" fillId="0" borderId="39" xfId="390" applyNumberFormat="1" applyFont="1" applyBorder="1" applyAlignment="1">
      <alignment horizontal="right" vertical="center"/>
    </xf>
    <xf numFmtId="175" fontId="190" fillId="46" borderId="0" xfId="390" applyNumberFormat="1" applyFont="1" applyFill="1" applyBorder="1" applyAlignment="1">
      <alignment horizontal="right"/>
    </xf>
    <xf numFmtId="175" fontId="190" fillId="0" borderId="0" xfId="390" applyNumberFormat="1" applyFont="1" applyFill="1" applyBorder="1" applyAlignment="1">
      <alignment horizontal="right"/>
    </xf>
    <xf numFmtId="175" fontId="190" fillId="0" borderId="0" xfId="390" applyNumberFormat="1" applyFont="1" applyBorder="1" applyAlignment="1"/>
    <xf numFmtId="175" fontId="190" fillId="46" borderId="38" xfId="390" applyNumberFormat="1" applyFont="1" applyFill="1" applyBorder="1" applyAlignment="1"/>
    <xf numFmtId="175" fontId="190" fillId="0" borderId="38" xfId="390" applyNumberFormat="1" applyFont="1" applyFill="1" applyBorder="1" applyAlignment="1"/>
    <xf numFmtId="175" fontId="195" fillId="46" borderId="63" xfId="390" applyNumberFormat="1" applyFont="1" applyFill="1" applyBorder="1" applyAlignment="1">
      <alignment vertical="center"/>
    </xf>
    <xf numFmtId="175" fontId="195" fillId="0" borderId="63" xfId="390" applyNumberFormat="1" applyFont="1" applyFill="1" applyBorder="1" applyAlignment="1">
      <alignment vertical="center"/>
    </xf>
    <xf numFmtId="175" fontId="190" fillId="46" borderId="36" xfId="626" applyNumberFormat="1" applyFont="1" applyFill="1" applyBorder="1" applyAlignment="1">
      <alignment vertical="center"/>
    </xf>
    <xf numFmtId="175" fontId="190" fillId="0" borderId="36" xfId="626" applyNumberFormat="1" applyFont="1" applyFill="1" applyBorder="1" applyAlignment="1">
      <alignment vertical="center"/>
    </xf>
    <xf numFmtId="175" fontId="190" fillId="0" borderId="36" xfId="391" applyNumberFormat="1" applyFont="1" applyFill="1" applyBorder="1" applyAlignment="1">
      <alignment vertical="center"/>
    </xf>
    <xf numFmtId="175" fontId="190" fillId="46" borderId="38" xfId="626" applyNumberFormat="1" applyFont="1" applyFill="1" applyBorder="1" applyAlignment="1">
      <alignment vertical="center"/>
    </xf>
    <xf numFmtId="175" fontId="190" fillId="0" borderId="38" xfId="626" applyNumberFormat="1" applyFont="1" applyFill="1" applyBorder="1" applyAlignment="1">
      <alignment vertical="center"/>
    </xf>
    <xf numFmtId="175" fontId="190" fillId="46" borderId="37" xfId="626" applyNumberFormat="1" applyFont="1" applyFill="1" applyBorder="1" applyAlignment="1">
      <alignment vertical="center"/>
    </xf>
    <xf numFmtId="175" fontId="190" fillId="0" borderId="37" xfId="626" applyNumberFormat="1" applyFont="1" applyFill="1" applyBorder="1" applyAlignment="1">
      <alignment vertical="center"/>
    </xf>
    <xf numFmtId="175" fontId="190" fillId="0" borderId="37" xfId="391" applyNumberFormat="1" applyFont="1" applyFill="1" applyBorder="1" applyAlignment="1">
      <alignment vertical="center"/>
    </xf>
    <xf numFmtId="175" fontId="195" fillId="46" borderId="39" xfId="626" applyNumberFormat="1" applyFont="1" applyFill="1" applyBorder="1" applyAlignment="1">
      <alignment wrapText="1"/>
    </xf>
    <xf numFmtId="175" fontId="195" fillId="0" borderId="39" xfId="626" applyNumberFormat="1" applyFont="1" applyFill="1" applyBorder="1" applyAlignment="1">
      <alignment wrapText="1"/>
    </xf>
    <xf numFmtId="175" fontId="195" fillId="0" borderId="39" xfId="391" applyNumberFormat="1" applyFont="1" applyFill="1" applyBorder="1" applyAlignment="1">
      <alignment wrapText="1"/>
    </xf>
    <xf numFmtId="175" fontId="195" fillId="0" borderId="39" xfId="390" applyNumberFormat="1" applyFont="1" applyFill="1" applyBorder="1" applyAlignment="1">
      <alignment wrapText="1"/>
    </xf>
    <xf numFmtId="175" fontId="190" fillId="46" borderId="39" xfId="391" applyNumberFormat="1" applyFont="1" applyFill="1" applyBorder="1" applyAlignment="1"/>
    <xf numFmtId="175" fontId="190" fillId="0" borderId="39" xfId="391" applyNumberFormat="1" applyFont="1" applyFill="1" applyBorder="1" applyAlignment="1"/>
    <xf numFmtId="175" fontId="190" fillId="29" borderId="39" xfId="391" applyNumberFormat="1" applyFont="1" applyFill="1" applyBorder="1" applyAlignment="1"/>
    <xf numFmtId="175" fontId="190" fillId="29" borderId="39" xfId="390" applyNumberFormat="1" applyFont="1" applyFill="1" applyBorder="1" applyAlignment="1"/>
    <xf numFmtId="175" fontId="190" fillId="46" borderId="36" xfId="391" applyNumberFormat="1" applyFont="1" applyFill="1" applyBorder="1" applyAlignment="1">
      <alignment vertical="center"/>
    </xf>
    <xf numFmtId="175" fontId="190" fillId="29" borderId="36" xfId="391" applyNumberFormat="1" applyFont="1" applyFill="1" applyBorder="1" applyAlignment="1">
      <alignment vertical="center"/>
    </xf>
    <xf numFmtId="175" fontId="190" fillId="29" borderId="36" xfId="390" applyNumberFormat="1" applyFont="1" applyFill="1" applyBorder="1" applyAlignment="1">
      <alignment vertical="center"/>
    </xf>
    <xf numFmtId="175" fontId="190" fillId="46" borderId="37" xfId="391" applyNumberFormat="1" applyFont="1" applyFill="1" applyBorder="1" applyAlignment="1"/>
    <xf numFmtId="175" fontId="190" fillId="0" borderId="37" xfId="391" applyNumberFormat="1" applyFont="1" applyFill="1" applyBorder="1" applyAlignment="1"/>
    <xf numFmtId="175" fontId="190" fillId="29" borderId="37" xfId="391" applyNumberFormat="1" applyFont="1" applyFill="1" applyBorder="1" applyAlignment="1"/>
    <xf numFmtId="175" fontId="190" fillId="29" borderId="37" xfId="390" applyNumberFormat="1" applyFont="1" applyFill="1" applyBorder="1" applyAlignment="1"/>
    <xf numFmtId="175" fontId="190" fillId="46" borderId="38" xfId="391" applyNumberFormat="1" applyFont="1" applyFill="1" applyBorder="1" applyAlignment="1"/>
    <xf numFmtId="175" fontId="190" fillId="0" borderId="38" xfId="391" applyNumberFormat="1" applyFont="1" applyFill="1" applyBorder="1" applyAlignment="1"/>
    <xf numFmtId="175" fontId="190" fillId="29" borderId="38" xfId="391" applyNumberFormat="1" applyFont="1" applyFill="1" applyBorder="1" applyAlignment="1"/>
    <xf numFmtId="175" fontId="190" fillId="29" borderId="38" xfId="390" applyNumberFormat="1" applyFont="1" applyFill="1" applyBorder="1" applyAlignment="1"/>
    <xf numFmtId="175" fontId="190" fillId="46" borderId="39" xfId="390" applyNumberFormat="1" applyFont="1" applyFill="1" applyBorder="1" applyAlignment="1"/>
    <xf numFmtId="175" fontId="190" fillId="0" borderId="39" xfId="390" applyNumberFormat="1" applyFont="1" applyFill="1" applyBorder="1" applyAlignment="1"/>
    <xf numFmtId="175" fontId="192" fillId="46" borderId="37" xfId="386" applyNumberFormat="1" applyFont="1" applyFill="1" applyBorder="1" applyAlignment="1" applyProtection="1">
      <protection locked="0"/>
    </xf>
    <xf numFmtId="175" fontId="192" fillId="0" borderId="37" xfId="386" applyNumberFormat="1" applyFont="1" applyBorder="1" applyAlignment="1" applyProtection="1">
      <protection locked="0"/>
    </xf>
    <xf numFmtId="175" fontId="192" fillId="0" borderId="37" xfId="386" applyNumberFormat="1" applyFont="1" applyFill="1" applyBorder="1" applyAlignment="1" applyProtection="1">
      <protection locked="0"/>
    </xf>
    <xf numFmtId="175" fontId="192" fillId="46" borderId="36" xfId="386" applyNumberFormat="1" applyFont="1" applyFill="1" applyBorder="1" applyAlignment="1" applyProtection="1">
      <protection locked="0"/>
    </xf>
    <xf numFmtId="175" fontId="192" fillId="0" borderId="36" xfId="386" applyNumberFormat="1" applyFont="1" applyBorder="1" applyAlignment="1" applyProtection="1">
      <protection locked="0"/>
    </xf>
    <xf numFmtId="175" fontId="192" fillId="0" borderId="36" xfId="386" applyNumberFormat="1" applyFont="1" applyFill="1" applyBorder="1" applyAlignment="1" applyProtection="1">
      <protection locked="0"/>
    </xf>
    <xf numFmtId="175" fontId="192" fillId="46" borderId="38" xfId="386" applyNumberFormat="1" applyFont="1" applyFill="1" applyBorder="1" applyAlignment="1" applyProtection="1">
      <protection locked="0"/>
    </xf>
    <xf numFmtId="175" fontId="192" fillId="0" borderId="38" xfId="386" applyNumberFormat="1" applyFont="1" applyBorder="1" applyAlignment="1" applyProtection="1">
      <protection locked="0"/>
    </xf>
    <xf numFmtId="175" fontId="192" fillId="0" borderId="38" xfId="386" applyNumberFormat="1" applyFont="1" applyFill="1" applyBorder="1" applyAlignment="1" applyProtection="1">
      <protection locked="0"/>
    </xf>
    <xf numFmtId="175" fontId="223" fillId="46" borderId="38" xfId="386" applyNumberFormat="1" applyFont="1" applyFill="1" applyBorder="1" applyAlignment="1" applyProtection="1">
      <protection locked="0"/>
    </xf>
    <xf numFmtId="175" fontId="223" fillId="0" borderId="38" xfId="386" applyNumberFormat="1" applyFont="1" applyBorder="1" applyAlignment="1" applyProtection="1">
      <protection locked="0"/>
    </xf>
    <xf numFmtId="175" fontId="223" fillId="0" borderId="38" xfId="386" applyNumberFormat="1" applyFont="1" applyFill="1" applyBorder="1" applyAlignment="1" applyProtection="1">
      <protection locked="0"/>
    </xf>
    <xf numFmtId="175" fontId="224" fillId="0" borderId="36" xfId="359" applyNumberFormat="1" applyFont="1" applyFill="1" applyBorder="1" applyAlignment="1">
      <alignment horizontal="right"/>
    </xf>
    <xf numFmtId="175" fontId="192" fillId="0" borderId="87" xfId="386" applyNumberFormat="1" applyFont="1" applyBorder="1" applyAlignment="1" applyProtection="1">
      <protection locked="0"/>
    </xf>
    <xf numFmtId="175" fontId="224" fillId="0" borderId="37" xfId="359" applyNumberFormat="1" applyFont="1" applyFill="1" applyBorder="1" applyAlignment="1">
      <alignment horizontal="right"/>
    </xf>
    <xf numFmtId="175" fontId="223" fillId="0" borderId="39" xfId="386" applyNumberFormat="1" applyFont="1" applyFill="1" applyBorder="1" applyAlignment="1" applyProtection="1">
      <protection locked="0"/>
    </xf>
    <xf numFmtId="175" fontId="223" fillId="46" borderId="39" xfId="390" applyNumberFormat="1" applyFont="1" applyFill="1" applyBorder="1" applyAlignment="1"/>
    <xf numFmtId="175" fontId="223" fillId="0" borderId="39" xfId="390" applyNumberFormat="1" applyFont="1" applyFill="1" applyBorder="1" applyAlignment="1"/>
    <xf numFmtId="175" fontId="190" fillId="0" borderId="0" xfId="390" applyNumberFormat="1" applyFont="1" applyFill="1" applyBorder="1" applyAlignment="1">
      <alignment vertical="center"/>
    </xf>
    <xf numFmtId="175" fontId="190" fillId="0" borderId="0" xfId="390" applyNumberFormat="1" applyFont="1" applyBorder="1" applyAlignment="1">
      <alignment vertical="center"/>
    </xf>
    <xf numFmtId="175" fontId="190" fillId="46" borderId="0" xfId="390" applyNumberFormat="1" applyFont="1" applyFill="1" applyBorder="1" applyAlignment="1">
      <alignment vertical="center"/>
    </xf>
    <xf numFmtId="175" fontId="190" fillId="46" borderId="36" xfId="626" applyNumberFormat="1" applyFont="1" applyFill="1" applyBorder="1" applyAlignment="1"/>
    <xf numFmtId="175" fontId="190" fillId="0" borderId="36" xfId="626" applyNumberFormat="1" applyFont="1" applyFill="1" applyBorder="1" applyAlignment="1"/>
    <xf numFmtId="175" fontId="190" fillId="0" borderId="36" xfId="391" applyNumberFormat="1" applyFont="1" applyFill="1" applyBorder="1" applyAlignment="1"/>
    <xf numFmtId="175" fontId="195" fillId="46" borderId="39" xfId="626" applyNumberFormat="1" applyFont="1" applyFill="1" applyBorder="1" applyAlignment="1">
      <alignment vertical="center"/>
    </xf>
    <xf numFmtId="175" fontId="195" fillId="0" borderId="39" xfId="626" applyNumberFormat="1" applyFont="1" applyFill="1" applyBorder="1" applyAlignment="1">
      <alignment vertical="center"/>
    </xf>
    <xf numFmtId="175" fontId="195" fillId="0" borderId="39" xfId="391" applyNumberFormat="1" applyFont="1" applyFill="1" applyBorder="1" applyAlignment="1">
      <alignment vertical="center"/>
    </xf>
    <xf numFmtId="175" fontId="190" fillId="46" borderId="36" xfId="626" applyNumberFormat="1" applyFont="1" applyFill="1" applyBorder="1" applyAlignment="1">
      <alignment horizontal="right" vertical="center"/>
    </xf>
    <xf numFmtId="175" fontId="190" fillId="0" borderId="36" xfId="626" applyNumberFormat="1" applyFont="1" applyFill="1" applyBorder="1" applyAlignment="1">
      <alignment horizontal="right" vertical="center"/>
    </xf>
    <xf numFmtId="175" fontId="190" fillId="0" borderId="36" xfId="626" applyNumberFormat="1" applyFont="1" applyBorder="1" applyAlignment="1">
      <alignment horizontal="right" vertical="center"/>
    </xf>
    <xf numFmtId="175" fontId="190" fillId="46" borderId="37" xfId="626" applyNumberFormat="1" applyFont="1" applyFill="1" applyBorder="1" applyAlignment="1">
      <alignment horizontal="right"/>
    </xf>
    <xf numFmtId="175" fontId="190" fillId="0" borderId="37" xfId="626" applyNumberFormat="1" applyFont="1" applyFill="1" applyBorder="1" applyAlignment="1">
      <alignment horizontal="right"/>
    </xf>
    <xf numFmtId="175" fontId="190" fillId="0" borderId="37" xfId="626" applyNumberFormat="1" applyFont="1" applyBorder="1" applyAlignment="1">
      <alignment horizontal="right"/>
    </xf>
    <xf numFmtId="175" fontId="190" fillId="46" borderId="37" xfId="626" applyNumberFormat="1" applyFont="1" applyFill="1" applyBorder="1" applyAlignment="1">
      <alignment horizontal="right" vertical="center"/>
    </xf>
    <xf numFmtId="175" fontId="190" fillId="0" borderId="37" xfId="626" applyNumberFormat="1" applyFont="1" applyFill="1" applyBorder="1" applyAlignment="1">
      <alignment horizontal="right" vertical="center"/>
    </xf>
    <xf numFmtId="175" fontId="190" fillId="0" borderId="37" xfId="626" applyNumberFormat="1" applyFont="1" applyBorder="1" applyAlignment="1">
      <alignment horizontal="right" vertical="center"/>
    </xf>
    <xf numFmtId="175" fontId="190" fillId="0" borderId="38" xfId="626" applyNumberFormat="1" applyFont="1" applyBorder="1" applyAlignment="1">
      <alignment horizontal="right" vertical="center"/>
    </xf>
    <xf numFmtId="175" fontId="195" fillId="46" borderId="39" xfId="626" applyNumberFormat="1" applyFont="1" applyFill="1" applyBorder="1" applyAlignment="1">
      <alignment horizontal="right" vertical="center"/>
    </xf>
    <xf numFmtId="175" fontId="195" fillId="0" borderId="39" xfId="626" applyNumberFormat="1" applyFont="1" applyFill="1" applyBorder="1" applyAlignment="1">
      <alignment horizontal="right" vertical="center"/>
    </xf>
    <xf numFmtId="175" fontId="195" fillId="0" borderId="39" xfId="626" applyNumberFormat="1" applyFont="1" applyBorder="1" applyAlignment="1">
      <alignment horizontal="right" vertical="center"/>
    </xf>
    <xf numFmtId="175" fontId="9" fillId="0" borderId="0" xfId="626" applyNumberFormat="1" applyFont="1" applyBorder="1"/>
    <xf numFmtId="175" fontId="9" fillId="0" borderId="0" xfId="626" applyNumberFormat="1" applyFont="1"/>
    <xf numFmtId="175" fontId="190" fillId="46" borderId="0" xfId="626" applyNumberFormat="1" applyFont="1" applyFill="1" applyBorder="1" applyAlignment="1">
      <alignment horizontal="right"/>
    </xf>
    <xf numFmtId="175" fontId="190" fillId="0" borderId="0" xfId="626" applyNumberFormat="1" applyFont="1" applyFill="1" applyBorder="1" applyAlignment="1">
      <alignment horizontal="right"/>
    </xf>
    <xf numFmtId="305" fontId="192" fillId="46" borderId="37" xfId="390" applyNumberFormat="1" applyFont="1" applyFill="1" applyBorder="1" applyAlignment="1">
      <alignment vertical="center"/>
    </xf>
    <xf numFmtId="305" fontId="192" fillId="0" borderId="37" xfId="390" applyNumberFormat="1" applyFont="1" applyFill="1" applyBorder="1" applyAlignment="1">
      <alignment vertical="center"/>
    </xf>
    <xf numFmtId="305" fontId="192" fillId="46" borderId="39" xfId="390" applyNumberFormat="1" applyFont="1" applyFill="1" applyBorder="1" applyAlignment="1">
      <alignment vertical="center"/>
    </xf>
    <xf numFmtId="305" fontId="192" fillId="0" borderId="39" xfId="390" applyNumberFormat="1" applyFont="1" applyFill="1" applyBorder="1" applyAlignment="1">
      <alignment vertical="center"/>
    </xf>
    <xf numFmtId="305" fontId="192" fillId="46" borderId="36" xfId="390" applyNumberFormat="1" applyFont="1" applyFill="1" applyBorder="1" applyAlignment="1">
      <alignment vertical="center"/>
    </xf>
    <xf numFmtId="305" fontId="192" fillId="0" borderId="36" xfId="390" applyNumberFormat="1" applyFont="1" applyFill="1" applyBorder="1" applyAlignment="1">
      <alignment vertical="center"/>
    </xf>
    <xf numFmtId="305" fontId="192" fillId="0" borderId="72" xfId="390" applyNumberFormat="1" applyFont="1" applyFill="1" applyBorder="1" applyAlignment="1">
      <alignment vertical="center"/>
    </xf>
    <xf numFmtId="305" fontId="192" fillId="46" borderId="72" xfId="390" applyNumberFormat="1" applyFont="1" applyFill="1" applyBorder="1" applyAlignment="1">
      <alignment vertical="center"/>
    </xf>
    <xf numFmtId="305" fontId="192" fillId="46" borderId="73" xfId="390" applyNumberFormat="1" applyFont="1" applyFill="1" applyBorder="1" applyAlignment="1">
      <alignment vertical="center"/>
    </xf>
    <xf numFmtId="305" fontId="192" fillId="0" borderId="73" xfId="390" applyNumberFormat="1" applyFont="1" applyFill="1" applyBorder="1" applyAlignment="1">
      <alignment vertical="center"/>
    </xf>
    <xf numFmtId="305" fontId="223" fillId="46" borderId="72" xfId="390" applyNumberFormat="1" applyFont="1" applyFill="1" applyBorder="1" applyAlignment="1"/>
    <xf numFmtId="305" fontId="223" fillId="0" borderId="72" xfId="390" applyNumberFormat="1" applyFont="1" applyFill="1" applyBorder="1" applyAlignment="1"/>
    <xf numFmtId="305" fontId="192" fillId="0" borderId="38" xfId="390" applyNumberFormat="1" applyFont="1" applyFill="1" applyBorder="1" applyAlignment="1">
      <alignment vertical="center"/>
    </xf>
    <xf numFmtId="175" fontId="190" fillId="0" borderId="73" xfId="390" applyNumberFormat="1" applyFont="1" applyFill="1" applyBorder="1" applyAlignment="1" applyProtection="1">
      <alignment vertical="center"/>
      <protection locked="0"/>
    </xf>
    <xf numFmtId="175" fontId="191" fillId="0" borderId="73" xfId="390" applyNumberFormat="1" applyFont="1" applyFill="1" applyBorder="1" applyAlignment="1" applyProtection="1">
      <alignment vertical="center"/>
      <protection locked="0"/>
    </xf>
    <xf numFmtId="175" fontId="191" fillId="0" borderId="38" xfId="390" applyNumberFormat="1" applyFont="1" applyFill="1" applyBorder="1" applyAlignment="1" applyProtection="1">
      <alignment vertical="center"/>
      <protection locked="0"/>
    </xf>
    <xf numFmtId="175" fontId="195" fillId="0" borderId="72" xfId="390" applyNumberFormat="1" applyFont="1" applyFill="1" applyBorder="1" applyAlignment="1" applyProtection="1">
      <alignment vertical="center"/>
      <protection locked="0"/>
    </xf>
    <xf numFmtId="175" fontId="195" fillId="0" borderId="37" xfId="390" applyNumberFormat="1" applyFont="1" applyFill="1" applyBorder="1" applyAlignment="1" applyProtection="1">
      <alignment vertical="center"/>
      <protection locked="0"/>
    </xf>
    <xf numFmtId="175" fontId="403" fillId="0" borderId="72" xfId="390" applyNumberFormat="1" applyFont="1" applyFill="1" applyBorder="1" applyAlignment="1" applyProtection="1">
      <alignment vertical="center"/>
      <protection locked="0"/>
    </xf>
    <xf numFmtId="175" fontId="193" fillId="46" borderId="36" xfId="392" applyNumberFormat="1" applyFont="1" applyFill="1" applyBorder="1" applyAlignment="1"/>
    <xf numFmtId="175" fontId="193" fillId="0" borderId="36" xfId="392" applyNumberFormat="1" applyFont="1" applyFill="1" applyBorder="1" applyAlignment="1"/>
    <xf numFmtId="175" fontId="193" fillId="29" borderId="36" xfId="392" applyNumberFormat="1" applyFont="1" applyFill="1" applyBorder="1" applyAlignment="1"/>
    <xf numFmtId="175" fontId="193" fillId="0" borderId="37" xfId="392" applyNumberFormat="1" applyFont="1" applyFill="1" applyBorder="1" applyAlignment="1"/>
    <xf numFmtId="175" fontId="193" fillId="29" borderId="37" xfId="392" applyNumberFormat="1" applyFont="1" applyFill="1" applyBorder="1" applyAlignment="1"/>
    <xf numFmtId="175" fontId="193" fillId="0" borderId="107" xfId="645" applyNumberFormat="1" applyFont="1" applyFill="1" applyBorder="1" applyAlignment="1"/>
    <xf numFmtId="175" fontId="193" fillId="29" borderId="107" xfId="645" applyNumberFormat="1" applyFont="1" applyFill="1" applyBorder="1" applyAlignment="1"/>
    <xf numFmtId="175" fontId="193" fillId="0" borderId="37" xfId="645" applyNumberFormat="1" applyFont="1" applyFill="1" applyBorder="1" applyAlignment="1"/>
    <xf numFmtId="175" fontId="193" fillId="29" borderId="37" xfId="645" applyNumberFormat="1" applyFont="1" applyFill="1" applyBorder="1" applyAlignment="1"/>
    <xf numFmtId="175" fontId="192" fillId="0" borderId="73" xfId="390" applyNumberFormat="1" applyFont="1" applyFill="1" applyBorder="1" applyAlignment="1">
      <alignment vertical="center"/>
    </xf>
    <xf numFmtId="175" fontId="192" fillId="0" borderId="38" xfId="390" applyNumberFormat="1" applyFont="1" applyFill="1" applyBorder="1" applyAlignment="1">
      <alignment vertical="center"/>
    </xf>
    <xf numFmtId="175" fontId="193" fillId="0" borderId="38" xfId="392" applyNumberFormat="1" applyFont="1" applyFill="1" applyBorder="1" applyAlignment="1"/>
    <xf numFmtId="175" fontId="187" fillId="0" borderId="43" xfId="390" applyNumberFormat="1" applyFont="1" applyBorder="1" applyAlignment="1">
      <alignment vertical="center"/>
    </xf>
    <xf numFmtId="175" fontId="187" fillId="46" borderId="37" xfId="390" applyNumberFormat="1" applyFont="1" applyFill="1" applyBorder="1" applyAlignment="1"/>
    <xf numFmtId="175" fontId="187" fillId="0" borderId="37" xfId="390" applyNumberFormat="1" applyFont="1" applyBorder="1" applyAlignment="1"/>
    <xf numFmtId="175" fontId="187" fillId="46" borderId="43" xfId="390" applyNumberFormat="1" applyFont="1" applyFill="1" applyBorder="1" applyAlignment="1">
      <alignment vertical="center"/>
    </xf>
    <xf numFmtId="175" fontId="187" fillId="0" borderId="41" xfId="1552" applyNumberFormat="1" applyFont="1" applyBorder="1" applyAlignment="1">
      <alignment vertical="center"/>
    </xf>
    <xf numFmtId="175" fontId="187" fillId="46" borderId="42" xfId="390" applyNumberFormat="1" applyFont="1" applyFill="1" applyBorder="1" applyAlignment="1"/>
    <xf numFmtId="175" fontId="187" fillId="0" borderId="42" xfId="390" applyNumberFormat="1" applyFont="1" applyBorder="1" applyAlignment="1"/>
    <xf numFmtId="175" fontId="201" fillId="46" borderId="39" xfId="390" applyNumberFormat="1" applyFont="1" applyFill="1" applyBorder="1" applyAlignment="1">
      <alignment vertical="center"/>
    </xf>
    <xf numFmtId="175" fontId="205" fillId="46" borderId="36" xfId="390" applyNumberFormat="1" applyFont="1" applyFill="1" applyBorder="1" applyAlignment="1">
      <alignment vertical="center"/>
    </xf>
    <xf numFmtId="175" fontId="205" fillId="0" borderId="36" xfId="390" applyNumberFormat="1" applyFont="1" applyFill="1" applyBorder="1" applyAlignment="1">
      <alignment vertical="center"/>
    </xf>
    <xf numFmtId="175" fontId="205" fillId="46" borderId="38" xfId="390" applyNumberFormat="1" applyFont="1" applyFill="1" applyBorder="1" applyAlignment="1">
      <alignment vertical="center"/>
    </xf>
    <xf numFmtId="175" fontId="205" fillId="0" borderId="38" xfId="390" applyNumberFormat="1" applyFont="1" applyFill="1" applyBorder="1" applyAlignment="1">
      <alignment vertical="center"/>
    </xf>
    <xf numFmtId="175" fontId="187" fillId="46" borderId="36" xfId="390" applyNumberFormat="1" applyFont="1" applyFill="1" applyBorder="1" applyAlignment="1"/>
    <xf numFmtId="175" fontId="187" fillId="29" borderId="36" xfId="390" applyNumberFormat="1" applyFont="1" applyFill="1" applyBorder="1" applyAlignment="1"/>
    <xf numFmtId="175" fontId="187" fillId="46" borderId="38" xfId="390" applyNumberFormat="1" applyFont="1" applyFill="1" applyBorder="1" applyAlignment="1"/>
    <xf numFmtId="175" fontId="187" fillId="29" borderId="38" xfId="390" applyNumberFormat="1" applyFont="1" applyFill="1" applyBorder="1" applyAlignment="1"/>
    <xf numFmtId="175" fontId="187" fillId="46" borderId="39" xfId="390" applyNumberFormat="1" applyFont="1" applyFill="1" applyBorder="1" applyAlignment="1"/>
    <xf numFmtId="175" fontId="187" fillId="29" borderId="39" xfId="390" applyNumberFormat="1" applyFont="1" applyFill="1" applyBorder="1" applyAlignment="1"/>
    <xf numFmtId="175" fontId="187" fillId="29" borderId="37" xfId="390" applyNumberFormat="1" applyFont="1" applyFill="1" applyBorder="1" applyAlignment="1"/>
    <xf numFmtId="175" fontId="193" fillId="46" borderId="36" xfId="390" applyNumberFormat="1" applyFont="1" applyFill="1" applyBorder="1" applyAlignment="1"/>
    <xf numFmtId="175" fontId="193" fillId="0" borderId="36" xfId="390" applyNumberFormat="1" applyFont="1" applyFill="1" applyBorder="1" applyAlignment="1"/>
    <xf numFmtId="175" fontId="193" fillId="46" borderId="37" xfId="390" applyNumberFormat="1" applyFont="1" applyFill="1" applyBorder="1" applyAlignment="1"/>
    <xf numFmtId="175" fontId="193" fillId="0" borderId="37" xfId="390" applyNumberFormat="1" applyFont="1" applyFill="1" applyBorder="1" applyAlignment="1"/>
    <xf numFmtId="175" fontId="193" fillId="46" borderId="38" xfId="390" applyNumberFormat="1" applyFont="1" applyFill="1" applyBorder="1" applyAlignment="1"/>
    <xf numFmtId="175" fontId="193" fillId="0" borderId="38" xfId="390" applyNumberFormat="1" applyFont="1" applyFill="1" applyBorder="1" applyAlignment="1"/>
    <xf numFmtId="175" fontId="193" fillId="46" borderId="39" xfId="390" applyNumberFormat="1" applyFont="1" applyFill="1" applyBorder="1" applyAlignment="1"/>
    <xf numFmtId="175" fontId="193" fillId="0" borderId="39" xfId="390" applyNumberFormat="1" applyFont="1" applyFill="1" applyBorder="1" applyAlignment="1"/>
    <xf numFmtId="175" fontId="190" fillId="0" borderId="36" xfId="626" applyNumberFormat="1" applyFont="1" applyBorder="1" applyAlignment="1">
      <alignment vertical="center"/>
    </xf>
    <xf numFmtId="175" fontId="190" fillId="0" borderId="38" xfId="626" applyNumberFormat="1" applyFont="1" applyBorder="1" applyAlignment="1">
      <alignment vertical="center"/>
    </xf>
    <xf numFmtId="175" fontId="190" fillId="46" borderId="39" xfId="626" applyNumberFormat="1" applyFont="1" applyFill="1" applyBorder="1" applyAlignment="1">
      <alignment vertical="center"/>
    </xf>
    <xf numFmtId="175" fontId="190" fillId="0" borderId="39" xfId="626" applyNumberFormat="1" applyFont="1" applyFill="1" applyBorder="1" applyAlignment="1">
      <alignment vertical="center"/>
    </xf>
    <xf numFmtId="175" fontId="190" fillId="0" borderId="39" xfId="626" applyNumberFormat="1" applyFont="1" applyBorder="1" applyAlignment="1">
      <alignment vertical="center"/>
    </xf>
    <xf numFmtId="175" fontId="190" fillId="0" borderId="37" xfId="626" applyNumberFormat="1" applyFont="1" applyBorder="1" applyAlignment="1">
      <alignment vertical="center"/>
    </xf>
    <xf numFmtId="175" fontId="195" fillId="0" borderId="39" xfId="626" applyNumberFormat="1" applyFont="1" applyBorder="1" applyAlignment="1">
      <alignment vertical="center"/>
    </xf>
    <xf numFmtId="175" fontId="190" fillId="0" borderId="37" xfId="626" applyNumberFormat="1" applyFont="1" applyBorder="1" applyAlignment="1"/>
    <xf numFmtId="175" fontId="190" fillId="46" borderId="87" xfId="626" applyNumberFormat="1" applyFont="1" applyFill="1" applyBorder="1" applyAlignment="1">
      <alignment vertical="center"/>
    </xf>
    <xf numFmtId="175" fontId="190" fillId="0" borderId="87" xfId="626" applyNumberFormat="1" applyFont="1" applyFill="1" applyBorder="1" applyAlignment="1">
      <alignment vertical="center"/>
    </xf>
    <xf numFmtId="175" fontId="190" fillId="0" borderId="87" xfId="626" applyNumberFormat="1" applyFont="1" applyBorder="1" applyAlignment="1">
      <alignment vertical="center"/>
    </xf>
    <xf numFmtId="175" fontId="190" fillId="46" borderId="96" xfId="626" applyNumberFormat="1" applyFont="1" applyFill="1" applyBorder="1" applyAlignment="1">
      <alignment vertical="center"/>
    </xf>
    <xf numFmtId="175" fontId="190" fillId="0" borderId="96" xfId="626" applyNumberFormat="1" applyFont="1" applyFill="1" applyBorder="1" applyAlignment="1">
      <alignment vertical="center"/>
    </xf>
    <xf numFmtId="175" fontId="190" fillId="0" borderId="96" xfId="626" applyNumberFormat="1" applyFont="1" applyBorder="1" applyAlignment="1">
      <alignment vertical="center"/>
    </xf>
    <xf numFmtId="175" fontId="190" fillId="46" borderId="36" xfId="645" applyNumberFormat="1" applyFont="1" applyFill="1" applyBorder="1" applyAlignment="1">
      <alignment vertical="center"/>
    </xf>
    <xf numFmtId="175" fontId="190" fillId="0" borderId="36" xfId="645" applyNumberFormat="1" applyFont="1" applyFill="1" applyBorder="1" applyAlignment="1">
      <alignment vertical="center"/>
    </xf>
    <xf numFmtId="175" fontId="190" fillId="46" borderId="38" xfId="645" applyNumberFormat="1" applyFont="1" applyFill="1" applyBorder="1" applyAlignment="1">
      <alignment horizontal="right" vertical="center"/>
    </xf>
    <xf numFmtId="175" fontId="190" fillId="0" borderId="38" xfId="645" applyNumberFormat="1" applyFont="1" applyFill="1" applyBorder="1" applyAlignment="1">
      <alignment horizontal="right" vertical="center"/>
    </xf>
    <xf numFmtId="175" fontId="190" fillId="46" borderId="39" xfId="645" applyNumberFormat="1" applyFont="1" applyFill="1" applyBorder="1" applyAlignment="1">
      <alignment vertical="center"/>
    </xf>
    <xf numFmtId="175" fontId="190" fillId="0" borderId="39" xfId="645" applyNumberFormat="1" applyFont="1" applyFill="1" applyBorder="1" applyAlignment="1">
      <alignment vertical="center"/>
    </xf>
    <xf numFmtId="175" fontId="190" fillId="46" borderId="39" xfId="645" applyNumberFormat="1" applyFont="1" applyFill="1" applyBorder="1" applyAlignment="1">
      <alignment horizontal="right" vertical="center"/>
    </xf>
    <xf numFmtId="175" fontId="190" fillId="0" borderId="39" xfId="645" applyNumberFormat="1" applyFont="1" applyFill="1" applyBorder="1" applyAlignment="1">
      <alignment horizontal="right" vertical="center"/>
    </xf>
    <xf numFmtId="175" fontId="190" fillId="46" borderId="36" xfId="645" applyNumberFormat="1" applyFont="1" applyFill="1" applyBorder="1" applyAlignment="1">
      <alignment horizontal="right" vertical="center"/>
    </xf>
    <xf numFmtId="175" fontId="190" fillId="0" borderId="36" xfId="645" applyNumberFormat="1" applyFont="1" applyFill="1" applyBorder="1" applyAlignment="1">
      <alignment horizontal="right" vertical="center"/>
    </xf>
    <xf numFmtId="175" fontId="190" fillId="46" borderId="37" xfId="645" applyNumberFormat="1" applyFont="1" applyFill="1" applyBorder="1" applyAlignment="1">
      <alignment horizontal="right" vertical="center"/>
    </xf>
    <xf numFmtId="175" fontId="190" fillId="0" borderId="37" xfId="645" applyNumberFormat="1" applyFont="1" applyFill="1" applyBorder="1" applyAlignment="1">
      <alignment horizontal="right" vertical="center"/>
    </xf>
    <xf numFmtId="175" fontId="190" fillId="46" borderId="37" xfId="645" applyNumberFormat="1" applyFont="1" applyFill="1" applyBorder="1" applyAlignment="1">
      <alignment vertical="center"/>
    </xf>
    <xf numFmtId="175" fontId="190" fillId="0" borderId="37" xfId="645" applyNumberFormat="1" applyFont="1" applyFill="1" applyBorder="1" applyAlignment="1">
      <alignment vertical="center"/>
    </xf>
    <xf numFmtId="175" fontId="195" fillId="46" borderId="39" xfId="645" applyNumberFormat="1" applyFont="1" applyFill="1" applyBorder="1" applyAlignment="1">
      <alignment vertical="center"/>
    </xf>
    <xf numFmtId="175" fontId="195" fillId="0" borderId="39" xfId="645" applyNumberFormat="1" applyFont="1" applyFill="1" applyBorder="1" applyAlignment="1">
      <alignment vertical="center"/>
    </xf>
    <xf numFmtId="175" fontId="192" fillId="46" borderId="37" xfId="645" applyNumberFormat="1" applyFont="1" applyFill="1" applyBorder="1" applyAlignment="1">
      <alignment vertical="center"/>
    </xf>
    <xf numFmtId="175" fontId="192" fillId="0" borderId="37" xfId="645" applyNumberFormat="1" applyFont="1" applyFill="1" applyBorder="1" applyAlignment="1">
      <alignment vertical="center"/>
    </xf>
    <xf numFmtId="175" fontId="192" fillId="46" borderId="38" xfId="645" applyNumberFormat="1" applyFont="1" applyFill="1" applyBorder="1" applyAlignment="1">
      <alignment vertical="center"/>
    </xf>
    <xf numFmtId="175" fontId="192" fillId="0" borderId="38" xfId="645" applyNumberFormat="1" applyFont="1" applyFill="1" applyBorder="1" applyAlignment="1">
      <alignment vertical="center"/>
    </xf>
    <xf numFmtId="175" fontId="223" fillId="46" borderId="39" xfId="645" applyNumberFormat="1" applyFont="1" applyFill="1" applyBorder="1" applyAlignment="1">
      <alignment vertical="center"/>
    </xf>
    <xf numFmtId="175" fontId="223" fillId="0" borderId="39" xfId="645" applyNumberFormat="1" applyFont="1" applyFill="1" applyBorder="1" applyAlignment="1">
      <alignment vertical="center"/>
    </xf>
    <xf numFmtId="175" fontId="9" fillId="0" borderId="0" xfId="645" applyNumberFormat="1" applyFont="1" applyBorder="1"/>
    <xf numFmtId="175" fontId="9" fillId="0" borderId="0" xfId="645" applyNumberFormat="1" applyFont="1" applyFill="1" applyBorder="1"/>
    <xf numFmtId="175" fontId="9" fillId="0" borderId="0" xfId="645" applyNumberFormat="1" applyFont="1"/>
    <xf numFmtId="175" fontId="190" fillId="46" borderId="38" xfId="645" applyNumberFormat="1" applyFont="1" applyFill="1" applyBorder="1" applyAlignment="1">
      <alignment vertical="center"/>
    </xf>
    <xf numFmtId="175" fontId="190" fillId="0" borderId="38" xfId="645" applyNumberFormat="1" applyFont="1" applyFill="1" applyBorder="1" applyAlignment="1">
      <alignment vertical="center"/>
    </xf>
    <xf numFmtId="175" fontId="195" fillId="46" borderId="39" xfId="645" applyNumberFormat="1" applyFont="1" applyFill="1" applyBorder="1" applyAlignment="1">
      <alignment horizontal="right" vertical="center"/>
    </xf>
    <xf numFmtId="175" fontId="195" fillId="0" borderId="39" xfId="645" applyNumberFormat="1" applyFont="1" applyFill="1" applyBorder="1" applyAlignment="1">
      <alignment horizontal="right" vertical="center"/>
    </xf>
    <xf numFmtId="175" fontId="190" fillId="46" borderId="37" xfId="646" applyNumberFormat="1" applyFont="1" applyFill="1" applyBorder="1" applyAlignment="1">
      <alignment vertical="center"/>
    </xf>
    <xf numFmtId="175" fontId="190" fillId="0" borderId="37" xfId="646" applyNumberFormat="1" applyFont="1" applyFill="1" applyBorder="1" applyAlignment="1">
      <alignment vertical="center"/>
    </xf>
    <xf numFmtId="175" fontId="190" fillId="0" borderId="37" xfId="646" applyNumberFormat="1" applyFont="1" applyBorder="1" applyAlignment="1">
      <alignment vertical="center"/>
    </xf>
    <xf numFmtId="175" fontId="190" fillId="0" borderId="47" xfId="646" applyNumberFormat="1" applyFont="1" applyBorder="1" applyAlignment="1">
      <alignment vertical="center"/>
    </xf>
    <xf numFmtId="175" fontId="190" fillId="0" borderId="47" xfId="646" applyNumberFormat="1" applyFont="1" applyFill="1" applyBorder="1" applyAlignment="1">
      <alignment vertical="center"/>
    </xf>
    <xf numFmtId="175" fontId="190" fillId="46" borderId="38" xfId="646" applyNumberFormat="1" applyFont="1" applyFill="1" applyBorder="1" applyAlignment="1">
      <alignment vertical="center"/>
    </xf>
    <xf numFmtId="175" fontId="190" fillId="0" borderId="38" xfId="646" applyNumberFormat="1" applyFont="1" applyFill="1" applyBorder="1" applyAlignment="1">
      <alignment vertical="center"/>
    </xf>
    <xf numFmtId="175" fontId="190" fillId="0" borderId="38" xfId="646" applyNumberFormat="1" applyFont="1" applyBorder="1" applyAlignment="1">
      <alignment vertical="center"/>
    </xf>
    <xf numFmtId="175" fontId="190" fillId="0" borderId="48" xfId="646" applyNumberFormat="1" applyFont="1" applyBorder="1" applyAlignment="1">
      <alignment vertical="center"/>
    </xf>
    <xf numFmtId="175" fontId="190" fillId="46" borderId="36" xfId="646" applyNumberFormat="1" applyFont="1" applyFill="1" applyBorder="1" applyAlignment="1"/>
    <xf numFmtId="175" fontId="190" fillId="0" borderId="36" xfId="646" applyNumberFormat="1" applyFont="1" applyFill="1" applyBorder="1" applyAlignment="1"/>
    <xf numFmtId="175" fontId="190" fillId="0" borderId="36" xfId="646" applyNumberFormat="1" applyFont="1" applyBorder="1" applyAlignment="1"/>
    <xf numFmtId="175" fontId="190" fillId="46" borderId="38" xfId="646" applyNumberFormat="1" applyFont="1" applyFill="1" applyBorder="1" applyAlignment="1"/>
    <xf numFmtId="175" fontId="190" fillId="0" borderId="38" xfId="646" applyNumberFormat="1" applyFont="1" applyFill="1" applyBorder="1" applyAlignment="1"/>
    <xf numFmtId="175" fontId="190" fillId="0" borderId="38" xfId="646" applyNumberFormat="1" applyFont="1" applyBorder="1" applyAlignment="1"/>
    <xf numFmtId="175" fontId="190" fillId="46" borderId="84" xfId="646" applyNumberFormat="1" applyFont="1" applyFill="1" applyBorder="1" applyAlignment="1"/>
    <xf numFmtId="175" fontId="190" fillId="0" borderId="84" xfId="646" applyNumberFormat="1" applyFont="1" applyFill="1" applyBorder="1" applyAlignment="1"/>
    <xf numFmtId="175" fontId="190" fillId="0" borderId="84" xfId="646" applyNumberFormat="1" applyFont="1" applyBorder="1" applyAlignment="1"/>
    <xf numFmtId="175" fontId="195" fillId="0" borderId="0" xfId="646" applyNumberFormat="1" applyFont="1" applyBorder="1" applyAlignment="1"/>
    <xf numFmtId="175" fontId="195" fillId="0" borderId="0" xfId="646" applyNumberFormat="1" applyFont="1" applyFill="1" applyBorder="1" applyAlignment="1"/>
    <xf numFmtId="175" fontId="192" fillId="46" borderId="84" xfId="646" applyNumberFormat="1" applyFont="1" applyFill="1" applyBorder="1" applyAlignment="1">
      <alignment vertical="center"/>
    </xf>
    <xf numFmtId="175" fontId="192" fillId="0" borderId="84" xfId="646" applyNumberFormat="1" applyFont="1" applyFill="1" applyBorder="1" applyAlignment="1">
      <alignment vertical="center"/>
    </xf>
    <xf numFmtId="175" fontId="192" fillId="0" borderId="84" xfId="646" applyNumberFormat="1" applyFont="1" applyBorder="1" applyAlignment="1">
      <alignment vertical="center"/>
    </xf>
    <xf numFmtId="175" fontId="190" fillId="46" borderId="36" xfId="645" applyNumberFormat="1" applyFont="1" applyFill="1" applyBorder="1" applyAlignment="1"/>
    <xf numFmtId="175" fontId="190" fillId="0" borderId="36" xfId="645" applyNumberFormat="1" applyFont="1" applyBorder="1" applyAlignment="1"/>
    <xf numFmtId="175" fontId="190" fillId="46" borderId="38" xfId="645" applyNumberFormat="1" applyFont="1" applyFill="1" applyBorder="1" applyAlignment="1"/>
    <xf numFmtId="175" fontId="190" fillId="0" borderId="38" xfId="645" applyNumberFormat="1" applyFont="1" applyBorder="1" applyAlignment="1"/>
    <xf numFmtId="175" fontId="190" fillId="46" borderId="37" xfId="645" applyNumberFormat="1" applyFont="1" applyFill="1" applyBorder="1" applyAlignment="1"/>
    <xf numFmtId="175" fontId="190" fillId="0" borderId="37" xfId="645" applyNumberFormat="1" applyFont="1" applyBorder="1" applyAlignment="1"/>
    <xf numFmtId="175" fontId="192" fillId="0" borderId="36" xfId="645" applyNumberFormat="1" applyFont="1" applyBorder="1" applyAlignment="1"/>
    <xf numFmtId="175" fontId="190" fillId="0" borderId="38" xfId="645" applyNumberFormat="1" applyFont="1" applyFill="1" applyBorder="1" applyAlignment="1"/>
    <xf numFmtId="175" fontId="190" fillId="46" borderId="39" xfId="645" applyNumberFormat="1" applyFont="1" applyFill="1" applyBorder="1" applyAlignment="1"/>
    <xf numFmtId="175" fontId="192" fillId="0" borderId="39" xfId="645" applyNumberFormat="1" applyFont="1" applyFill="1" applyBorder="1" applyAlignment="1"/>
    <xf numFmtId="175" fontId="190" fillId="0" borderId="39" xfId="645" applyNumberFormat="1" applyFont="1" applyFill="1" applyBorder="1" applyAlignment="1"/>
    <xf numFmtId="175" fontId="190" fillId="0" borderId="37" xfId="645" applyNumberFormat="1" applyFont="1" applyFill="1" applyBorder="1" applyAlignment="1"/>
    <xf numFmtId="175" fontId="190" fillId="46" borderId="38" xfId="645" applyNumberFormat="1" applyFont="1" applyFill="1" applyBorder="1" applyAlignment="1">
      <alignment horizontal="center"/>
    </xf>
    <xf numFmtId="175" fontId="190" fillId="0" borderId="38" xfId="645" applyNumberFormat="1" applyFont="1" applyFill="1" applyBorder="1" applyAlignment="1">
      <alignment horizontal="center"/>
    </xf>
    <xf numFmtId="175" fontId="195" fillId="46" borderId="39" xfId="645" applyNumberFormat="1" applyFont="1" applyFill="1" applyBorder="1" applyAlignment="1">
      <alignment horizontal="center"/>
    </xf>
    <xf numFmtId="175" fontId="195" fillId="0" borderId="39" xfId="645" applyNumberFormat="1" applyFont="1" applyFill="1" applyBorder="1" applyAlignment="1">
      <alignment horizontal="center"/>
    </xf>
    <xf numFmtId="175" fontId="190" fillId="0" borderId="36" xfId="645" applyNumberFormat="1" applyFont="1" applyFill="1" applyBorder="1" applyAlignment="1"/>
    <xf numFmtId="175" fontId="195" fillId="46" borderId="37" xfId="645" applyNumberFormat="1" applyFont="1" applyFill="1" applyBorder="1" applyAlignment="1"/>
    <xf numFmtId="175" fontId="195" fillId="0" borderId="37" xfId="645" applyNumberFormat="1" applyFont="1" applyFill="1" applyBorder="1" applyAlignment="1"/>
    <xf numFmtId="175" fontId="195" fillId="0" borderId="37" xfId="645" applyNumberFormat="1" applyFont="1" applyBorder="1" applyAlignment="1"/>
    <xf numFmtId="175" fontId="190" fillId="46" borderId="63" xfId="645" applyNumberFormat="1" applyFont="1" applyFill="1" applyBorder="1" applyAlignment="1"/>
    <xf numFmtId="175" fontId="190" fillId="0" borderId="63" xfId="645" applyNumberFormat="1" applyFont="1" applyFill="1" applyBorder="1" applyAlignment="1"/>
    <xf numFmtId="175" fontId="190" fillId="0" borderId="63" xfId="645" applyNumberFormat="1" applyFont="1" applyBorder="1" applyAlignment="1"/>
    <xf numFmtId="175" fontId="195" fillId="46" borderId="36" xfId="645" applyNumberFormat="1" applyFont="1" applyFill="1" applyBorder="1" applyAlignment="1"/>
    <xf numFmtId="175" fontId="195" fillId="0" borderId="36" xfId="645" applyNumberFormat="1" applyFont="1" applyFill="1" applyBorder="1" applyAlignment="1"/>
    <xf numFmtId="175" fontId="195" fillId="0" borderId="36" xfId="645" applyNumberFormat="1" applyFont="1" applyBorder="1" applyAlignment="1"/>
    <xf numFmtId="175" fontId="190" fillId="0" borderId="37" xfId="645" quotePrefix="1" applyNumberFormat="1" applyFont="1" applyBorder="1" applyAlignment="1"/>
    <xf numFmtId="175" fontId="195" fillId="46" borderId="39" xfId="645" applyNumberFormat="1" applyFont="1" applyFill="1" applyBorder="1" applyAlignment="1"/>
    <xf numFmtId="175" fontId="195" fillId="0" borderId="39" xfId="645" applyNumberFormat="1" applyFont="1" applyFill="1" applyBorder="1" applyAlignment="1"/>
    <xf numFmtId="175" fontId="195" fillId="0" borderId="39" xfId="645" applyNumberFormat="1" applyFont="1" applyBorder="1" applyAlignment="1"/>
    <xf numFmtId="175" fontId="190" fillId="46" borderId="37" xfId="645" applyNumberFormat="1" applyFont="1" applyFill="1" applyBorder="1" applyAlignment="1">
      <alignment horizontal="center"/>
    </xf>
    <xf numFmtId="175" fontId="190" fillId="0" borderId="37" xfId="645" applyNumberFormat="1" applyFont="1" applyFill="1" applyBorder="1" applyAlignment="1">
      <alignment horizontal="center"/>
    </xf>
    <xf numFmtId="175" fontId="195" fillId="46" borderId="38" xfId="645" applyNumberFormat="1" applyFont="1" applyFill="1" applyBorder="1" applyAlignment="1">
      <alignment horizontal="center"/>
    </xf>
    <xf numFmtId="175" fontId="195" fillId="0" borderId="38" xfId="645" applyNumberFormat="1" applyFont="1" applyFill="1" applyBorder="1" applyAlignment="1">
      <alignment horizontal="center"/>
    </xf>
    <xf numFmtId="175" fontId="190" fillId="46" borderId="37" xfId="647" applyNumberFormat="1" applyFont="1" applyFill="1" applyBorder="1" applyAlignment="1">
      <alignment horizontal="right" vertical="center"/>
    </xf>
    <xf numFmtId="175" fontId="190" fillId="0" borderId="37" xfId="647" applyNumberFormat="1" applyFont="1" applyFill="1" applyBorder="1" applyAlignment="1">
      <alignment horizontal="right" vertical="center"/>
    </xf>
    <xf numFmtId="175" fontId="190" fillId="29" borderId="37" xfId="647" applyNumberFormat="1" applyFont="1" applyFill="1" applyBorder="1" applyAlignment="1">
      <alignment horizontal="right" vertical="center"/>
    </xf>
    <xf numFmtId="175" fontId="190" fillId="46" borderId="73" xfId="647" applyNumberFormat="1" applyFont="1" applyFill="1" applyBorder="1" applyAlignment="1">
      <alignment horizontal="right" vertical="center"/>
    </xf>
    <xf numFmtId="175" fontId="190" fillId="0" borderId="73" xfId="647" applyNumberFormat="1" applyFont="1" applyFill="1" applyBorder="1" applyAlignment="1">
      <alignment horizontal="right" vertical="center"/>
    </xf>
    <xf numFmtId="175" fontId="190" fillId="46" borderId="38" xfId="647" applyNumberFormat="1" applyFont="1" applyFill="1" applyBorder="1" applyAlignment="1">
      <alignment horizontal="right" vertical="center"/>
    </xf>
    <xf numFmtId="175" fontId="190" fillId="0" borderId="38" xfId="647" applyNumberFormat="1" applyFont="1" applyFill="1" applyBorder="1" applyAlignment="1">
      <alignment horizontal="right" vertical="center"/>
    </xf>
    <xf numFmtId="175" fontId="190" fillId="29" borderId="38" xfId="647" applyNumberFormat="1" applyFont="1" applyFill="1" applyBorder="1" applyAlignment="1">
      <alignment horizontal="right" vertical="center"/>
    </xf>
    <xf numFmtId="175" fontId="190" fillId="46" borderId="72" xfId="647" applyNumberFormat="1" applyFont="1" applyFill="1" applyBorder="1" applyAlignment="1">
      <alignment horizontal="right" vertical="center"/>
    </xf>
    <xf numFmtId="175" fontId="190" fillId="0" borderId="72" xfId="647" applyNumberFormat="1" applyFont="1" applyFill="1" applyBorder="1" applyAlignment="1">
      <alignment horizontal="right" vertical="center"/>
    </xf>
    <xf numFmtId="175" fontId="190" fillId="29" borderId="72" xfId="647" applyNumberFormat="1" applyFont="1" applyFill="1" applyBorder="1" applyAlignment="1">
      <alignment horizontal="right" vertical="center"/>
    </xf>
    <xf numFmtId="175" fontId="190" fillId="29" borderId="37" xfId="645" applyNumberFormat="1" applyFont="1" applyFill="1" applyBorder="1" applyAlignment="1"/>
    <xf numFmtId="175" fontId="190" fillId="29" borderId="36" xfId="645" applyNumberFormat="1" applyFont="1" applyFill="1" applyBorder="1" applyAlignment="1"/>
    <xf numFmtId="175" fontId="195" fillId="29" borderId="39" xfId="645" applyNumberFormat="1" applyFont="1" applyFill="1" applyBorder="1" applyAlignment="1"/>
    <xf numFmtId="175" fontId="190" fillId="46" borderId="36" xfId="634" applyNumberFormat="1" applyFont="1" applyFill="1" applyBorder="1"/>
    <xf numFmtId="175" fontId="190" fillId="0" borderId="36" xfId="634" applyNumberFormat="1" applyFont="1" applyFill="1" applyBorder="1"/>
    <xf numFmtId="175" fontId="190" fillId="46" borderId="37" xfId="634" applyNumberFormat="1" applyFont="1" applyFill="1" applyBorder="1"/>
    <xf numFmtId="175" fontId="190" fillId="0" borderId="37" xfId="634" applyNumberFormat="1" applyFont="1" applyFill="1" applyBorder="1"/>
    <xf numFmtId="175" fontId="190" fillId="0" borderId="38" xfId="634" applyNumberFormat="1" applyFont="1" applyFill="1" applyBorder="1"/>
    <xf numFmtId="175" fontId="195" fillId="46" borderId="39" xfId="634" applyNumberFormat="1" applyFont="1" applyFill="1" applyBorder="1"/>
    <xf numFmtId="175" fontId="195" fillId="0" borderId="39" xfId="634" applyNumberFormat="1" applyFont="1" applyFill="1" applyBorder="1"/>
    <xf numFmtId="175" fontId="195" fillId="46" borderId="37" xfId="634" applyNumberFormat="1" applyFont="1" applyFill="1" applyBorder="1"/>
    <xf numFmtId="175" fontId="195" fillId="0" borderId="37" xfId="634" applyNumberFormat="1" applyFont="1" applyFill="1" applyBorder="1"/>
    <xf numFmtId="175" fontId="195" fillId="46" borderId="38" xfId="634" applyNumberFormat="1" applyFont="1" applyFill="1" applyBorder="1"/>
    <xf numFmtId="175" fontId="195" fillId="0" borderId="38" xfId="634" applyNumberFormat="1" applyFont="1" applyFill="1" applyBorder="1"/>
    <xf numFmtId="175" fontId="197" fillId="0" borderId="0" xfId="634" applyNumberFormat="1" applyFont="1" applyFill="1" applyBorder="1"/>
    <xf numFmtId="175" fontId="197" fillId="0" borderId="0" xfId="0" applyNumberFormat="1" applyFont="1" applyFill="1" applyBorder="1"/>
    <xf numFmtId="175" fontId="190" fillId="46" borderId="39" xfId="634" applyNumberFormat="1" applyFont="1" applyFill="1" applyBorder="1"/>
    <xf numFmtId="175" fontId="190" fillId="0" borderId="39" xfId="634" applyNumberFormat="1" applyFont="1" applyFill="1" applyBorder="1"/>
    <xf numFmtId="175" fontId="190" fillId="46" borderId="36" xfId="647" applyNumberFormat="1" applyFont="1" applyFill="1" applyBorder="1" applyAlignment="1">
      <alignment horizontal="left" vertical="center"/>
    </xf>
    <xf numFmtId="175" fontId="190" fillId="0" borderId="36" xfId="647" applyNumberFormat="1" applyFont="1" applyFill="1" applyBorder="1" applyAlignment="1">
      <alignment horizontal="left" vertical="center"/>
    </xf>
    <xf numFmtId="175" fontId="190" fillId="0" borderId="36" xfId="647" applyNumberFormat="1" applyFont="1" applyBorder="1" applyAlignment="1">
      <alignment horizontal="left" vertical="center"/>
    </xf>
    <xf numFmtId="175" fontId="190" fillId="46" borderId="37" xfId="647" applyNumberFormat="1" applyFont="1" applyFill="1" applyBorder="1" applyAlignment="1">
      <alignment horizontal="left" vertical="center"/>
    </xf>
    <xf numFmtId="175" fontId="190" fillId="0" borderId="37" xfId="647" applyNumberFormat="1" applyFont="1" applyFill="1" applyBorder="1" applyAlignment="1">
      <alignment horizontal="left" vertical="center"/>
    </xf>
    <xf numFmtId="175" fontId="190" fillId="0" borderId="37" xfId="647" applyNumberFormat="1" applyFont="1" applyBorder="1" applyAlignment="1">
      <alignment horizontal="left" vertical="center"/>
    </xf>
    <xf numFmtId="175" fontId="190" fillId="46" borderId="37" xfId="647" applyNumberFormat="1" applyFont="1" applyFill="1" applyBorder="1" applyAlignment="1">
      <alignment horizontal="left"/>
    </xf>
    <xf numFmtId="175" fontId="190" fillId="0" borderId="37" xfId="647" applyNumberFormat="1" applyFont="1" applyFill="1" applyBorder="1" applyAlignment="1">
      <alignment horizontal="left"/>
    </xf>
    <xf numFmtId="175" fontId="190" fillId="0" borderId="37" xfId="647" applyNumberFormat="1" applyFont="1" applyBorder="1" applyAlignment="1">
      <alignment horizontal="left"/>
    </xf>
    <xf numFmtId="175" fontId="190" fillId="46" borderId="38" xfId="647" applyNumberFormat="1" applyFont="1" applyFill="1" applyBorder="1" applyAlignment="1">
      <alignment horizontal="left" vertical="center"/>
    </xf>
    <xf numFmtId="175" fontId="190" fillId="0" borderId="38" xfId="647" applyNumberFormat="1" applyFont="1" applyFill="1" applyBorder="1" applyAlignment="1">
      <alignment horizontal="left" vertical="center"/>
    </xf>
    <xf numFmtId="175" fontId="190" fillId="0" borderId="38" xfId="647" applyNumberFormat="1" applyFont="1" applyBorder="1" applyAlignment="1">
      <alignment horizontal="left" vertical="center"/>
    </xf>
    <xf numFmtId="175" fontId="195" fillId="46" borderId="36" xfId="647" applyNumberFormat="1" applyFont="1" applyFill="1" applyBorder="1" applyAlignment="1">
      <alignment horizontal="left" vertical="center"/>
    </xf>
    <xf numFmtId="175" fontId="195" fillId="0" borderId="36" xfId="647" applyNumberFormat="1" applyFont="1" applyFill="1" applyBorder="1" applyAlignment="1">
      <alignment horizontal="left" vertical="center"/>
    </xf>
    <xf numFmtId="175" fontId="195" fillId="0" borderId="36" xfId="647" applyNumberFormat="1" applyFont="1" applyBorder="1" applyAlignment="1">
      <alignment horizontal="left" vertical="center"/>
    </xf>
    <xf numFmtId="175" fontId="195" fillId="46" borderId="38" xfId="647" applyNumberFormat="1" applyFont="1" applyFill="1" applyBorder="1" applyAlignment="1">
      <alignment horizontal="left" vertical="center"/>
    </xf>
    <xf numFmtId="175" fontId="195" fillId="0" borderId="38" xfId="647" applyNumberFormat="1" applyFont="1" applyFill="1" applyBorder="1" applyAlignment="1">
      <alignment horizontal="left" vertical="center"/>
    </xf>
    <xf numFmtId="175" fontId="195" fillId="0" borderId="38" xfId="647" applyNumberFormat="1" applyFont="1" applyBorder="1" applyAlignment="1">
      <alignment horizontal="left" vertical="center"/>
    </xf>
    <xf numFmtId="175" fontId="190" fillId="0" borderId="37" xfId="645" applyNumberFormat="1" applyFont="1" applyBorder="1" applyAlignment="1">
      <alignment horizontal="right" vertical="center"/>
    </xf>
    <xf numFmtId="175" fontId="190" fillId="0" borderId="38" xfId="645" applyNumberFormat="1" applyFont="1" applyBorder="1" applyAlignment="1">
      <alignment horizontal="right" vertical="center"/>
    </xf>
    <xf numFmtId="175" fontId="190" fillId="0" borderId="0" xfId="645" applyNumberFormat="1" applyFont="1" applyFill="1" applyBorder="1" applyAlignment="1">
      <alignment vertical="center"/>
    </xf>
    <xf numFmtId="175" fontId="191" fillId="46" borderId="37" xfId="645" applyNumberFormat="1" applyFont="1" applyFill="1" applyBorder="1" applyAlignment="1">
      <alignment vertical="center"/>
    </xf>
    <xf numFmtId="175" fontId="191" fillId="0" borderId="37" xfId="645" applyNumberFormat="1" applyFont="1" applyFill="1" applyBorder="1" applyAlignment="1">
      <alignment vertical="center"/>
    </xf>
    <xf numFmtId="175" fontId="190" fillId="46" borderId="37" xfId="645" quotePrefix="1" applyNumberFormat="1" applyFont="1" applyFill="1" applyBorder="1" applyAlignment="1">
      <alignment horizontal="right" vertical="center"/>
    </xf>
    <xf numFmtId="175" fontId="190" fillId="46" borderId="39" xfId="645" quotePrefix="1" applyNumberFormat="1" applyFont="1" applyFill="1" applyBorder="1" applyAlignment="1">
      <alignment horizontal="right" vertical="center"/>
    </xf>
    <xf numFmtId="175" fontId="190" fillId="0" borderId="37" xfId="645" quotePrefix="1" applyNumberFormat="1" applyFont="1" applyFill="1" applyBorder="1" applyAlignment="1">
      <alignment horizontal="right" vertical="center"/>
    </xf>
    <xf numFmtId="175" fontId="190" fillId="0" borderId="39" xfId="645" quotePrefix="1" applyNumberFormat="1" applyFont="1" applyFill="1" applyBorder="1" applyAlignment="1">
      <alignment horizontal="right" vertical="center"/>
    </xf>
    <xf numFmtId="175" fontId="192" fillId="46" borderId="37" xfId="626" applyNumberFormat="1" applyFont="1" applyFill="1" applyBorder="1" applyAlignment="1" applyProtection="1">
      <alignment vertical="center"/>
      <protection locked="0"/>
    </xf>
    <xf numFmtId="175" fontId="192" fillId="0" borderId="37" xfId="626" applyNumberFormat="1" applyFont="1" applyFill="1" applyBorder="1" applyAlignment="1" applyProtection="1">
      <alignment vertical="center"/>
      <protection locked="0"/>
    </xf>
    <xf numFmtId="175" fontId="192" fillId="0" borderId="37" xfId="626" applyNumberFormat="1" applyFont="1" applyBorder="1" applyAlignment="1" applyProtection="1">
      <alignment vertical="center"/>
      <protection locked="0"/>
    </xf>
    <xf numFmtId="175" fontId="192" fillId="46" borderId="38" xfId="626" applyNumberFormat="1" applyFont="1" applyFill="1" applyBorder="1" applyAlignment="1" applyProtection="1">
      <alignment vertical="center"/>
      <protection locked="0"/>
    </xf>
    <xf numFmtId="175" fontId="192" fillId="0" borderId="38" xfId="626" applyNumberFormat="1" applyFont="1" applyFill="1" applyBorder="1" applyAlignment="1" applyProtection="1">
      <alignment vertical="center"/>
      <protection locked="0"/>
    </xf>
    <xf numFmtId="175" fontId="192" fillId="0" borderId="38" xfId="626" applyNumberFormat="1" applyFont="1" applyBorder="1" applyAlignment="1" applyProtection="1">
      <alignment vertical="center"/>
      <protection locked="0"/>
    </xf>
    <xf numFmtId="175" fontId="192" fillId="46" borderId="36" xfId="626" applyNumberFormat="1" applyFont="1" applyFill="1" applyBorder="1" applyAlignment="1" applyProtection="1">
      <alignment vertical="center"/>
      <protection locked="0"/>
    </xf>
    <xf numFmtId="175" fontId="192" fillId="0" borderId="36" xfId="626" applyNumberFormat="1" applyFont="1" applyFill="1" applyBorder="1" applyAlignment="1" applyProtection="1">
      <alignment vertical="center"/>
      <protection locked="0"/>
    </xf>
    <xf numFmtId="175" fontId="223" fillId="46" borderId="38" xfId="626" applyNumberFormat="1" applyFont="1" applyFill="1" applyBorder="1" applyAlignment="1" applyProtection="1">
      <alignment vertical="center"/>
      <protection locked="0"/>
    </xf>
    <xf numFmtId="175" fontId="223" fillId="0" borderId="38" xfId="626" applyNumberFormat="1" applyFont="1" applyFill="1" applyBorder="1" applyAlignment="1" applyProtection="1">
      <alignment vertical="center"/>
      <protection locked="0"/>
    </xf>
    <xf numFmtId="175" fontId="192" fillId="0" borderId="0" xfId="643" applyNumberFormat="1" applyFont="1"/>
    <xf numFmtId="175" fontId="9" fillId="0" borderId="0" xfId="643" applyNumberFormat="1" applyFont="1"/>
    <xf numFmtId="175" fontId="192" fillId="46" borderId="36" xfId="643" applyNumberFormat="1" applyFont="1" applyFill="1" applyBorder="1"/>
    <xf numFmtId="175" fontId="192" fillId="0" borderId="36" xfId="643" applyNumberFormat="1" applyFont="1" applyFill="1" applyBorder="1"/>
    <xf numFmtId="175" fontId="192" fillId="0" borderId="36" xfId="643" applyNumberFormat="1" applyFont="1" applyBorder="1"/>
    <xf numFmtId="175" fontId="192" fillId="46" borderId="39" xfId="626" applyNumberFormat="1" applyFont="1" applyFill="1" applyBorder="1" applyAlignment="1" applyProtection="1">
      <alignment vertical="center"/>
      <protection locked="0"/>
    </xf>
    <xf numFmtId="175" fontId="192" fillId="0" borderId="39" xfId="626" applyNumberFormat="1" applyFont="1" applyFill="1" applyBorder="1" applyAlignment="1" applyProtection="1">
      <alignment vertical="center"/>
      <protection locked="0"/>
    </xf>
    <xf numFmtId="175" fontId="190" fillId="46" borderId="46" xfId="390" applyNumberFormat="1" applyFont="1" applyFill="1" applyBorder="1" applyAlignment="1">
      <alignment vertical="center"/>
    </xf>
    <xf numFmtId="175" fontId="190" fillId="0" borderId="46" xfId="390" applyNumberFormat="1" applyFont="1" applyFill="1" applyBorder="1" applyAlignment="1">
      <alignment vertical="center"/>
    </xf>
    <xf numFmtId="175" fontId="190" fillId="46" borderId="47" xfId="390" applyNumberFormat="1" applyFont="1" applyFill="1" applyBorder="1" applyAlignment="1">
      <alignment vertical="center"/>
    </xf>
    <xf numFmtId="175" fontId="190" fillId="0" borderId="47" xfId="390" applyNumberFormat="1" applyFont="1" applyFill="1" applyBorder="1" applyAlignment="1">
      <alignment vertical="center"/>
    </xf>
    <xf numFmtId="175" fontId="190" fillId="46" borderId="48" xfId="390" applyNumberFormat="1" applyFont="1" applyFill="1" applyBorder="1" applyAlignment="1">
      <alignment vertical="center"/>
    </xf>
    <xf numFmtId="175" fontId="190" fillId="0" borderId="48" xfId="390" applyNumberFormat="1" applyFont="1" applyFill="1" applyBorder="1" applyAlignment="1">
      <alignment vertical="center"/>
    </xf>
    <xf numFmtId="175" fontId="192" fillId="46" borderId="73" xfId="649" applyNumberFormat="1" applyFont="1" applyFill="1" applyBorder="1" applyAlignment="1">
      <alignment vertical="center"/>
    </xf>
    <xf numFmtId="175" fontId="192" fillId="0" borderId="41" xfId="649" applyNumberFormat="1" applyFont="1" applyFill="1" applyBorder="1" applyAlignment="1">
      <alignment vertical="center"/>
    </xf>
    <xf numFmtId="175" fontId="192" fillId="0" borderId="73" xfId="649" applyNumberFormat="1" applyFont="1" applyBorder="1" applyAlignment="1">
      <alignment vertical="center"/>
    </xf>
    <xf numFmtId="175" fontId="192" fillId="46" borderId="37" xfId="649" applyNumberFormat="1" applyFont="1" applyFill="1" applyBorder="1" applyAlignment="1">
      <alignment vertical="center"/>
    </xf>
    <xf numFmtId="175" fontId="192" fillId="0" borderId="41" xfId="649" applyNumberFormat="1" applyFont="1" applyBorder="1" applyAlignment="1">
      <alignment vertical="center"/>
    </xf>
    <xf numFmtId="175" fontId="192" fillId="46" borderId="38" xfId="649" applyNumberFormat="1" applyFont="1" applyFill="1" applyBorder="1" applyAlignment="1">
      <alignment vertical="center"/>
    </xf>
    <xf numFmtId="175" fontId="192" fillId="0" borderId="42" xfId="649" applyNumberFormat="1" applyFont="1" applyFill="1" applyBorder="1" applyAlignment="1">
      <alignment vertical="center"/>
    </xf>
    <xf numFmtId="175" fontId="192" fillId="0" borderId="42" xfId="649" applyNumberFormat="1" applyFont="1" applyBorder="1" applyAlignment="1">
      <alignment vertical="center"/>
    </xf>
    <xf numFmtId="268" fontId="190" fillId="0" borderId="73" xfId="626" applyNumberFormat="1" applyFont="1" applyBorder="1" applyAlignment="1">
      <alignment vertical="center"/>
    </xf>
    <xf numFmtId="268" fontId="190" fillId="0" borderId="38" xfId="626" applyNumberFormat="1" applyFont="1" applyBorder="1" applyAlignment="1">
      <alignment vertical="center"/>
    </xf>
    <xf numFmtId="0" fontId="190" fillId="0" borderId="44" xfId="647" applyFont="1" applyFill="1" applyBorder="1" applyAlignment="1">
      <alignment horizontal="left" vertical="center"/>
    </xf>
    <xf numFmtId="165" fontId="192" fillId="0" borderId="37" xfId="626" applyNumberFormat="1" applyFont="1" applyFill="1" applyBorder="1" applyAlignment="1" applyProtection="1">
      <alignment vertical="center"/>
      <protection locked="0"/>
    </xf>
    <xf numFmtId="0" fontId="35" fillId="0" borderId="0" xfId="390" applyFont="1" applyFill="1" applyBorder="1" applyAlignment="1">
      <alignment vertical="top"/>
    </xf>
    <xf numFmtId="0" fontId="229" fillId="0" borderId="109" xfId="1472" applyFont="1" applyBorder="1" applyAlignment="1" applyProtection="1">
      <alignment horizontal="left" vertical="top"/>
    </xf>
    <xf numFmtId="176" fontId="190" fillId="0" borderId="47" xfId="626" applyNumberFormat="1" applyFont="1" applyFill="1" applyBorder="1" applyAlignment="1">
      <alignment horizontal="right"/>
    </xf>
    <xf numFmtId="176" fontId="190" fillId="0" borderId="47" xfId="626" applyNumberFormat="1" applyFont="1" applyFill="1" applyBorder="1" applyAlignment="1">
      <alignment horizontal="right" vertical="center"/>
    </xf>
    <xf numFmtId="165" fontId="190" fillId="0" borderId="47" xfId="626" applyNumberFormat="1" applyFont="1" applyBorder="1" applyAlignment="1">
      <alignment vertical="center"/>
    </xf>
    <xf numFmtId="272" fontId="190" fillId="0" borderId="47" xfId="626" applyNumberFormat="1" applyFont="1" applyBorder="1" applyAlignment="1">
      <alignment vertical="center"/>
    </xf>
    <xf numFmtId="272" fontId="192" fillId="0" borderId="47" xfId="626" applyNumberFormat="1" applyFont="1" applyBorder="1" applyAlignment="1">
      <alignment vertical="center"/>
    </xf>
    <xf numFmtId="272" fontId="192" fillId="0" borderId="0" xfId="626" applyNumberFormat="1" applyFont="1" applyBorder="1" applyAlignment="1">
      <alignment vertical="center"/>
    </xf>
    <xf numFmtId="167" fontId="190" fillId="46" borderId="72" xfId="390" applyNumberFormat="1" applyFont="1" applyFill="1" applyBorder="1" applyAlignment="1"/>
    <xf numFmtId="167" fontId="190" fillId="0" borderId="72" xfId="390" applyNumberFormat="1" applyFont="1" applyFill="1" applyBorder="1" applyAlignment="1"/>
    <xf numFmtId="0" fontId="207" fillId="0" borderId="0" xfId="390" applyFont="1" applyAlignment="1">
      <alignment horizontal="center"/>
    </xf>
    <xf numFmtId="0" fontId="28" fillId="0" borderId="0" xfId="640" applyFont="1" applyAlignment="1">
      <alignment horizontal="left" vertical="center"/>
    </xf>
    <xf numFmtId="0" fontId="35" fillId="0" borderId="0" xfId="0" applyFont="1" applyFill="1" applyAlignment="1">
      <alignment horizontal="left" vertical="top" wrapText="1"/>
    </xf>
    <xf numFmtId="0" fontId="190" fillId="0" borderId="44" xfId="0" applyFont="1" applyFill="1" applyBorder="1" applyAlignment="1">
      <alignment horizontal="left" wrapText="1"/>
    </xf>
    <xf numFmtId="0" fontId="190" fillId="0" borderId="42" xfId="0" applyFont="1" applyFill="1" applyBorder="1" applyAlignment="1">
      <alignment horizontal="left" wrapText="1"/>
    </xf>
    <xf numFmtId="0" fontId="190" fillId="0" borderId="81" xfId="390" applyFont="1" applyBorder="1" applyAlignment="1" applyProtection="1">
      <alignment horizontal="left" wrapText="1"/>
      <protection locked="0"/>
    </xf>
    <xf numFmtId="0" fontId="190" fillId="0" borderId="40" xfId="390" applyFont="1" applyBorder="1" applyAlignment="1" applyProtection="1">
      <alignment horizontal="left" wrapText="1"/>
      <protection locked="0"/>
    </xf>
    <xf numFmtId="0" fontId="190" fillId="0" borderId="13" xfId="0" applyFont="1" applyFill="1" applyBorder="1" applyAlignment="1">
      <alignment horizontal="left" wrapText="1"/>
    </xf>
    <xf numFmtId="0" fontId="190" fillId="0" borderId="70" xfId="0" applyFont="1" applyFill="1" applyBorder="1" applyAlignment="1">
      <alignment horizontal="left" wrapText="1"/>
    </xf>
    <xf numFmtId="0" fontId="190" fillId="0" borderId="43" xfId="0" applyFont="1" applyFill="1" applyBorder="1" applyAlignment="1">
      <alignment horizontal="left" wrapText="1"/>
    </xf>
    <xf numFmtId="0" fontId="35" fillId="0" borderId="0" xfId="0" applyFont="1" applyFill="1" applyBorder="1" applyAlignment="1">
      <alignment horizontal="left" vertical="top" wrapText="1"/>
    </xf>
    <xf numFmtId="0" fontId="35" fillId="0" borderId="0" xfId="0" applyFont="1" applyAlignment="1">
      <alignment horizontal="left" vertical="top" wrapText="1"/>
    </xf>
    <xf numFmtId="0" fontId="190" fillId="0" borderId="0" xfId="390" applyFont="1" applyBorder="1" applyAlignment="1" applyProtection="1">
      <alignment horizontal="left" vertical="center" wrapText="1"/>
      <protection locked="0"/>
    </xf>
    <xf numFmtId="0" fontId="190" fillId="0" borderId="41" xfId="390" applyFont="1" applyBorder="1" applyAlignment="1" applyProtection="1">
      <alignment horizontal="left" vertical="center" wrapText="1"/>
      <protection locked="0"/>
    </xf>
    <xf numFmtId="0" fontId="231" fillId="0" borderId="14" xfId="0" applyFont="1" applyBorder="1" applyAlignment="1">
      <alignment horizontal="left" vertical="center" wrapText="1"/>
    </xf>
    <xf numFmtId="0" fontId="231" fillId="0" borderId="13" xfId="0" applyFont="1" applyBorder="1" applyAlignment="1">
      <alignment horizontal="left" vertical="center" wrapText="1"/>
    </xf>
    <xf numFmtId="0" fontId="185" fillId="0" borderId="0" xfId="390" applyFont="1" applyBorder="1" applyAlignment="1" applyProtection="1">
      <alignment horizontal="left"/>
      <protection locked="0"/>
    </xf>
    <xf numFmtId="0" fontId="182" fillId="0" borderId="0" xfId="0" applyFont="1" applyBorder="1" applyAlignment="1">
      <alignment horizontal="left"/>
    </xf>
    <xf numFmtId="0" fontId="35" fillId="0" borderId="0" xfId="0" applyFont="1" applyAlignment="1">
      <alignment vertical="top"/>
    </xf>
    <xf numFmtId="0" fontId="231" fillId="0" borderId="14" xfId="0" applyFont="1" applyFill="1" applyBorder="1" applyAlignment="1">
      <alignment horizontal="left" vertical="center" wrapText="1"/>
    </xf>
    <xf numFmtId="0" fontId="231" fillId="0" borderId="13" xfId="0" applyFont="1" applyFill="1" applyBorder="1" applyAlignment="1">
      <alignment horizontal="left" vertical="center" wrapText="1"/>
    </xf>
    <xf numFmtId="0" fontId="35" fillId="0" borderId="0" xfId="0" applyFont="1" applyAlignment="1">
      <alignment horizontal="left" vertical="top"/>
    </xf>
    <xf numFmtId="0" fontId="35" fillId="0" borderId="0" xfId="0" applyFont="1" applyFill="1" applyAlignment="1">
      <alignment horizontal="left" vertical="top"/>
    </xf>
    <xf numFmtId="0" fontId="230" fillId="0" borderId="0" xfId="390" applyFont="1" applyFill="1" applyAlignment="1">
      <alignment horizontal="left" vertical="top" wrapText="1"/>
    </xf>
    <xf numFmtId="0" fontId="35" fillId="0" borderId="0" xfId="0" applyFont="1" applyFill="1" applyAlignment="1">
      <alignment vertical="top" wrapText="1"/>
    </xf>
    <xf numFmtId="0" fontId="35" fillId="0" borderId="0" xfId="0" applyFont="1" applyFill="1" applyAlignment="1">
      <alignment vertical="top"/>
    </xf>
    <xf numFmtId="0" fontId="35" fillId="0" borderId="0" xfId="390" applyFont="1" applyAlignment="1">
      <alignment horizontal="left" vertical="top" wrapText="1"/>
    </xf>
    <xf numFmtId="0" fontId="35" fillId="0" borderId="0" xfId="390" applyFont="1" applyFill="1" applyAlignment="1">
      <alignment horizontal="left" vertical="top" wrapText="1"/>
    </xf>
    <xf numFmtId="0" fontId="35" fillId="0" borderId="0" xfId="390" applyFont="1" applyAlignment="1">
      <alignment vertical="top" wrapText="1"/>
    </xf>
    <xf numFmtId="0" fontId="35" fillId="0" borderId="0" xfId="0" applyFont="1" applyAlignment="1">
      <alignment vertical="top" wrapText="1"/>
    </xf>
    <xf numFmtId="0" fontId="35" fillId="45" borderId="0" xfId="0" applyFont="1" applyFill="1" applyBorder="1" applyAlignment="1">
      <alignment vertical="top" wrapText="1"/>
    </xf>
    <xf numFmtId="0" fontId="35" fillId="0" borderId="0" xfId="640" applyFont="1" applyAlignment="1">
      <alignment horizontal="left" vertical="top" wrapText="1"/>
    </xf>
    <xf numFmtId="0" fontId="230" fillId="0" borderId="0" xfId="390" applyFont="1" applyFill="1" applyAlignment="1">
      <alignment vertical="top" wrapText="1"/>
    </xf>
    <xf numFmtId="0" fontId="282" fillId="0" borderId="0" xfId="390" applyFont="1" applyFill="1" applyAlignment="1">
      <alignment horizontal="left" vertical="center" wrapText="1"/>
    </xf>
    <xf numFmtId="49" fontId="28" fillId="0" borderId="0" xfId="387" applyNumberFormat="1" applyFont="1" applyAlignment="1" applyProtection="1">
      <alignment horizontal="center"/>
      <protection locked="0"/>
    </xf>
    <xf numFmtId="176" fontId="190" fillId="0" borderId="48" xfId="390" applyNumberFormat="1" applyFont="1" applyFill="1" applyBorder="1" applyAlignment="1">
      <alignment horizontal="center"/>
    </xf>
    <xf numFmtId="176" fontId="190" fillId="0" borderId="44" xfId="390" applyNumberFormat="1" applyFont="1" applyFill="1" applyBorder="1" applyAlignment="1">
      <alignment horizontal="center"/>
    </xf>
    <xf numFmtId="176" fontId="190" fillId="0" borderId="42" xfId="390" applyNumberFormat="1" applyFont="1" applyFill="1" applyBorder="1" applyAlignment="1">
      <alignment horizontal="center"/>
    </xf>
    <xf numFmtId="176" fontId="190" fillId="0" borderId="47" xfId="390" applyNumberFormat="1" applyFont="1" applyFill="1" applyBorder="1" applyAlignment="1">
      <alignment horizontal="center"/>
    </xf>
    <xf numFmtId="176" fontId="190" fillId="0" borderId="0" xfId="390" applyNumberFormat="1" applyFont="1" applyFill="1" applyBorder="1" applyAlignment="1">
      <alignment horizontal="center"/>
    </xf>
    <xf numFmtId="176" fontId="190" fillId="0" borderId="41" xfId="390" applyNumberFormat="1" applyFont="1" applyFill="1" applyBorder="1" applyAlignment="1">
      <alignment horizontal="center"/>
    </xf>
    <xf numFmtId="176" fontId="190" fillId="0" borderId="46" xfId="390" applyNumberFormat="1" applyFont="1" applyFill="1" applyBorder="1" applyAlignment="1">
      <alignment horizontal="center"/>
    </xf>
    <xf numFmtId="176" fontId="190" fillId="0" borderId="45" xfId="390" applyNumberFormat="1" applyFont="1" applyFill="1" applyBorder="1" applyAlignment="1">
      <alignment horizontal="center"/>
    </xf>
    <xf numFmtId="176" fontId="190" fillId="0" borderId="40" xfId="390" applyNumberFormat="1" applyFont="1" applyFill="1" applyBorder="1" applyAlignment="1">
      <alignment horizontal="center"/>
    </xf>
    <xf numFmtId="0" fontId="192" fillId="0" borderId="46" xfId="387" applyFont="1" applyBorder="1" applyAlignment="1">
      <alignment horizontal="center" vertical="center"/>
    </xf>
    <xf numFmtId="0" fontId="192" fillId="0" borderId="45" xfId="387" applyFont="1" applyBorder="1" applyAlignment="1">
      <alignment horizontal="center" vertical="center"/>
    </xf>
    <xf numFmtId="0" fontId="192" fillId="0" borderId="40" xfId="387" applyFont="1" applyBorder="1" applyAlignment="1">
      <alignment horizontal="center" vertical="center"/>
    </xf>
    <xf numFmtId="0" fontId="28" fillId="0" borderId="0" xfId="390" applyFont="1" applyFill="1" applyAlignment="1">
      <alignment wrapText="1"/>
    </xf>
    <xf numFmtId="0" fontId="181" fillId="0" borderId="0" xfId="390" applyFont="1" applyFill="1" applyAlignment="1">
      <alignment horizontal="left" vertical="top" wrapText="1"/>
    </xf>
    <xf numFmtId="0" fontId="35" fillId="0" borderId="0" xfId="627" applyFont="1" applyFill="1" applyAlignment="1">
      <alignment horizontal="left" vertical="top" wrapText="1"/>
    </xf>
    <xf numFmtId="0" fontId="35" fillId="0" borderId="0" xfId="627" applyFont="1" applyAlignment="1">
      <alignment horizontal="left" vertical="top" wrapText="1"/>
    </xf>
    <xf numFmtId="0" fontId="355" fillId="0" borderId="0" xfId="390" applyFont="1" applyBorder="1" applyAlignment="1">
      <alignment horizontal="left" wrapText="1"/>
    </xf>
    <xf numFmtId="0" fontId="333" fillId="0" borderId="0" xfId="390" applyFont="1" applyFill="1" applyAlignment="1">
      <alignment vertical="top" wrapText="1"/>
    </xf>
    <xf numFmtId="0" fontId="191" fillId="0" borderId="41" xfId="390" applyFont="1" applyBorder="1" applyAlignment="1">
      <alignment horizontal="left"/>
    </xf>
    <xf numFmtId="0" fontId="191" fillId="0" borderId="42" xfId="390" applyFont="1" applyBorder="1" applyAlignment="1">
      <alignment horizontal="left"/>
    </xf>
    <xf numFmtId="49" fontId="35" fillId="0" borderId="14" xfId="389" applyNumberFormat="1" applyFont="1" applyFill="1" applyBorder="1" applyAlignment="1" applyProtection="1">
      <alignment horizontal="center" vertical="center" wrapText="1"/>
      <protection locked="0"/>
    </xf>
    <xf numFmtId="49" fontId="35" fillId="0" borderId="13" xfId="389" applyNumberFormat="1" applyFont="1" applyFill="1" applyBorder="1" applyAlignment="1" applyProtection="1">
      <alignment horizontal="center" vertical="center" wrapText="1"/>
      <protection locked="0"/>
    </xf>
    <xf numFmtId="49" fontId="35" fillId="0" borderId="43" xfId="389" applyNumberFormat="1" applyFont="1" applyFill="1" applyBorder="1" applyAlignment="1" applyProtection="1">
      <alignment horizontal="center" vertical="center" wrapText="1"/>
      <protection locked="0"/>
    </xf>
    <xf numFmtId="49" fontId="35" fillId="0" borderId="14" xfId="389" applyNumberFormat="1" applyFont="1" applyFill="1" applyBorder="1" applyAlignment="1" applyProtection="1">
      <alignment horizontal="center" vertical="center"/>
      <protection locked="0"/>
    </xf>
    <xf numFmtId="49" fontId="35" fillId="0" borderId="43" xfId="389" applyNumberFormat="1" applyFont="1" applyFill="1" applyBorder="1" applyAlignment="1" applyProtection="1">
      <alignment horizontal="center" vertical="center"/>
      <protection locked="0"/>
    </xf>
    <xf numFmtId="49" fontId="35" fillId="0" borderId="48" xfId="389" applyNumberFormat="1" applyFont="1" applyFill="1" applyBorder="1" applyAlignment="1" applyProtection="1">
      <alignment horizontal="center" vertical="center"/>
      <protection locked="0"/>
    </xf>
    <xf numFmtId="49" fontId="35" fillId="0" borderId="42" xfId="389" applyNumberFormat="1" applyFont="1" applyFill="1" applyBorder="1" applyAlignment="1" applyProtection="1">
      <alignment horizontal="center" vertical="center"/>
      <protection locked="0"/>
    </xf>
    <xf numFmtId="259" fontId="35" fillId="0" borderId="46" xfId="389" applyNumberFormat="1" applyFont="1" applyFill="1" applyBorder="1" applyAlignment="1" applyProtection="1">
      <alignment horizontal="center"/>
      <protection locked="0"/>
    </xf>
    <xf numFmtId="259" fontId="35" fillId="0" borderId="40" xfId="389" applyNumberFormat="1" applyFont="1" applyFill="1" applyBorder="1" applyAlignment="1" applyProtection="1">
      <alignment horizontal="center"/>
      <protection locked="0"/>
    </xf>
    <xf numFmtId="0" fontId="35" fillId="0" borderId="46" xfId="389" applyNumberFormat="1" applyFont="1" applyFill="1" applyBorder="1" applyAlignment="1" applyProtection="1">
      <alignment horizontal="center"/>
      <protection locked="0"/>
    </xf>
    <xf numFmtId="0" fontId="35" fillId="0" borderId="40" xfId="389" applyNumberFormat="1" applyFont="1" applyFill="1" applyBorder="1" applyAlignment="1" applyProtection="1">
      <alignment horizontal="center"/>
      <protection locked="0"/>
    </xf>
    <xf numFmtId="259" fontId="35" fillId="0" borderId="47" xfId="389" applyNumberFormat="1" applyFont="1" applyFill="1" applyBorder="1" applyAlignment="1" applyProtection="1">
      <alignment horizontal="center"/>
      <protection locked="0"/>
    </xf>
    <xf numFmtId="259" fontId="35" fillId="0" borderId="41" xfId="389" applyNumberFormat="1" applyFont="1" applyFill="1" applyBorder="1" applyAlignment="1" applyProtection="1">
      <alignment horizontal="center"/>
      <protection locked="0"/>
    </xf>
    <xf numFmtId="0" fontId="35" fillId="0" borderId="47" xfId="389" applyNumberFormat="1" applyFont="1" applyFill="1" applyBorder="1" applyAlignment="1" applyProtection="1">
      <alignment horizontal="center"/>
      <protection locked="0"/>
    </xf>
    <xf numFmtId="0" fontId="35" fillId="0" borderId="41" xfId="389" applyNumberFormat="1" applyFont="1" applyFill="1" applyBorder="1" applyAlignment="1" applyProtection="1">
      <alignment horizontal="center"/>
      <protection locked="0"/>
    </xf>
    <xf numFmtId="259" fontId="35" fillId="0" borderId="48" xfId="389" applyNumberFormat="1" applyFont="1" applyFill="1" applyBorder="1" applyAlignment="1" applyProtection="1">
      <alignment horizontal="center"/>
      <protection locked="0"/>
    </xf>
    <xf numFmtId="259" fontId="35" fillId="0" borderId="42" xfId="389" applyNumberFormat="1" applyFont="1" applyFill="1" applyBorder="1" applyAlignment="1" applyProtection="1">
      <alignment horizontal="center"/>
      <protection locked="0"/>
    </xf>
    <xf numFmtId="170" fontId="35" fillId="0" borderId="48" xfId="389" applyNumberFormat="1" applyFont="1" applyFill="1" applyBorder="1" applyAlignment="1" applyProtection="1">
      <alignment horizontal="center"/>
      <protection locked="0"/>
    </xf>
    <xf numFmtId="170" fontId="35" fillId="0" borderId="42" xfId="389" applyNumberFormat="1" applyFont="1" applyFill="1" applyBorder="1" applyAlignment="1" applyProtection="1">
      <alignment horizontal="center"/>
      <protection locked="0"/>
    </xf>
    <xf numFmtId="0" fontId="35" fillId="0" borderId="48" xfId="389" applyNumberFormat="1" applyFont="1" applyFill="1" applyBorder="1" applyAlignment="1" applyProtection="1">
      <alignment horizontal="center"/>
      <protection locked="0"/>
    </xf>
    <xf numFmtId="0" fontId="35" fillId="0" borderId="42" xfId="389" applyNumberFormat="1" applyFont="1" applyFill="1" applyBorder="1" applyAlignment="1" applyProtection="1">
      <alignment horizontal="center"/>
      <protection locked="0"/>
    </xf>
    <xf numFmtId="0" fontId="190" fillId="0" borderId="46" xfId="391" applyFont="1" applyFill="1" applyBorder="1" applyAlignment="1">
      <alignment horizontal="left" vertical="center"/>
    </xf>
    <xf numFmtId="0" fontId="190" fillId="0" borderId="53" xfId="391" applyFont="1" applyFill="1" applyBorder="1" applyAlignment="1">
      <alignment horizontal="left" vertical="center"/>
    </xf>
    <xf numFmtId="0" fontId="190" fillId="0" borderId="40" xfId="391" applyFont="1" applyFill="1" applyBorder="1" applyAlignment="1">
      <alignment horizontal="left" vertical="center"/>
    </xf>
    <xf numFmtId="0" fontId="190" fillId="0" borderId="47" xfId="391" applyFont="1" applyFill="1" applyBorder="1" applyAlignment="1">
      <alignment horizontal="left" vertical="center"/>
    </xf>
    <xf numFmtId="0" fontId="190" fillId="0" borderId="0" xfId="391" applyFont="1" applyFill="1" applyBorder="1" applyAlignment="1">
      <alignment horizontal="left" vertical="center"/>
    </xf>
    <xf numFmtId="0" fontId="190" fillId="0" borderId="41" xfId="391" applyFont="1" applyFill="1" applyBorder="1" applyAlignment="1">
      <alignment horizontal="left" vertical="center"/>
    </xf>
    <xf numFmtId="0" fontId="195" fillId="0" borderId="14" xfId="391" applyFont="1" applyFill="1" applyBorder="1" applyAlignment="1">
      <alignment horizontal="left" vertical="center"/>
    </xf>
    <xf numFmtId="0" fontId="195" fillId="0" borderId="13" xfId="391" applyFont="1" applyFill="1" applyBorder="1" applyAlignment="1">
      <alignment horizontal="left" vertical="center"/>
    </xf>
    <xf numFmtId="0" fontId="195" fillId="0" borderId="43" xfId="391" applyFont="1" applyFill="1" applyBorder="1" applyAlignment="1">
      <alignment horizontal="left" vertical="center"/>
    </xf>
    <xf numFmtId="46" fontId="190" fillId="0" borderId="110" xfId="391" quotePrefix="1" applyNumberFormat="1" applyFont="1" applyFill="1" applyBorder="1" applyAlignment="1">
      <alignment horizontal="center" vertical="center" wrapText="1"/>
    </xf>
    <xf numFmtId="46" fontId="190" fillId="0" borderId="41" xfId="391" quotePrefix="1" applyNumberFormat="1" applyFont="1" applyFill="1" applyBorder="1" applyAlignment="1">
      <alignment horizontal="center" vertical="center" wrapText="1"/>
    </xf>
    <xf numFmtId="46" fontId="190" fillId="0" borderId="42" xfId="391" quotePrefix="1" applyNumberFormat="1" applyFont="1" applyFill="1" applyBorder="1" applyAlignment="1">
      <alignment horizontal="center" vertical="center" wrapText="1"/>
    </xf>
    <xf numFmtId="260" fontId="190" fillId="0" borderId="46" xfId="626" applyNumberFormat="1" applyFont="1" applyFill="1" applyBorder="1" applyAlignment="1">
      <alignment vertical="center"/>
    </xf>
    <xf numFmtId="260" fontId="190" fillId="0" borderId="40" xfId="626" applyNumberFormat="1" applyFont="1" applyFill="1" applyBorder="1" applyAlignment="1">
      <alignment vertical="center"/>
    </xf>
    <xf numFmtId="260" fontId="190" fillId="0" borderId="48" xfId="626" applyNumberFormat="1" applyFont="1" applyFill="1" applyBorder="1" applyAlignment="1">
      <alignment vertical="center"/>
    </xf>
    <xf numFmtId="260" fontId="190" fillId="0" borderId="42" xfId="626" applyNumberFormat="1" applyFont="1" applyFill="1" applyBorder="1" applyAlignment="1">
      <alignment vertical="center"/>
    </xf>
    <xf numFmtId="260" fontId="195" fillId="0" borderId="71" xfId="626" applyNumberFormat="1" applyFont="1" applyFill="1" applyBorder="1" applyAlignment="1">
      <alignment vertical="center"/>
    </xf>
    <xf numFmtId="260" fontId="195" fillId="0" borderId="43" xfId="626" applyNumberFormat="1" applyFont="1" applyFill="1" applyBorder="1" applyAlignment="1">
      <alignment vertical="center"/>
    </xf>
    <xf numFmtId="49" fontId="190" fillId="0" borderId="14" xfId="391" applyNumberFormat="1" applyFont="1" applyFill="1" applyBorder="1" applyAlignment="1">
      <alignment horizontal="right" vertical="center"/>
    </xf>
    <xf numFmtId="49" fontId="190" fillId="0" borderId="43" xfId="391" applyNumberFormat="1" applyFont="1" applyFill="1" applyBorder="1" applyAlignment="1">
      <alignment horizontal="right" vertical="center"/>
    </xf>
    <xf numFmtId="260" fontId="195" fillId="0" borderId="93" xfId="626" applyNumberFormat="1" applyFont="1" applyFill="1" applyBorder="1" applyAlignment="1">
      <alignment horizontal="right" vertical="center"/>
    </xf>
    <xf numFmtId="260" fontId="195" fillId="0" borderId="95" xfId="626" applyNumberFormat="1" applyFont="1" applyFill="1" applyBorder="1" applyAlignment="1">
      <alignment horizontal="right" vertical="center"/>
    </xf>
    <xf numFmtId="260" fontId="190" fillId="0" borderId="70" xfId="626" applyNumberFormat="1" applyFont="1" applyFill="1" applyBorder="1" applyAlignment="1">
      <alignment horizontal="right"/>
    </xf>
    <xf numFmtId="0" fontId="235" fillId="0" borderId="0" xfId="0" applyFont="1" applyAlignment="1">
      <alignment horizontal="left" vertical="top" wrapText="1"/>
    </xf>
    <xf numFmtId="260" fontId="195" fillId="0" borderId="46" xfId="626" applyNumberFormat="1" applyFont="1" applyFill="1" applyBorder="1" applyAlignment="1">
      <alignment vertical="center"/>
    </xf>
    <xf numFmtId="260" fontId="195" fillId="0" borderId="40" xfId="626" applyNumberFormat="1" applyFont="1" applyFill="1" applyBorder="1" applyAlignment="1">
      <alignment vertical="center"/>
    </xf>
    <xf numFmtId="260" fontId="190" fillId="0" borderId="46" xfId="626" applyNumberFormat="1" applyFont="1" applyFill="1" applyBorder="1" applyAlignment="1">
      <alignment horizontal="right"/>
    </xf>
    <xf numFmtId="260" fontId="190" fillId="0" borderId="40" xfId="626" applyNumberFormat="1" applyFont="1" applyFill="1" applyBorder="1" applyAlignment="1">
      <alignment horizontal="right"/>
    </xf>
    <xf numFmtId="0" fontId="190" fillId="0" borderId="14" xfId="391" applyFont="1" applyFill="1" applyBorder="1" applyAlignment="1">
      <alignment horizontal="left" vertical="center"/>
    </xf>
    <xf numFmtId="0" fontId="190" fillId="0" borderId="13" xfId="391" applyFont="1" applyFill="1" applyBorder="1" applyAlignment="1">
      <alignment horizontal="left" vertical="center"/>
    </xf>
    <xf numFmtId="0" fontId="190" fillId="0" borderId="43" xfId="391" applyFont="1" applyFill="1" applyBorder="1" applyAlignment="1">
      <alignment horizontal="left" vertical="center"/>
    </xf>
    <xf numFmtId="260" fontId="190" fillId="0" borderId="71" xfId="626" applyNumberFormat="1" applyFont="1" applyFill="1" applyBorder="1" applyAlignment="1">
      <alignment vertical="center"/>
    </xf>
    <xf numFmtId="260" fontId="190" fillId="0" borderId="43" xfId="626" applyNumberFormat="1" applyFont="1" applyFill="1" applyBorder="1" applyAlignment="1">
      <alignment vertical="center"/>
    </xf>
    <xf numFmtId="260" fontId="190" fillId="0" borderId="48" xfId="626" applyNumberFormat="1" applyFont="1" applyFill="1" applyBorder="1" applyAlignment="1">
      <alignment horizontal="right" vertical="center"/>
    </xf>
    <xf numFmtId="260" fontId="190" fillId="0" borderId="42" xfId="626" applyNumberFormat="1" applyFont="1" applyFill="1" applyBorder="1" applyAlignment="1">
      <alignment horizontal="right" vertical="center"/>
    </xf>
    <xf numFmtId="0" fontId="195" fillId="0" borderId="47" xfId="391" applyFont="1" applyFill="1" applyBorder="1" applyAlignment="1">
      <alignment horizontal="left" vertical="center" indent="1"/>
    </xf>
    <xf numFmtId="0" fontId="195" fillId="0" borderId="0" xfId="391" applyFont="1" applyFill="1" applyBorder="1" applyAlignment="1">
      <alignment horizontal="left" vertical="center" indent="1"/>
    </xf>
    <xf numFmtId="0" fontId="195" fillId="0" borderId="41" xfId="391" applyFont="1" applyFill="1" applyBorder="1" applyAlignment="1">
      <alignment horizontal="left" vertical="center" indent="1"/>
    </xf>
    <xf numFmtId="260" fontId="190" fillId="0" borderId="71" xfId="626" applyNumberFormat="1" applyFont="1" applyFill="1" applyBorder="1" applyAlignment="1">
      <alignment horizontal="right" vertical="center"/>
    </xf>
    <xf numFmtId="260" fontId="190" fillId="0" borderId="43" xfId="626" applyNumberFormat="1" applyFont="1" applyFill="1" applyBorder="1" applyAlignment="1">
      <alignment horizontal="right" vertical="center"/>
    </xf>
    <xf numFmtId="260" fontId="195" fillId="0" borderId="46" xfId="626" applyNumberFormat="1" applyFont="1" applyFill="1" applyBorder="1" applyAlignment="1">
      <alignment horizontal="right" vertical="center"/>
    </xf>
    <xf numFmtId="260" fontId="195" fillId="0" borderId="40" xfId="626" applyNumberFormat="1" applyFont="1" applyFill="1" applyBorder="1" applyAlignment="1">
      <alignment horizontal="right" vertical="center"/>
    </xf>
    <xf numFmtId="0" fontId="190" fillId="0" borderId="0" xfId="390" applyFont="1" applyFill="1" applyBorder="1" applyAlignment="1">
      <alignment horizontal="left" vertical="center" wrapText="1"/>
    </xf>
    <xf numFmtId="0" fontId="190" fillId="0" borderId="41" xfId="390" applyFont="1" applyFill="1" applyBorder="1" applyAlignment="1">
      <alignment horizontal="left" vertical="center" wrapText="1"/>
    </xf>
    <xf numFmtId="0" fontId="190" fillId="0" borderId="0" xfId="390" applyFont="1" applyFill="1" applyBorder="1" applyAlignment="1">
      <alignment vertical="center" wrapText="1"/>
    </xf>
    <xf numFmtId="49" fontId="193" fillId="0" borderId="0" xfId="392" applyNumberFormat="1" applyFont="1" applyFill="1" applyBorder="1" applyAlignment="1">
      <alignment horizontal="center" vertical="top" wrapText="1"/>
    </xf>
    <xf numFmtId="0" fontId="28" fillId="0" borderId="0" xfId="0" applyFont="1" applyAlignment="1">
      <alignment vertical="top" wrapText="1"/>
    </xf>
    <xf numFmtId="0" fontId="28" fillId="0" borderId="0" xfId="0" applyFont="1" applyFill="1" applyAlignment="1">
      <alignment vertical="top" wrapText="1"/>
    </xf>
    <xf numFmtId="176" fontId="190" fillId="0" borderId="14" xfId="390" applyNumberFormat="1" applyFont="1" applyFill="1" applyBorder="1" applyAlignment="1">
      <alignment horizontal="center" vertical="center"/>
    </xf>
    <xf numFmtId="176" fontId="190" fillId="0" borderId="13" xfId="390" applyNumberFormat="1" applyFont="1" applyFill="1" applyBorder="1" applyAlignment="1">
      <alignment horizontal="center" vertical="center"/>
    </xf>
    <xf numFmtId="176" fontId="190" fillId="0" borderId="43" xfId="390" applyNumberFormat="1" applyFont="1" applyFill="1" applyBorder="1" applyAlignment="1">
      <alignment horizontal="center" vertical="center"/>
    </xf>
    <xf numFmtId="0" fontId="35" fillId="0" borderId="0" xfId="0" applyFont="1" applyFill="1" applyBorder="1" applyAlignment="1">
      <alignment wrapText="1"/>
    </xf>
    <xf numFmtId="0" fontId="28" fillId="0" borderId="0" xfId="0" applyFont="1" applyAlignment="1">
      <alignment horizontal="left" vertical="top" wrapText="1"/>
    </xf>
    <xf numFmtId="172" fontId="193" fillId="0" borderId="0" xfId="390" applyNumberFormat="1" applyFont="1" applyFill="1" applyBorder="1" applyAlignment="1"/>
    <xf numFmtId="172" fontId="193" fillId="0" borderId="41" xfId="390" applyNumberFormat="1" applyFont="1" applyFill="1" applyBorder="1" applyAlignment="1"/>
    <xf numFmtId="172" fontId="193" fillId="0" borderId="44" xfId="390" applyNumberFormat="1" applyFont="1" applyFill="1" applyBorder="1" applyAlignment="1"/>
    <xf numFmtId="172" fontId="193" fillId="0" borderId="42" xfId="390" applyNumberFormat="1" applyFont="1" applyFill="1" applyBorder="1" applyAlignment="1"/>
    <xf numFmtId="172" fontId="193" fillId="0" borderId="13" xfId="390" applyNumberFormat="1" applyFont="1" applyFill="1" applyBorder="1" applyAlignment="1"/>
    <xf numFmtId="172" fontId="193" fillId="0" borderId="43" xfId="390" applyNumberFormat="1" applyFont="1" applyFill="1" applyBorder="1" applyAlignment="1"/>
    <xf numFmtId="169" fontId="193" fillId="0" borderId="39" xfId="390" applyNumberFormat="1" applyFont="1" applyBorder="1" applyAlignment="1">
      <alignment horizontal="center" vertical="center" wrapText="1"/>
    </xf>
    <xf numFmtId="169" fontId="193" fillId="0" borderId="39" xfId="390" applyNumberFormat="1" applyFont="1" applyFill="1" applyBorder="1" applyAlignment="1">
      <alignment horizontal="center" vertical="center" wrapText="1"/>
    </xf>
    <xf numFmtId="169" fontId="183" fillId="0" borderId="0" xfId="390" applyNumberFormat="1" applyFont="1" applyBorder="1" applyAlignment="1">
      <alignment horizontal="center" vertical="center" wrapText="1"/>
    </xf>
    <xf numFmtId="172" fontId="193" fillId="0" borderId="56" xfId="390" applyNumberFormat="1" applyFont="1" applyFill="1" applyBorder="1" applyAlignment="1"/>
    <xf numFmtId="172" fontId="193" fillId="0" borderId="40" xfId="390" applyNumberFormat="1" applyFont="1" applyFill="1" applyBorder="1" applyAlignment="1"/>
    <xf numFmtId="0" fontId="28" fillId="0" borderId="0" xfId="0" applyFont="1" applyFill="1" applyAlignment="1">
      <alignment horizontal="left" wrapText="1"/>
    </xf>
    <xf numFmtId="0" fontId="35" fillId="0" borderId="0" xfId="640" applyFont="1" applyFill="1" applyAlignment="1">
      <alignment horizontal="left" vertical="top" wrapText="1"/>
    </xf>
    <xf numFmtId="0" fontId="28" fillId="45" borderId="0" xfId="626" applyFont="1" applyFill="1" applyAlignment="1">
      <alignment horizontal="left" wrapText="1"/>
    </xf>
    <xf numFmtId="0" fontId="35" fillId="45" borderId="0" xfId="0" applyFont="1" applyFill="1" applyAlignment="1">
      <alignment horizontal="left" vertical="top" wrapText="1"/>
    </xf>
    <xf numFmtId="0" fontId="230" fillId="0" borderId="0" xfId="626" applyFont="1" applyFill="1" applyAlignment="1">
      <alignment horizontal="left" vertical="top" wrapText="1"/>
    </xf>
    <xf numFmtId="0" fontId="35" fillId="45" borderId="0" xfId="640" applyFont="1" applyFill="1" applyAlignment="1">
      <alignment horizontal="left" vertical="top" wrapText="1"/>
    </xf>
    <xf numFmtId="0" fontId="355" fillId="0" borderId="0" xfId="626" applyFont="1" applyFill="1" applyAlignment="1">
      <alignment wrapText="1"/>
    </xf>
    <xf numFmtId="0" fontId="192" fillId="0" borderId="46" xfId="626" applyFont="1" applyFill="1" applyBorder="1" applyAlignment="1">
      <alignment horizontal="center" vertical="center"/>
    </xf>
    <xf numFmtId="0" fontId="192" fillId="0" borderId="83" xfId="626" applyFont="1" applyFill="1" applyBorder="1" applyAlignment="1">
      <alignment horizontal="center" vertical="center"/>
    </xf>
    <xf numFmtId="0" fontId="192" fillId="0" borderId="40" xfId="626" applyFont="1" applyFill="1" applyBorder="1" applyAlignment="1">
      <alignment horizontal="center" vertical="center"/>
    </xf>
    <xf numFmtId="0" fontId="192" fillId="0" borderId="47" xfId="626" applyFont="1" applyFill="1" applyBorder="1" applyAlignment="1">
      <alignment horizontal="center" vertical="center"/>
    </xf>
    <xf numFmtId="0" fontId="192" fillId="0" borderId="0" xfId="626" applyFont="1" applyFill="1" applyBorder="1" applyAlignment="1">
      <alignment horizontal="center" vertical="center"/>
    </xf>
    <xf numFmtId="0" fontId="192" fillId="0" borderId="41" xfId="626" applyFont="1" applyFill="1" applyBorder="1" applyAlignment="1">
      <alignment horizontal="center" vertical="center"/>
    </xf>
    <xf numFmtId="0" fontId="192" fillId="0" borderId="48" xfId="626" applyFont="1" applyFill="1" applyBorder="1" applyAlignment="1">
      <alignment horizontal="center" vertical="center"/>
    </xf>
    <xf numFmtId="0" fontId="192" fillId="0" borderId="44" xfId="626" applyFont="1" applyFill="1" applyBorder="1" applyAlignment="1">
      <alignment horizontal="center" vertical="center"/>
    </xf>
    <xf numFmtId="0" fontId="192" fillId="0" borderId="42" xfId="626" applyFont="1" applyFill="1" applyBorder="1" applyAlignment="1">
      <alignment horizontal="center" vertical="center"/>
    </xf>
    <xf numFmtId="0" fontId="28" fillId="45" borderId="0" xfId="640" applyFont="1" applyFill="1" applyBorder="1" applyAlignment="1">
      <alignment horizontal="left" wrapText="1"/>
    </xf>
    <xf numFmtId="0" fontId="28" fillId="0" borderId="0" xfId="626" applyFont="1" applyFill="1" applyAlignment="1">
      <alignment horizontal="left" wrapText="1"/>
    </xf>
    <xf numFmtId="0" fontId="230" fillId="0" borderId="0" xfId="626" applyFont="1" applyFill="1" applyAlignment="1">
      <alignment horizontal="left" wrapText="1"/>
    </xf>
    <xf numFmtId="0" fontId="35" fillId="0" borderId="0" xfId="645" applyFont="1" applyFill="1" applyAlignment="1">
      <alignment horizontal="left" wrapText="1"/>
    </xf>
    <xf numFmtId="174" fontId="190" fillId="0" borderId="46" xfId="626" applyNumberFormat="1" applyFont="1" applyFill="1" applyBorder="1" applyAlignment="1">
      <alignment horizontal="center" vertical="center"/>
    </xf>
    <xf numFmtId="174" fontId="190" fillId="0" borderId="56" xfId="626" applyNumberFormat="1" applyFont="1" applyFill="1" applyBorder="1" applyAlignment="1">
      <alignment horizontal="center" vertical="center"/>
    </xf>
    <xf numFmtId="174" fontId="190" fillId="0" borderId="40" xfId="626" applyNumberFormat="1" applyFont="1" applyFill="1" applyBorder="1" applyAlignment="1">
      <alignment horizontal="center" vertical="center"/>
    </xf>
    <xf numFmtId="174" fontId="190" fillId="0" borderId="48" xfId="626" applyNumberFormat="1" applyFont="1" applyFill="1" applyBorder="1" applyAlignment="1">
      <alignment horizontal="center" vertical="center"/>
    </xf>
    <xf numFmtId="174" fontId="190" fillId="0" borderId="44" xfId="626" applyNumberFormat="1" applyFont="1" applyFill="1" applyBorder="1" applyAlignment="1">
      <alignment horizontal="center" vertical="center"/>
    </xf>
    <xf numFmtId="174" fontId="190" fillId="0" borderId="42" xfId="626" applyNumberFormat="1" applyFont="1" applyFill="1" applyBorder="1" applyAlignment="1">
      <alignment horizontal="center" vertical="center"/>
    </xf>
    <xf numFmtId="0" fontId="35" fillId="0" borderId="0" xfId="0" applyFont="1" applyBorder="1" applyAlignment="1">
      <alignment horizontal="left" vertical="top" wrapText="1"/>
    </xf>
    <xf numFmtId="0" fontId="190" fillId="0" borderId="82" xfId="645" applyFont="1" applyBorder="1" applyAlignment="1">
      <alignment horizontal="left" wrapText="1"/>
    </xf>
    <xf numFmtId="0" fontId="355" fillId="0" borderId="0" xfId="626" applyFont="1" applyFill="1" applyAlignment="1">
      <alignment horizontal="left" wrapText="1"/>
    </xf>
    <xf numFmtId="0" fontId="35" fillId="0" borderId="0" xfId="0" applyFont="1" applyFill="1" applyAlignment="1">
      <alignment horizontal="left" vertical="center" wrapText="1"/>
    </xf>
    <xf numFmtId="49" fontId="190" fillId="0" borderId="14" xfId="390" applyNumberFormat="1" applyFont="1" applyFill="1" applyBorder="1" applyAlignment="1">
      <alignment horizontal="center" vertical="center"/>
    </xf>
    <xf numFmtId="49" fontId="190" fillId="0" borderId="70" xfId="390" applyNumberFormat="1" applyFont="1" applyFill="1" applyBorder="1" applyAlignment="1">
      <alignment horizontal="center" vertical="center"/>
    </xf>
    <xf numFmtId="49" fontId="190" fillId="0" borderId="43" xfId="390" applyNumberFormat="1" applyFont="1" applyFill="1" applyBorder="1" applyAlignment="1">
      <alignment horizontal="center" vertical="center"/>
    </xf>
    <xf numFmtId="49" fontId="192" fillId="0" borderId="14" xfId="390" applyNumberFormat="1" applyFont="1" applyBorder="1" applyAlignment="1">
      <alignment horizontal="center" vertical="center"/>
    </xf>
    <xf numFmtId="49" fontId="192" fillId="0" borderId="43" xfId="390" applyNumberFormat="1" applyFont="1" applyBorder="1" applyAlignment="1">
      <alignment horizontal="center" vertical="center"/>
    </xf>
    <xf numFmtId="2" fontId="190" fillId="0" borderId="0" xfId="390" applyNumberFormat="1" applyFont="1" applyFill="1" applyBorder="1" applyAlignment="1">
      <alignment horizontal="left" vertical="center" wrapText="1"/>
    </xf>
    <xf numFmtId="2" fontId="192" fillId="0" borderId="70" xfId="390" applyNumberFormat="1" applyFont="1" applyFill="1" applyBorder="1" applyAlignment="1">
      <alignment vertical="center" wrapText="1"/>
    </xf>
    <xf numFmtId="2" fontId="192" fillId="0" borderId="85" xfId="390" applyNumberFormat="1" applyFont="1" applyFill="1" applyBorder="1" applyAlignment="1">
      <alignment vertical="center" wrapText="1"/>
    </xf>
    <xf numFmtId="2" fontId="190" fillId="0" borderId="71" xfId="390" applyNumberFormat="1" applyFont="1" applyFill="1" applyBorder="1" applyAlignment="1">
      <alignment vertical="center" wrapText="1"/>
    </xf>
    <xf numFmtId="2" fontId="190" fillId="0" borderId="70" xfId="390" applyNumberFormat="1" applyFont="1" applyFill="1" applyBorder="1" applyAlignment="1">
      <alignment vertical="center" wrapText="1"/>
    </xf>
    <xf numFmtId="2" fontId="190" fillId="0" borderId="85" xfId="390" applyNumberFormat="1" applyFont="1" applyFill="1" applyBorder="1" applyAlignment="1">
      <alignment vertical="center" wrapText="1"/>
    </xf>
    <xf numFmtId="2" fontId="190" fillId="0" borderId="47" xfId="390" applyNumberFormat="1" applyFont="1" applyFill="1" applyBorder="1" applyAlignment="1">
      <alignment horizontal="left" vertical="center" wrapText="1" indent="1"/>
    </xf>
    <xf numFmtId="2" fontId="190" fillId="0" borderId="0" xfId="390" applyNumberFormat="1" applyFont="1" applyFill="1" applyBorder="1" applyAlignment="1">
      <alignment horizontal="left" vertical="center" wrapText="1" indent="1"/>
    </xf>
    <xf numFmtId="2" fontId="190" fillId="0" borderId="41" xfId="390" applyNumberFormat="1" applyFont="1" applyFill="1" applyBorder="1" applyAlignment="1">
      <alignment horizontal="left" vertical="center" wrapText="1" indent="1"/>
    </xf>
    <xf numFmtId="2" fontId="190" fillId="0" borderId="48" xfId="390" applyNumberFormat="1" applyFont="1" applyFill="1" applyBorder="1" applyAlignment="1">
      <alignment horizontal="left" vertical="center" wrapText="1" indent="1"/>
    </xf>
    <xf numFmtId="2" fontId="190" fillId="0" borderId="44" xfId="390" applyNumberFormat="1" applyFont="1" applyFill="1" applyBorder="1" applyAlignment="1">
      <alignment horizontal="left" vertical="center" wrapText="1" indent="1"/>
    </xf>
    <xf numFmtId="2" fontId="190" fillId="0" borderId="42" xfId="390" applyNumberFormat="1" applyFont="1" applyFill="1" applyBorder="1" applyAlignment="1">
      <alignment horizontal="left" vertical="center" wrapText="1" indent="1"/>
    </xf>
    <xf numFmtId="49" fontId="190" fillId="0" borderId="71" xfId="390" applyNumberFormat="1" applyFont="1" applyFill="1" applyBorder="1" applyAlignment="1">
      <alignment horizontal="center" vertical="center"/>
    </xf>
    <xf numFmtId="49" fontId="190" fillId="0" borderId="85" xfId="390" applyNumberFormat="1" applyFont="1" applyFill="1" applyBorder="1" applyAlignment="1">
      <alignment horizontal="center" vertical="center"/>
    </xf>
    <xf numFmtId="2" fontId="192" fillId="0" borderId="13" xfId="390" applyNumberFormat="1" applyFont="1" applyFill="1" applyBorder="1" applyAlignment="1">
      <alignment horizontal="left" vertical="center" wrapText="1"/>
    </xf>
    <xf numFmtId="2" fontId="192" fillId="0" borderId="70" xfId="390" applyNumberFormat="1" applyFont="1" applyFill="1" applyBorder="1" applyAlignment="1">
      <alignment horizontal="left" vertical="center" wrapText="1"/>
    </xf>
    <xf numFmtId="2" fontId="192" fillId="0" borderId="43" xfId="390" applyNumberFormat="1" applyFont="1" applyFill="1" applyBorder="1" applyAlignment="1">
      <alignment horizontal="left" vertical="center" wrapText="1"/>
    </xf>
    <xf numFmtId="2" fontId="190" fillId="0" borderId="13" xfId="390" applyNumberFormat="1" applyFont="1" applyFill="1" applyBorder="1" applyAlignment="1">
      <alignment horizontal="left" vertical="center" wrapText="1"/>
    </xf>
    <xf numFmtId="2" fontId="190" fillId="0" borderId="70" xfId="390" applyNumberFormat="1" applyFont="1" applyFill="1" applyBorder="1" applyAlignment="1">
      <alignment horizontal="left" vertical="center" wrapText="1"/>
    </xf>
    <xf numFmtId="2" fontId="190" fillId="0" borderId="43" xfId="390" applyNumberFormat="1" applyFont="1" applyFill="1" applyBorder="1" applyAlignment="1">
      <alignment horizontal="left" vertical="center" wrapText="1"/>
    </xf>
    <xf numFmtId="2" fontId="190" fillId="0" borderId="84" xfId="390" applyNumberFormat="1" applyFont="1" applyFill="1" applyBorder="1" applyAlignment="1">
      <alignment vertical="center" wrapText="1"/>
    </xf>
    <xf numFmtId="2" fontId="190" fillId="0" borderId="84" xfId="390" applyNumberFormat="1" applyFont="1" applyFill="1" applyBorder="1" applyAlignment="1">
      <alignment horizontal="left" vertical="center" wrapText="1"/>
    </xf>
    <xf numFmtId="2" fontId="190" fillId="0" borderId="46" xfId="390" applyNumberFormat="1" applyFont="1" applyFill="1" applyBorder="1" applyAlignment="1">
      <alignment vertical="center" wrapText="1"/>
    </xf>
    <xf numFmtId="2" fontId="190" fillId="0" borderId="90" xfId="390" applyNumberFormat="1" applyFont="1" applyFill="1" applyBorder="1" applyAlignment="1">
      <alignment vertical="center" wrapText="1"/>
    </xf>
    <xf numFmtId="2" fontId="190" fillId="0" borderId="40" xfId="390" applyNumberFormat="1" applyFont="1" applyFill="1" applyBorder="1" applyAlignment="1">
      <alignment vertical="center" wrapText="1"/>
    </xf>
    <xf numFmtId="49" fontId="205" fillId="0" borderId="47" xfId="390" applyNumberFormat="1" applyFont="1" applyFill="1" applyBorder="1" applyAlignment="1">
      <alignment horizontal="left" vertical="center"/>
    </xf>
    <xf numFmtId="49" fontId="205" fillId="0" borderId="0" xfId="390" applyNumberFormat="1" applyFont="1" applyFill="1" applyBorder="1" applyAlignment="1">
      <alignment horizontal="left" vertical="center"/>
    </xf>
    <xf numFmtId="49" fontId="205" fillId="0" borderId="41" xfId="390" applyNumberFormat="1" applyFont="1" applyFill="1" applyBorder="1" applyAlignment="1">
      <alignment horizontal="left" vertical="center"/>
    </xf>
    <xf numFmtId="49" fontId="205" fillId="0" borderId="47" xfId="390" applyNumberFormat="1" applyFont="1" applyFill="1" applyBorder="1" applyAlignment="1">
      <alignment vertical="center"/>
    </xf>
    <xf numFmtId="49" fontId="205" fillId="0" borderId="0" xfId="390" applyNumberFormat="1" applyFont="1" applyFill="1" applyBorder="1" applyAlignment="1">
      <alignment vertical="center"/>
    </xf>
    <xf numFmtId="49" fontId="205" fillId="0" borderId="41" xfId="390" applyNumberFormat="1" applyFont="1" applyFill="1" applyBorder="1" applyAlignment="1">
      <alignment vertical="center"/>
    </xf>
    <xf numFmtId="49" fontId="205" fillId="0" borderId="48" xfId="390" applyNumberFormat="1" applyFont="1" applyFill="1" applyBorder="1" applyAlignment="1">
      <alignment vertical="center"/>
    </xf>
    <xf numFmtId="49" fontId="205" fillId="0" borderId="44" xfId="390" applyNumberFormat="1" applyFont="1" applyFill="1" applyBorder="1" applyAlignment="1">
      <alignment vertical="center"/>
    </xf>
    <xf numFmtId="49" fontId="205" fillId="0" borderId="42" xfId="390" applyNumberFormat="1" applyFont="1" applyFill="1" applyBorder="1" applyAlignment="1">
      <alignment vertical="center"/>
    </xf>
    <xf numFmtId="49" fontId="205" fillId="0" borderId="46" xfId="390" applyNumberFormat="1" applyFont="1" applyFill="1" applyBorder="1" applyAlignment="1">
      <alignment vertical="center"/>
    </xf>
    <xf numFmtId="49" fontId="205" fillId="0" borderId="88" xfId="390" applyNumberFormat="1" applyFont="1" applyFill="1" applyBorder="1" applyAlignment="1">
      <alignment vertical="center"/>
    </xf>
    <xf numFmtId="49" fontId="205" fillId="0" borderId="40" xfId="390" applyNumberFormat="1" applyFont="1" applyFill="1" applyBorder="1" applyAlignment="1">
      <alignment vertical="center"/>
    </xf>
    <xf numFmtId="0" fontId="28" fillId="0" borderId="47" xfId="1551" applyFont="1" applyFill="1" applyBorder="1" applyAlignment="1">
      <alignment horizontal="left" vertical="center" wrapText="1"/>
    </xf>
    <xf numFmtId="0" fontId="28" fillId="0" borderId="0" xfId="1551" applyFont="1" applyFill="1" applyBorder="1" applyAlignment="1">
      <alignment horizontal="left" vertical="center" wrapText="1"/>
    </xf>
    <xf numFmtId="0" fontId="28" fillId="0" borderId="41" xfId="1551" applyFont="1" applyFill="1" applyBorder="1" applyAlignment="1">
      <alignment horizontal="left" vertical="center" wrapText="1"/>
    </xf>
    <xf numFmtId="0" fontId="14" fillId="0" borderId="39" xfId="390" applyFont="1" applyBorder="1" applyAlignment="1">
      <alignment horizontal="center" vertical="center"/>
    </xf>
    <xf numFmtId="0" fontId="352" fillId="0" borderId="84" xfId="1327" applyFont="1" applyFill="1" applyBorder="1" applyAlignment="1">
      <alignment horizontal="center" vertical="center"/>
    </xf>
    <xf numFmtId="0" fontId="352" fillId="0" borderId="87" xfId="1327" applyFont="1" applyFill="1" applyBorder="1" applyAlignment="1">
      <alignment horizontal="center" vertical="center"/>
    </xf>
    <xf numFmtId="0" fontId="352" fillId="0" borderId="38" xfId="1327" applyFont="1" applyFill="1" applyBorder="1" applyAlignment="1">
      <alignment horizontal="center" vertical="center"/>
    </xf>
    <xf numFmtId="0" fontId="352" fillId="0" borderId="93" xfId="1327" applyFont="1" applyFill="1" applyBorder="1" applyAlignment="1">
      <alignment horizontal="center" vertical="center"/>
    </xf>
    <xf numFmtId="0" fontId="352" fillId="0" borderId="94" xfId="1327" applyFont="1" applyFill="1" applyBorder="1" applyAlignment="1">
      <alignment horizontal="center" vertical="center"/>
    </xf>
    <xf numFmtId="0" fontId="352" fillId="0" borderId="95" xfId="1327" applyFont="1" applyFill="1" applyBorder="1" applyAlignment="1">
      <alignment horizontal="center" vertical="center"/>
    </xf>
    <xf numFmtId="0" fontId="349" fillId="0" borderId="0" xfId="0" applyFont="1" applyAlignment="1">
      <alignment wrapText="1"/>
    </xf>
  </cellXfs>
  <cellStyles count="10098">
    <cellStyle name="-" xfId="1"/>
    <cellStyle name=" 1" xfId="1553"/>
    <cellStyle name=" 1 10" xfId="1554"/>
    <cellStyle name=" 1 10 2" xfId="1555"/>
    <cellStyle name=" 1 10 3" xfId="1556"/>
    <cellStyle name=" 1 11" xfId="1557"/>
    <cellStyle name=" 1 11 2" xfId="1558"/>
    <cellStyle name=" 1 11 3" xfId="1559"/>
    <cellStyle name=" 1 12" xfId="1560"/>
    <cellStyle name=" 1 12 2" xfId="1561"/>
    <cellStyle name=" 1 13" xfId="1562"/>
    <cellStyle name=" 1 2" xfId="1563"/>
    <cellStyle name=" 1 2 2" xfId="1564"/>
    <cellStyle name=" 1 2 2 2" xfId="1565"/>
    <cellStyle name=" 1 2 2 2 2" xfId="1566"/>
    <cellStyle name=" 1 2 2 3" xfId="1567"/>
    <cellStyle name=" 1 2 2 3 2" xfId="1568"/>
    <cellStyle name=" 1 2 2 4" xfId="1569"/>
    <cellStyle name=" 1 2 3" xfId="1570"/>
    <cellStyle name=" 1 2 3 2" xfId="1571"/>
    <cellStyle name=" 1 2 4" xfId="1572"/>
    <cellStyle name=" 1 2 4 2" xfId="1573"/>
    <cellStyle name=" 1 2 5" xfId="1574"/>
    <cellStyle name=" 1 3" xfId="1575"/>
    <cellStyle name=" 1 3 2" xfId="1576"/>
    <cellStyle name=" 1 4" xfId="1577"/>
    <cellStyle name=" 1 4 2" xfId="1578"/>
    <cellStyle name=" 1 4 2 2" xfId="1579"/>
    <cellStyle name=" 1 4 3" xfId="1580"/>
    <cellStyle name=" 1 5" xfId="1581"/>
    <cellStyle name=" 1 5 2" xfId="1582"/>
    <cellStyle name=" 1 5 2 2" xfId="1583"/>
    <cellStyle name=" 1 5 3" xfId="1584"/>
    <cellStyle name=" 1 5 3 2" xfId="1585"/>
    <cellStyle name=" 1 5 4" xfId="1586"/>
    <cellStyle name=" 1 6" xfId="1587"/>
    <cellStyle name=" 1 6 2" xfId="1588"/>
    <cellStyle name=" 1 6 2 2" xfId="1589"/>
    <cellStyle name=" 1 6 3" xfId="1590"/>
    <cellStyle name=" 1 7" xfId="1591"/>
    <cellStyle name=" 1 7 2" xfId="1592"/>
    <cellStyle name=" 1 8" xfId="1593"/>
    <cellStyle name=" 1 8 2" xfId="1594"/>
    <cellStyle name=" 1 9" xfId="1595"/>
    <cellStyle name=" 1 9 2" xfId="1596"/>
    <cellStyle name=" 1_Results &amp; key fig." xfId="4862"/>
    <cellStyle name="&quot;123&quot;" xfId="2"/>
    <cellStyle name="******************************************" xfId="3"/>
    <cellStyle name="****************************************** 2" xfId="665"/>
    <cellStyle name="****************************************** 2 2" xfId="1598"/>
    <cellStyle name="****************************************** 2 2 2" xfId="1599"/>
    <cellStyle name="****************************************** 2 3" xfId="1600"/>
    <cellStyle name="****************************************** 2 3 2" xfId="1601"/>
    <cellStyle name="****************************************** 2 4" xfId="1602"/>
    <cellStyle name="****************************************** 3" xfId="1603"/>
    <cellStyle name="****************************************** 3 2" xfId="1604"/>
    <cellStyle name="****************************************** 4" xfId="1605"/>
    <cellStyle name="****************************************** 4 2" xfId="1606"/>
    <cellStyle name="****************************************** 5" xfId="1607"/>
    <cellStyle name="******************************************_Expenses (1)" xfId="1597"/>
    <cellStyle name="?蟓%U?&amp;H?_x0008__x001e__x000d_?_x000f__x0001__x0001_" xfId="1608"/>
    <cellStyle name="_%(SignOnly)" xfId="4"/>
    <cellStyle name="_%(SignOnly) 2" xfId="4863"/>
    <cellStyle name="_%(SignSpaceOnly)" xfId="5"/>
    <cellStyle name="_%(SignSpaceOnly) 2" xfId="4864"/>
    <cellStyle name="_0108 Balanse + ledelsesrapport" xfId="1609"/>
    <cellStyle name="_0108 Balanse + ledelsesrapport 2" xfId="1610"/>
    <cellStyle name="_0108 Balanse + ledelsesrapport 2 2" xfId="1611"/>
    <cellStyle name="_0108 Balanse + ledelsesrapport 2 2 2" xfId="1612"/>
    <cellStyle name="_0108 Balanse + ledelsesrapport 2 3" xfId="1613"/>
    <cellStyle name="_0108 Balanse + ledelsesrapport 2 3 2" xfId="1614"/>
    <cellStyle name="_0108 Balanse + ledelsesrapport 2 4" xfId="1615"/>
    <cellStyle name="_0108 Balanse + ledelsesrapport 3" xfId="1616"/>
    <cellStyle name="_0108 Balanse + ledelsesrapport 3 2" xfId="1617"/>
    <cellStyle name="_0108 Balanse + ledelsesrapport 3 2 2" xfId="1618"/>
    <cellStyle name="_0108 Balanse + ledelsesrapport 3 3" xfId="1619"/>
    <cellStyle name="_0108 Balanse + ledelsesrapport 3 3 2" xfId="1620"/>
    <cellStyle name="_0108 Balanse + ledelsesrapport 3 4" xfId="1621"/>
    <cellStyle name="_0108 Balanse + ledelsesrapport 4" xfId="1622"/>
    <cellStyle name="_0108 Balanse + ledelsesrapport 4 2" xfId="1623"/>
    <cellStyle name="_0108 Balanse + ledelsesrapport 5" xfId="1624"/>
    <cellStyle name="_0108 Balanse + ledelsesrapport 5 2" xfId="1625"/>
    <cellStyle name="_0108 Balanse + ledelsesrapport 6" xfId="1626"/>
    <cellStyle name="_06-Tilknytta 0909" xfId="1627"/>
    <cellStyle name="_13-Interne derivater Treasury 0912" xfId="1628"/>
    <cellStyle name="_2" xfId="1629"/>
    <cellStyle name="_2 10" xfId="4865"/>
    <cellStyle name="_2 11" xfId="4866"/>
    <cellStyle name="_2 12" xfId="4867"/>
    <cellStyle name="_2 13" xfId="4868"/>
    <cellStyle name="_2 14" xfId="4869"/>
    <cellStyle name="_2 15" xfId="4870"/>
    <cellStyle name="_2 16" xfId="4871"/>
    <cellStyle name="_2 2" xfId="1630"/>
    <cellStyle name="_2 2 2" xfId="4872"/>
    <cellStyle name="_2 2 2 2" xfId="4873"/>
    <cellStyle name="_2 2 3" xfId="4874"/>
    <cellStyle name="_2 2_1" xfId="4875"/>
    <cellStyle name="_2 2_8" xfId="4876"/>
    <cellStyle name="_2 3" xfId="4877"/>
    <cellStyle name="_2 3 2" xfId="4878"/>
    <cellStyle name="_2 3 2 2" xfId="4879"/>
    <cellStyle name="_2 3 3" xfId="4880"/>
    <cellStyle name="_2 3 3 2" xfId="4881"/>
    <cellStyle name="_2 3 3 3" xfId="4882"/>
    <cellStyle name="_2 3 3 4" xfId="4883"/>
    <cellStyle name="_2 4" xfId="4884"/>
    <cellStyle name="_2 4 2" xfId="4885"/>
    <cellStyle name="_2 5" xfId="4886"/>
    <cellStyle name="_2 5 2" xfId="4887"/>
    <cellStyle name="_2 6" xfId="4888"/>
    <cellStyle name="_2 7" xfId="4889"/>
    <cellStyle name="_2 8" xfId="4890"/>
    <cellStyle name="_2 9" xfId="4891"/>
    <cellStyle name="_2_1" xfId="4892"/>
    <cellStyle name="_2_8" xfId="4893"/>
    <cellStyle name="_2_Side 9" xfId="4894"/>
    <cellStyle name="_3" xfId="1631"/>
    <cellStyle name="_3 10" xfId="4895"/>
    <cellStyle name="_3 11" xfId="4896"/>
    <cellStyle name="_3 12" xfId="4897"/>
    <cellStyle name="_3 13" xfId="4898"/>
    <cellStyle name="_3 14" xfId="4899"/>
    <cellStyle name="_3 15" xfId="4900"/>
    <cellStyle name="_3 16" xfId="4901"/>
    <cellStyle name="_3 2" xfId="1632"/>
    <cellStyle name="_3 2 2" xfId="4902"/>
    <cellStyle name="_3 2 2 2" xfId="4903"/>
    <cellStyle name="_3 2 3" xfId="4904"/>
    <cellStyle name="_3 2_1" xfId="4905"/>
    <cellStyle name="_3 2_8" xfId="4906"/>
    <cellStyle name="_3 3" xfId="4907"/>
    <cellStyle name="_3 3 2" xfId="4908"/>
    <cellStyle name="_3 3 2 2" xfId="4909"/>
    <cellStyle name="_3 3 3" xfId="4910"/>
    <cellStyle name="_3 3 3 2" xfId="4911"/>
    <cellStyle name="_3 3 3 3" xfId="4912"/>
    <cellStyle name="_3 3 3 4" xfId="4913"/>
    <cellStyle name="_3 4" xfId="4914"/>
    <cellStyle name="_3 4 2" xfId="4915"/>
    <cellStyle name="_3 5" xfId="4916"/>
    <cellStyle name="_3 5 2" xfId="4917"/>
    <cellStyle name="_3 6" xfId="4918"/>
    <cellStyle name="_3 7" xfId="4919"/>
    <cellStyle name="_3 8" xfId="4920"/>
    <cellStyle name="_3 9" xfId="4921"/>
    <cellStyle name="_3_1" xfId="4922"/>
    <cellStyle name="_3_8" xfId="4923"/>
    <cellStyle name="_3_Side 9" xfId="4924"/>
    <cellStyle name="_39 - Virkelig verdi marginlån 0912" xfId="1633"/>
    <cellStyle name="_39 - Virkelig verdi marginlån 3Q09" xfId="1634"/>
    <cellStyle name="_4 Årsregnskap med noter Vital 2007" xfId="1635"/>
    <cellStyle name="_4 Årsregnskap med noter Vital 2007 2" xfId="1636"/>
    <cellStyle name="_4 Årsregnskap med noter Vital 2007 2 2" xfId="1637"/>
    <cellStyle name="_4 Årsregnskap med noter Vital 2007 2 2 2" xfId="1638"/>
    <cellStyle name="_4 Årsregnskap med noter Vital 2007 2 3" xfId="1639"/>
    <cellStyle name="_4 Årsregnskap med noter Vital 2007 2 3 2" xfId="1640"/>
    <cellStyle name="_4 Årsregnskap med noter Vital 2007 2 4" xfId="1641"/>
    <cellStyle name="_4 Årsregnskap med noter Vital 2007 3" xfId="1642"/>
    <cellStyle name="_4 Årsregnskap med noter Vital 2007 3 2" xfId="1643"/>
    <cellStyle name="_4 Årsregnskap med noter Vital 2007 3 2 2" xfId="1644"/>
    <cellStyle name="_4 Årsregnskap med noter Vital 2007 3 3" xfId="1645"/>
    <cellStyle name="_4 Årsregnskap med noter Vital 2007 3 3 2" xfId="1646"/>
    <cellStyle name="_4 Årsregnskap med noter Vital 2007 3 4" xfId="1647"/>
    <cellStyle name="_4 Årsregnskap med noter Vital 2007 4" xfId="1648"/>
    <cellStyle name="_4 Årsregnskap med noter Vital 2007 4 2" xfId="1649"/>
    <cellStyle name="_4 Årsregnskap med noter Vital 2007 5" xfId="1650"/>
    <cellStyle name="_4 Årsregnskap med noter Vital 2007 5 2" xfId="1651"/>
    <cellStyle name="_4 Årsregnskap med noter Vital 2007 6" xfId="1652"/>
    <cellStyle name="_67- Basisswapper Boligkreditt flytting 0907" xfId="1653"/>
    <cellStyle name="_A010000 Boligkred ompost fin.instr 0812" xfId="1654"/>
    <cellStyle name="_A010000 Boligkred ompost fin.instr 0912" xfId="1655"/>
    <cellStyle name="_Adm inntekter pr april 09 v.2" xfId="1656"/>
    <cellStyle name="_Adm inntekter pr april 09 v.2 10" xfId="4925"/>
    <cellStyle name="_Adm inntekter pr april 09 v.2 11" xfId="4926"/>
    <cellStyle name="_Adm inntekter pr april 09 v.2 2" xfId="1657"/>
    <cellStyle name="_Adm inntekter pr april 09 v.2 2 2" xfId="4927"/>
    <cellStyle name="_Adm inntekter pr april 09 v.2 2 2 2" xfId="4928"/>
    <cellStyle name="_Adm inntekter pr april 09 v.2 2 3" xfId="4929"/>
    <cellStyle name="_Adm inntekter pr april 09 v.2 3" xfId="4930"/>
    <cellStyle name="_Adm inntekter pr april 09 v.2 3 2" xfId="4931"/>
    <cellStyle name="_Adm inntekter pr april 09 v.2 3 2 2" xfId="4932"/>
    <cellStyle name="_Adm inntekter pr april 09 v.2 3 3" xfId="4933"/>
    <cellStyle name="_Adm inntekter pr april 09 v.2 3 3 2" xfId="4934"/>
    <cellStyle name="_Adm inntekter pr april 09 v.2 3 3 3" xfId="4935"/>
    <cellStyle name="_Adm inntekter pr april 09 v.2 3 3 4" xfId="4936"/>
    <cellStyle name="_Adm inntekter pr april 09 v.2 4" xfId="4937"/>
    <cellStyle name="_Adm inntekter pr april 09 v.2 4 2" xfId="4938"/>
    <cellStyle name="_Adm inntekter pr april 09 v.2 5" xfId="4939"/>
    <cellStyle name="_Adm inntekter pr april 09 v.2 5 2" xfId="4940"/>
    <cellStyle name="_Adm inntekter pr april 09 v.2 6" xfId="4941"/>
    <cellStyle name="_Adm inntekter pr april 09 v.2 7" xfId="4942"/>
    <cellStyle name="_Adm inntekter pr april 09 v.2 8" xfId="4943"/>
    <cellStyle name="_Adm inntekter pr april 09 v.2 9" xfId="4944"/>
    <cellStyle name="_Adm inntekter pr juli 10 v1" xfId="1658"/>
    <cellStyle name="_Adm inntekter pr juli 10 v1 2" xfId="1659"/>
    <cellStyle name="_Adm inntekter pr juli 10 v1 2 2" xfId="4945"/>
    <cellStyle name="_Adm inntekter pr juli 10 v1 3" xfId="4946"/>
    <cellStyle name="_Adm inntekter pr juli 10 v1 3 2" xfId="4947"/>
    <cellStyle name="_Adm inntekter pr juli 10 v1 3 3" xfId="4948"/>
    <cellStyle name="_Adm inntekter pr juli 10 v1 3 4" xfId="4949"/>
    <cellStyle name="_Adm inntekter pr juli 10 v1 4" xfId="4950"/>
    <cellStyle name="_Adm inntekter pr juni 2011 v1" xfId="4951"/>
    <cellStyle name="_Adm inntekter pr juni 2011 v1 2" xfId="4952"/>
    <cellStyle name="_Adm inntekter pr juni 2011 v1 2 2" xfId="4953"/>
    <cellStyle name="_Adm inntekter pr juni 2011 v1 3" xfId="4954"/>
    <cellStyle name="_Adm inntekter pr juni 2011 v1 3 2" xfId="4955"/>
    <cellStyle name="_Adm inntekter pr juni 2011 v1 3 3" xfId="4956"/>
    <cellStyle name="_Adm inntekter pr juni 2011 v1 3 4" xfId="4957"/>
    <cellStyle name="_Adm.inntekter okt-09" xfId="1660"/>
    <cellStyle name="_Adm.inntekter okt-09 10" xfId="4958"/>
    <cellStyle name="_Adm.inntekter okt-09 11" xfId="4959"/>
    <cellStyle name="_Adm.inntekter okt-09 2" xfId="1661"/>
    <cellStyle name="_Adm.inntekter okt-09 2 2" xfId="4960"/>
    <cellStyle name="_Adm.inntekter okt-09 2 2 2" xfId="4961"/>
    <cellStyle name="_Adm.inntekter okt-09 2 3" xfId="4962"/>
    <cellStyle name="_Adm.inntekter okt-09 3" xfId="4963"/>
    <cellStyle name="_Adm.inntekter okt-09 3 2" xfId="4964"/>
    <cellStyle name="_Adm.inntekter okt-09 3 2 2" xfId="4965"/>
    <cellStyle name="_Adm.inntekter okt-09 3 3" xfId="4966"/>
    <cellStyle name="_Adm.inntekter okt-09 3 3 2" xfId="4967"/>
    <cellStyle name="_Adm.inntekter okt-09 3 3 3" xfId="4968"/>
    <cellStyle name="_Adm.inntekter okt-09 3 3 4" xfId="4969"/>
    <cellStyle name="_Adm.inntekter okt-09 4" xfId="4970"/>
    <cellStyle name="_Adm.inntekter okt-09 4 2" xfId="4971"/>
    <cellStyle name="_Adm.inntekter okt-09 5" xfId="4972"/>
    <cellStyle name="_Adm.inntekter okt-09 5 2" xfId="4973"/>
    <cellStyle name="_Adm.inntekter okt-09 6" xfId="4974"/>
    <cellStyle name="_Adm.inntekter okt-09 7" xfId="4975"/>
    <cellStyle name="_Adm.inntekter okt-09 8" xfId="4976"/>
    <cellStyle name="_Adm.inntekter okt-09 9" xfId="4977"/>
    <cellStyle name="_Adm.result prod april-11" xfId="4978"/>
    <cellStyle name="_Adm.result prod april-11 2" xfId="4979"/>
    <cellStyle name="_Adm.result prod april-11 2 2" xfId="4980"/>
    <cellStyle name="_Adm.result prod april-11 3" xfId="4981"/>
    <cellStyle name="_Adm.result prod april-11 3 2" xfId="4982"/>
    <cellStyle name="_Adm.result prod april-11 3 3" xfId="4983"/>
    <cellStyle name="_Adm.result prod april-11 3 4" xfId="4984"/>
    <cellStyle name="_Adm.result prod april-11 4" xfId="4985"/>
    <cellStyle name="_Adm.result prod mars-11" xfId="4986"/>
    <cellStyle name="_Adm.result prod mars-11 2" xfId="4987"/>
    <cellStyle name="_Adm.result prod mars-11 2 2" xfId="4988"/>
    <cellStyle name="_Adm.result prod mars-11 3" xfId="4989"/>
    <cellStyle name="_Adm.result prod mars-11 3 2" xfId="4990"/>
    <cellStyle name="_Adm.result prod mars-11 3 3" xfId="4991"/>
    <cellStyle name="_Adm.result prod mars-11 3 4" xfId="4992"/>
    <cellStyle name="_Adm.result prod mars-11 4" xfId="4993"/>
    <cellStyle name="_Adm.result prod sept-11" xfId="4994"/>
    <cellStyle name="_Adm.result prod sept-11 2" xfId="4995"/>
    <cellStyle name="_Adm.result prod sept-11 2 2" xfId="4996"/>
    <cellStyle name="_Adm.result prod sept-11 3" xfId="4997"/>
    <cellStyle name="_Adm.result prod sept-11 3 2" xfId="4998"/>
    <cellStyle name="_Adm.result prod sept-11 3 3" xfId="4999"/>
    <cellStyle name="_Adm.result prod sept-11 3 4" xfId="5000"/>
    <cellStyle name="_Adm.resultater august-11" xfId="5001"/>
    <cellStyle name="_Adm.resultater august-11 2" xfId="5002"/>
    <cellStyle name="_Adm.resultater august-11 2 2" xfId="5003"/>
    <cellStyle name="_Adm.resultater august-11 3" xfId="5004"/>
    <cellStyle name="_Adm.resultater august-11 3 2" xfId="5005"/>
    <cellStyle name="_Adm.resultater august-11 3 3" xfId="5006"/>
    <cellStyle name="_Adm.resultater august-11 3 4" xfId="5007"/>
    <cellStyle name="_Adm.resultater mai-11" xfId="5008"/>
    <cellStyle name="_Adm.resultater mai-11 2" xfId="5009"/>
    <cellStyle name="_Adm.resultater mai-11 2 2" xfId="5010"/>
    <cellStyle name="_Adm.resultater mai-11 3" xfId="5011"/>
    <cellStyle name="_Adm.resultater mai-11 3 2" xfId="5012"/>
    <cellStyle name="_Adm.resultater mai-11 3 3" xfId="5013"/>
    <cellStyle name="_Adm.resultater mai-11 3 4" xfId="5014"/>
    <cellStyle name="_Adm.resultater mars-11" xfId="5015"/>
    <cellStyle name="_Adm.resultater mars-11 2" xfId="5016"/>
    <cellStyle name="_Adm.resultater mars-11 2 2" xfId="5017"/>
    <cellStyle name="_Adm.resultater mars-11 3" xfId="5018"/>
    <cellStyle name="_Adm.resultater mars-11 3 2" xfId="5019"/>
    <cellStyle name="_Adm.resultater mars-11 3 3" xfId="5020"/>
    <cellStyle name="_Adm.resultater mars-11 3 4" xfId="5021"/>
    <cellStyle name="_Adm.resultater mars-11 4" xfId="5022"/>
    <cellStyle name="_Ark1" xfId="6"/>
    <cellStyle name="_Ark1 10" xfId="1663"/>
    <cellStyle name="_Ark1 10 2" xfId="1664"/>
    <cellStyle name="_Ark1 11" xfId="1665"/>
    <cellStyle name="_Ark1 2" xfId="666"/>
    <cellStyle name="_Ark1 2 2" xfId="1666"/>
    <cellStyle name="_Ark1 2 2 2" xfId="1667"/>
    <cellStyle name="_Ark1 2 2 2 2" xfId="1668"/>
    <cellStyle name="_Ark1 2 2 2 2 2" xfId="1669"/>
    <cellStyle name="_Ark1 2 2 2 2 2 2" xfId="1670"/>
    <cellStyle name="_Ark1 2 2 2 2 3" xfId="1671"/>
    <cellStyle name="_Ark1 2 2 2 3" xfId="1672"/>
    <cellStyle name="_Ark1 2 2 2 3 2" xfId="1673"/>
    <cellStyle name="_Ark1 2 2 2 4" xfId="1674"/>
    <cellStyle name="_Ark1 2 2 3" xfId="1675"/>
    <cellStyle name="_Ark1 2 2 3 2" xfId="1676"/>
    <cellStyle name="_Ark1 2 2 3 2 2" xfId="1677"/>
    <cellStyle name="_Ark1 2 2 3 3" xfId="1678"/>
    <cellStyle name="_Ark1 2 2 4" xfId="1679"/>
    <cellStyle name="_Ark1 2 2 4 2" xfId="1680"/>
    <cellStyle name="_Ark1 2 2 5" xfId="1681"/>
    <cellStyle name="_Ark1 2 3" xfId="1682"/>
    <cellStyle name="_Ark1 2 3 2" xfId="1683"/>
    <cellStyle name="_Ark1 2 3 2 2" xfId="1684"/>
    <cellStyle name="_Ark1 2 3 2 2 2" xfId="1685"/>
    <cellStyle name="_Ark1 2 3 2 3" xfId="1686"/>
    <cellStyle name="_Ark1 2 3 3" xfId="1687"/>
    <cellStyle name="_Ark1 2 3 3 2" xfId="1688"/>
    <cellStyle name="_Ark1 2 3 4" xfId="1689"/>
    <cellStyle name="_Ark1 2 4" xfId="1690"/>
    <cellStyle name="_Ark1 2 4 2" xfId="1691"/>
    <cellStyle name="_Ark1 2 4 2 2" xfId="1692"/>
    <cellStyle name="_Ark1 2 4 3" xfId="1693"/>
    <cellStyle name="_Ark1 2 4 3 2" xfId="1694"/>
    <cellStyle name="_Ark1 2 4 4" xfId="1695"/>
    <cellStyle name="_Ark1 2 5" xfId="1696"/>
    <cellStyle name="_Ark1 2 5 2" xfId="1697"/>
    <cellStyle name="_Ark1 2 6" xfId="1698"/>
    <cellStyle name="_Ark1 2 6 2" xfId="1699"/>
    <cellStyle name="_Ark1 2 7" xfId="1700"/>
    <cellStyle name="_Ark1 2_Prognose eksponering " xfId="1701"/>
    <cellStyle name="_Ark1 2_Prognose eksponering  2" xfId="1702"/>
    <cellStyle name="_Ark1 2_Prognose eksponering  2 2" xfId="1703"/>
    <cellStyle name="_Ark1 2_Prognose eksponering  2 2 2" xfId="1704"/>
    <cellStyle name="_Ark1 2_Prognose eksponering  2 3" xfId="1705"/>
    <cellStyle name="_Ark1 2_Prognose eksponering  3" xfId="1706"/>
    <cellStyle name="_Ark1 2_Prognose eksponering  3 2" xfId="1707"/>
    <cellStyle name="_Ark1 2_Prognose eksponering  4" xfId="1708"/>
    <cellStyle name="_Ark1 2_Vedlegg" xfId="1709"/>
    <cellStyle name="_Ark1 2_Vedlegg 2" xfId="1710"/>
    <cellStyle name="_Ark1 2_Vedlegg 2 2" xfId="1711"/>
    <cellStyle name="_Ark1 2_Vedlegg 2 2 2" xfId="1712"/>
    <cellStyle name="_Ark1 2_Vedlegg 2 3" xfId="1713"/>
    <cellStyle name="_Ark1 2_Vedlegg 3" xfId="1714"/>
    <cellStyle name="_Ark1 2_Vedlegg 3 2" xfId="1715"/>
    <cellStyle name="_Ark1 2_Vedlegg 4" xfId="1716"/>
    <cellStyle name="_Ark1 3" xfId="1717"/>
    <cellStyle name="_Ark1 3 2" xfId="1718"/>
    <cellStyle name="_Ark1 3 2 2" xfId="1719"/>
    <cellStyle name="_Ark1 3 2 2 2" xfId="1720"/>
    <cellStyle name="_Ark1 3 2 2 2 2" xfId="1721"/>
    <cellStyle name="_Ark1 3 2 2 3" xfId="1722"/>
    <cellStyle name="_Ark1 3 2 3" xfId="1723"/>
    <cellStyle name="_Ark1 3 2 3 2" xfId="1724"/>
    <cellStyle name="_Ark1 3 2 4" xfId="1725"/>
    <cellStyle name="_Ark1 3 3" xfId="1726"/>
    <cellStyle name="_Ark1 3 3 2" xfId="1727"/>
    <cellStyle name="_Ark1 3 3 2 2" xfId="1728"/>
    <cellStyle name="_Ark1 3 3 3" xfId="1729"/>
    <cellStyle name="_Ark1 3 4" xfId="1730"/>
    <cellStyle name="_Ark1 3 4 2" xfId="1731"/>
    <cellStyle name="_Ark1 3 5" xfId="1732"/>
    <cellStyle name="_Ark1 4" xfId="1733"/>
    <cellStyle name="_Ark1 4 2" xfId="1734"/>
    <cellStyle name="_Ark1 4 2 2" xfId="1735"/>
    <cellStyle name="_Ark1 4 2 2 2" xfId="1736"/>
    <cellStyle name="_Ark1 4 2 2 2 2" xfId="1737"/>
    <cellStyle name="_Ark1 4 2 2 2 2 2" xfId="1738"/>
    <cellStyle name="_Ark1 4 2 2 2 3" xfId="1739"/>
    <cellStyle name="_Ark1 4 2 2 3" xfId="1740"/>
    <cellStyle name="_Ark1 4 2 2 3 2" xfId="1741"/>
    <cellStyle name="_Ark1 4 2 2 4" xfId="1742"/>
    <cellStyle name="_Ark1 4 2 3" xfId="1743"/>
    <cellStyle name="_Ark1 4 2 3 2" xfId="1744"/>
    <cellStyle name="_Ark1 4 2 3 2 2" xfId="1745"/>
    <cellStyle name="_Ark1 4 2 3 3" xfId="1746"/>
    <cellStyle name="_Ark1 4 2 4" xfId="1747"/>
    <cellStyle name="_Ark1 4 2 4 2" xfId="1748"/>
    <cellStyle name="_Ark1 4 2 5" xfId="1749"/>
    <cellStyle name="_Ark1 4 3" xfId="1750"/>
    <cellStyle name="_Ark1 4 3 2" xfId="1751"/>
    <cellStyle name="_Ark1 4 3 2 2" xfId="1752"/>
    <cellStyle name="_Ark1 4 3 2 2 2" xfId="1753"/>
    <cellStyle name="_Ark1 4 3 2 3" xfId="1754"/>
    <cellStyle name="_Ark1 4 3 3" xfId="1755"/>
    <cellStyle name="_Ark1 4 3 3 2" xfId="1756"/>
    <cellStyle name="_Ark1 4 3 4" xfId="1757"/>
    <cellStyle name="_Ark1 4 4" xfId="1758"/>
    <cellStyle name="_Ark1 4 4 2" xfId="1759"/>
    <cellStyle name="_Ark1 4 4 2 2" xfId="1760"/>
    <cellStyle name="_Ark1 4 4 3" xfId="1761"/>
    <cellStyle name="_Ark1 4 5" xfId="1762"/>
    <cellStyle name="_Ark1 4 5 2" xfId="1763"/>
    <cellStyle name="_Ark1 4 6" xfId="1764"/>
    <cellStyle name="_Ark1 5" xfId="1765"/>
    <cellStyle name="_Ark1 5 2" xfId="1766"/>
    <cellStyle name="_Ark1 5 2 2" xfId="1767"/>
    <cellStyle name="_Ark1 5 2 2 2" xfId="1768"/>
    <cellStyle name="_Ark1 5 2 2 2 2" xfId="1769"/>
    <cellStyle name="_Ark1 5 2 2 2 2 2" xfId="1770"/>
    <cellStyle name="_Ark1 5 2 2 2 3" xfId="1771"/>
    <cellStyle name="_Ark1 5 2 2 3" xfId="1772"/>
    <cellStyle name="_Ark1 5 2 2 3 2" xfId="1773"/>
    <cellStyle name="_Ark1 5 2 2 4" xfId="1774"/>
    <cellStyle name="_Ark1 5 2 3" xfId="1775"/>
    <cellStyle name="_Ark1 5 2 3 2" xfId="1776"/>
    <cellStyle name="_Ark1 5 2 3 2 2" xfId="1777"/>
    <cellStyle name="_Ark1 5 2 3 3" xfId="1778"/>
    <cellStyle name="_Ark1 5 2 4" xfId="1779"/>
    <cellStyle name="_Ark1 5 2 4 2" xfId="1780"/>
    <cellStyle name="_Ark1 5 2 5" xfId="1781"/>
    <cellStyle name="_Ark1 5 3" xfId="1782"/>
    <cellStyle name="_Ark1 5 3 2" xfId="1783"/>
    <cellStyle name="_Ark1 5 3 2 2" xfId="1784"/>
    <cellStyle name="_Ark1 5 3 2 2 2" xfId="1785"/>
    <cellStyle name="_Ark1 5 3 2 3" xfId="1786"/>
    <cellStyle name="_Ark1 5 3 3" xfId="1787"/>
    <cellStyle name="_Ark1 5 3 3 2" xfId="1788"/>
    <cellStyle name="_Ark1 5 3 4" xfId="1789"/>
    <cellStyle name="_Ark1 5 4" xfId="1790"/>
    <cellStyle name="_Ark1 5 4 2" xfId="1791"/>
    <cellStyle name="_Ark1 5 4 2 2" xfId="1792"/>
    <cellStyle name="_Ark1 5 4 3" xfId="1793"/>
    <cellStyle name="_Ark1 5 5" xfId="1794"/>
    <cellStyle name="_Ark1 5 5 2" xfId="1795"/>
    <cellStyle name="_Ark1 5 6" xfId="1796"/>
    <cellStyle name="_Ark1 6" xfId="1797"/>
    <cellStyle name="_Ark1 6 2" xfId="1798"/>
    <cellStyle name="_Ark1 6 2 2" xfId="1799"/>
    <cellStyle name="_Ark1 6 2 2 2" xfId="1800"/>
    <cellStyle name="_Ark1 6 2 2 2 2" xfId="1801"/>
    <cellStyle name="_Ark1 6 2 2 2 2 2" xfId="1802"/>
    <cellStyle name="_Ark1 6 2 2 2 3" xfId="1803"/>
    <cellStyle name="_Ark1 6 2 2 3" xfId="1804"/>
    <cellStyle name="_Ark1 6 2 2 3 2" xfId="1805"/>
    <cellStyle name="_Ark1 6 2 2 4" xfId="1806"/>
    <cellStyle name="_Ark1 6 2 3" xfId="1807"/>
    <cellStyle name="_Ark1 6 2 3 2" xfId="1808"/>
    <cellStyle name="_Ark1 6 2 3 2 2" xfId="1809"/>
    <cellStyle name="_Ark1 6 2 3 3" xfId="1810"/>
    <cellStyle name="_Ark1 6 2 4" xfId="1811"/>
    <cellStyle name="_Ark1 6 2 4 2" xfId="1812"/>
    <cellStyle name="_Ark1 6 2 5" xfId="1813"/>
    <cellStyle name="_Ark1 6 3" xfId="1814"/>
    <cellStyle name="_Ark1 6 3 2" xfId="1815"/>
    <cellStyle name="_Ark1 6 3 2 2" xfId="1816"/>
    <cellStyle name="_Ark1 6 3 2 2 2" xfId="1817"/>
    <cellStyle name="_Ark1 6 3 2 3" xfId="1818"/>
    <cellStyle name="_Ark1 6 3 3" xfId="1819"/>
    <cellStyle name="_Ark1 6 3 3 2" xfId="1820"/>
    <cellStyle name="_Ark1 6 3 4" xfId="1821"/>
    <cellStyle name="_Ark1 6 4" xfId="1822"/>
    <cellStyle name="_Ark1 6 4 2" xfId="1823"/>
    <cellStyle name="_Ark1 6 4 2 2" xfId="1824"/>
    <cellStyle name="_Ark1 6 4 3" xfId="1825"/>
    <cellStyle name="_Ark1 6 5" xfId="1826"/>
    <cellStyle name="_Ark1 6 5 2" xfId="1827"/>
    <cellStyle name="_Ark1 6 6" xfId="1828"/>
    <cellStyle name="_Ark1 7" xfId="1829"/>
    <cellStyle name="_Ark1 7 2" xfId="1830"/>
    <cellStyle name="_Ark1 7 2 2" xfId="1831"/>
    <cellStyle name="_Ark1 7 2 2 2" xfId="1832"/>
    <cellStyle name="_Ark1 7 2 2 2 2" xfId="1833"/>
    <cellStyle name="_Ark1 7 2 2 3" xfId="1834"/>
    <cellStyle name="_Ark1 7 2 3" xfId="1835"/>
    <cellStyle name="_Ark1 7 2 3 2" xfId="1836"/>
    <cellStyle name="_Ark1 7 2 4" xfId="1837"/>
    <cellStyle name="_Ark1 7 3" xfId="1838"/>
    <cellStyle name="_Ark1 7 3 2" xfId="1839"/>
    <cellStyle name="_Ark1 7 3 2 2" xfId="1840"/>
    <cellStyle name="_Ark1 7 3 2 2 2" xfId="1841"/>
    <cellStyle name="_Ark1 7 3 2 3" xfId="1842"/>
    <cellStyle name="_Ark1 7 3 3" xfId="1843"/>
    <cellStyle name="_Ark1 7 3 3 2" xfId="1844"/>
    <cellStyle name="_Ark1 7 3 4" xfId="1845"/>
    <cellStyle name="_Ark1 7 4" xfId="1846"/>
    <cellStyle name="_Ark1 7 4 2" xfId="1847"/>
    <cellStyle name="_Ark1 7 4 2 2" xfId="1848"/>
    <cellStyle name="_Ark1 7 4 3" xfId="1849"/>
    <cellStyle name="_Ark1 7 5" xfId="1850"/>
    <cellStyle name="_Ark1 7 5 2" xfId="1851"/>
    <cellStyle name="_Ark1 7 6" xfId="1852"/>
    <cellStyle name="_Ark1 8" xfId="1853"/>
    <cellStyle name="_Ark1 8 2" xfId="1854"/>
    <cellStyle name="_Ark1 8 2 2" xfId="1855"/>
    <cellStyle name="_Ark1 8 3" xfId="1856"/>
    <cellStyle name="_Ark1 8 3 2" xfId="1857"/>
    <cellStyle name="_Ark1 8 4" xfId="1858"/>
    <cellStyle name="_Ark1 9" xfId="1859"/>
    <cellStyle name="_Ark1 9 2" xfId="1860"/>
    <cellStyle name="_Ark1_Expenses (1)" xfId="1662"/>
    <cellStyle name="_Ark1_Prognose eksponering " xfId="1861"/>
    <cellStyle name="_Ark1_Prognose eksponering  2" xfId="1862"/>
    <cellStyle name="_Ark1_Prognose eksponering  2 2" xfId="1863"/>
    <cellStyle name="_Ark1_Prognose eksponering  2 2 2" xfId="1864"/>
    <cellStyle name="_Ark1_Prognose eksponering  2 3" xfId="1865"/>
    <cellStyle name="_Ark1_Prognose eksponering  3" xfId="1866"/>
    <cellStyle name="_Ark1_Prognose eksponering  3 2" xfId="1867"/>
    <cellStyle name="_Ark1_Prognose eksponering  4" xfId="1868"/>
    <cellStyle name="_Ark1_Results &amp; key fig." xfId="5023"/>
    <cellStyle name="_Ark1_Vedlegg" xfId="1869"/>
    <cellStyle name="_Ark1_Vedlegg 2" xfId="1870"/>
    <cellStyle name="_Ark1_Vedlegg 2 2" xfId="1871"/>
    <cellStyle name="_Ark1_Vedlegg 2 2 2" xfId="1872"/>
    <cellStyle name="_Ark1_Vedlegg 2 3" xfId="1873"/>
    <cellStyle name="_Ark1_Vedlegg 3" xfId="1874"/>
    <cellStyle name="_Ark1_Vedlegg 3 2" xfId="1875"/>
    <cellStyle name="_Ark1_Vedlegg 4" xfId="1876"/>
    <cellStyle name="_Ark2" xfId="989"/>
    <cellStyle name="_Ark2_Q Sum_Res N" xfId="988"/>
    <cellStyle name="_Ark3" xfId="987"/>
    <cellStyle name="_Ark3_Q Sum_Res N" xfId="986"/>
    <cellStyle name="_Ark4" xfId="985"/>
    <cellStyle name="_Ark4_Q Sum_Res N" xfId="984"/>
    <cellStyle name="_Attr" xfId="7"/>
    <cellStyle name="_Attr 10" xfId="1878"/>
    <cellStyle name="_Attr 10 2" xfId="1879"/>
    <cellStyle name="_Attr 11" xfId="1880"/>
    <cellStyle name="_Attr 2" xfId="667"/>
    <cellStyle name="_Attr 2 2" xfId="1881"/>
    <cellStyle name="_Attr 2 2 2" xfId="1882"/>
    <cellStyle name="_Attr 2 2 2 2" xfId="1883"/>
    <cellStyle name="_Attr 2 2 2 2 2" xfId="1884"/>
    <cellStyle name="_Attr 2 2 2 2 2 2" xfId="1885"/>
    <cellStyle name="_Attr 2 2 2 2 3" xfId="1886"/>
    <cellStyle name="_Attr 2 2 2 3" xfId="1887"/>
    <cellStyle name="_Attr 2 2 2 3 2" xfId="1888"/>
    <cellStyle name="_Attr 2 2 2 4" xfId="1889"/>
    <cellStyle name="_Attr 2 2 3" xfId="1890"/>
    <cellStyle name="_Attr 2 2 3 2" xfId="1891"/>
    <cellStyle name="_Attr 2 2 3 2 2" xfId="1892"/>
    <cellStyle name="_Attr 2 2 3 3" xfId="1893"/>
    <cellStyle name="_Attr 2 2 4" xfId="1894"/>
    <cellStyle name="_Attr 2 2 4 2" xfId="1895"/>
    <cellStyle name="_Attr 2 2 5" xfId="1896"/>
    <cellStyle name="_Attr 2 3" xfId="1897"/>
    <cellStyle name="_Attr 2 3 2" xfId="1898"/>
    <cellStyle name="_Attr 2 3 2 2" xfId="1899"/>
    <cellStyle name="_Attr 2 3 2 2 2" xfId="1900"/>
    <cellStyle name="_Attr 2 3 2 3" xfId="1901"/>
    <cellStyle name="_Attr 2 3 3" xfId="1902"/>
    <cellStyle name="_Attr 2 3 3 2" xfId="1903"/>
    <cellStyle name="_Attr 2 3 4" xfId="1904"/>
    <cellStyle name="_Attr 2 4" xfId="1905"/>
    <cellStyle name="_Attr 2 4 2" xfId="1906"/>
    <cellStyle name="_Attr 2 4 2 2" xfId="1907"/>
    <cellStyle name="_Attr 2 4 3" xfId="1908"/>
    <cellStyle name="_Attr 2 4 3 2" xfId="1909"/>
    <cellStyle name="_Attr 2 4 4" xfId="1910"/>
    <cellStyle name="_Attr 2 5" xfId="1911"/>
    <cellStyle name="_Attr 2 5 2" xfId="1912"/>
    <cellStyle name="_Attr 2 6" xfId="1913"/>
    <cellStyle name="_Attr 2 6 2" xfId="1914"/>
    <cellStyle name="_Attr 2 7" xfId="1915"/>
    <cellStyle name="_Attr 2_Prognose eksponering " xfId="1916"/>
    <cellStyle name="_Attr 2_Prognose eksponering  2" xfId="1917"/>
    <cellStyle name="_Attr 2_Prognose eksponering  2 2" xfId="1918"/>
    <cellStyle name="_Attr 2_Prognose eksponering  2 2 2" xfId="1919"/>
    <cellStyle name="_Attr 2_Prognose eksponering  2 3" xfId="1920"/>
    <cellStyle name="_Attr 2_Prognose eksponering  3" xfId="1921"/>
    <cellStyle name="_Attr 2_Prognose eksponering  3 2" xfId="1922"/>
    <cellStyle name="_Attr 2_Prognose eksponering  4" xfId="1923"/>
    <cellStyle name="_Attr 2_Vedlegg" xfId="1924"/>
    <cellStyle name="_Attr 2_Vedlegg 2" xfId="1925"/>
    <cellStyle name="_Attr 2_Vedlegg 2 2" xfId="1926"/>
    <cellStyle name="_Attr 2_Vedlegg 2 2 2" xfId="1927"/>
    <cellStyle name="_Attr 2_Vedlegg 2 3" xfId="1928"/>
    <cellStyle name="_Attr 2_Vedlegg 3" xfId="1929"/>
    <cellStyle name="_Attr 2_Vedlegg 3 2" xfId="1930"/>
    <cellStyle name="_Attr 2_Vedlegg 4" xfId="1931"/>
    <cellStyle name="_Attr 3" xfId="1932"/>
    <cellStyle name="_Attr 3 2" xfId="1933"/>
    <cellStyle name="_Attr 3 2 2" xfId="1934"/>
    <cellStyle name="_Attr 3 2 2 2" xfId="1935"/>
    <cellStyle name="_Attr 3 2 2 2 2" xfId="1936"/>
    <cellStyle name="_Attr 3 2 2 3" xfId="1937"/>
    <cellStyle name="_Attr 3 2 3" xfId="1938"/>
    <cellStyle name="_Attr 3 2 3 2" xfId="1939"/>
    <cellStyle name="_Attr 3 2 4" xfId="1940"/>
    <cellStyle name="_Attr 3 3" xfId="1941"/>
    <cellStyle name="_Attr 3 3 2" xfId="1942"/>
    <cellStyle name="_Attr 3 3 2 2" xfId="1943"/>
    <cellStyle name="_Attr 3 3 3" xfId="1944"/>
    <cellStyle name="_Attr 3 4" xfId="1945"/>
    <cellStyle name="_Attr 3 4 2" xfId="1946"/>
    <cellStyle name="_Attr 3 5" xfId="1947"/>
    <cellStyle name="_Attr 4" xfId="1948"/>
    <cellStyle name="_Attr 4 2" xfId="1949"/>
    <cellStyle name="_Attr 4 2 2" xfId="1950"/>
    <cellStyle name="_Attr 4 2 2 2" xfId="1951"/>
    <cellStyle name="_Attr 4 2 2 2 2" xfId="1952"/>
    <cellStyle name="_Attr 4 2 2 2 2 2" xfId="1953"/>
    <cellStyle name="_Attr 4 2 2 2 3" xfId="1954"/>
    <cellStyle name="_Attr 4 2 2 3" xfId="1955"/>
    <cellStyle name="_Attr 4 2 2 3 2" xfId="1956"/>
    <cellStyle name="_Attr 4 2 2 4" xfId="1957"/>
    <cellStyle name="_Attr 4 2 3" xfId="1958"/>
    <cellStyle name="_Attr 4 2 3 2" xfId="1959"/>
    <cellStyle name="_Attr 4 2 3 2 2" xfId="1960"/>
    <cellStyle name="_Attr 4 2 3 3" xfId="1961"/>
    <cellStyle name="_Attr 4 2 4" xfId="1962"/>
    <cellStyle name="_Attr 4 2 4 2" xfId="1963"/>
    <cellStyle name="_Attr 4 2 5" xfId="1964"/>
    <cellStyle name="_Attr 4 3" xfId="1965"/>
    <cellStyle name="_Attr 4 3 2" xfId="1966"/>
    <cellStyle name="_Attr 4 3 2 2" xfId="1967"/>
    <cellStyle name="_Attr 4 3 2 2 2" xfId="1968"/>
    <cellStyle name="_Attr 4 3 2 3" xfId="1969"/>
    <cellStyle name="_Attr 4 3 3" xfId="1970"/>
    <cellStyle name="_Attr 4 3 3 2" xfId="1971"/>
    <cellStyle name="_Attr 4 3 4" xfId="1972"/>
    <cellStyle name="_Attr 4 4" xfId="1973"/>
    <cellStyle name="_Attr 4 4 2" xfId="1974"/>
    <cellStyle name="_Attr 4 4 2 2" xfId="1975"/>
    <cellStyle name="_Attr 4 4 3" xfId="1976"/>
    <cellStyle name="_Attr 4 5" xfId="1977"/>
    <cellStyle name="_Attr 4 5 2" xfId="1978"/>
    <cellStyle name="_Attr 4 6" xfId="1979"/>
    <cellStyle name="_Attr 5" xfId="1980"/>
    <cellStyle name="_Attr 5 2" xfId="1981"/>
    <cellStyle name="_Attr 5 2 2" xfId="1982"/>
    <cellStyle name="_Attr 5 2 2 2" xfId="1983"/>
    <cellStyle name="_Attr 5 2 2 2 2" xfId="1984"/>
    <cellStyle name="_Attr 5 2 2 2 2 2" xfId="1985"/>
    <cellStyle name="_Attr 5 2 2 2 3" xfId="1986"/>
    <cellStyle name="_Attr 5 2 2 3" xfId="1987"/>
    <cellStyle name="_Attr 5 2 2 3 2" xfId="1988"/>
    <cellStyle name="_Attr 5 2 2 4" xfId="1989"/>
    <cellStyle name="_Attr 5 2 3" xfId="1990"/>
    <cellStyle name="_Attr 5 2 3 2" xfId="1991"/>
    <cellStyle name="_Attr 5 2 3 2 2" xfId="1992"/>
    <cellStyle name="_Attr 5 2 3 3" xfId="1993"/>
    <cellStyle name="_Attr 5 2 4" xfId="1994"/>
    <cellStyle name="_Attr 5 2 4 2" xfId="1995"/>
    <cellStyle name="_Attr 5 2 5" xfId="1996"/>
    <cellStyle name="_Attr 5 3" xfId="1997"/>
    <cellStyle name="_Attr 5 3 2" xfId="1998"/>
    <cellStyle name="_Attr 5 3 2 2" xfId="1999"/>
    <cellStyle name="_Attr 5 3 2 2 2" xfId="2000"/>
    <cellStyle name="_Attr 5 3 2 3" xfId="2001"/>
    <cellStyle name="_Attr 5 3 3" xfId="2002"/>
    <cellStyle name="_Attr 5 3 3 2" xfId="2003"/>
    <cellStyle name="_Attr 5 3 4" xfId="2004"/>
    <cellStyle name="_Attr 5 4" xfId="2005"/>
    <cellStyle name="_Attr 5 4 2" xfId="2006"/>
    <cellStyle name="_Attr 5 4 2 2" xfId="2007"/>
    <cellStyle name="_Attr 5 4 3" xfId="2008"/>
    <cellStyle name="_Attr 5 5" xfId="2009"/>
    <cellStyle name="_Attr 5 5 2" xfId="2010"/>
    <cellStyle name="_Attr 5 6" xfId="2011"/>
    <cellStyle name="_Attr 6" xfId="2012"/>
    <cellStyle name="_Attr 6 2" xfId="2013"/>
    <cellStyle name="_Attr 6 2 2" xfId="2014"/>
    <cellStyle name="_Attr 6 2 2 2" xfId="2015"/>
    <cellStyle name="_Attr 6 2 2 2 2" xfId="2016"/>
    <cellStyle name="_Attr 6 2 2 2 2 2" xfId="2017"/>
    <cellStyle name="_Attr 6 2 2 2 3" xfId="2018"/>
    <cellStyle name="_Attr 6 2 2 3" xfId="2019"/>
    <cellStyle name="_Attr 6 2 2 3 2" xfId="2020"/>
    <cellStyle name="_Attr 6 2 2 4" xfId="2021"/>
    <cellStyle name="_Attr 6 2 3" xfId="2022"/>
    <cellStyle name="_Attr 6 2 3 2" xfId="2023"/>
    <cellStyle name="_Attr 6 2 3 2 2" xfId="2024"/>
    <cellStyle name="_Attr 6 2 3 3" xfId="2025"/>
    <cellStyle name="_Attr 6 2 4" xfId="2026"/>
    <cellStyle name="_Attr 6 2 4 2" xfId="2027"/>
    <cellStyle name="_Attr 6 2 5" xfId="2028"/>
    <cellStyle name="_Attr 6 3" xfId="2029"/>
    <cellStyle name="_Attr 6 3 2" xfId="2030"/>
    <cellStyle name="_Attr 6 3 2 2" xfId="2031"/>
    <cellStyle name="_Attr 6 3 2 2 2" xfId="2032"/>
    <cellStyle name="_Attr 6 3 2 3" xfId="2033"/>
    <cellStyle name="_Attr 6 3 3" xfId="2034"/>
    <cellStyle name="_Attr 6 3 3 2" xfId="2035"/>
    <cellStyle name="_Attr 6 3 4" xfId="2036"/>
    <cellStyle name="_Attr 6 4" xfId="2037"/>
    <cellStyle name="_Attr 6 4 2" xfId="2038"/>
    <cellStyle name="_Attr 6 4 2 2" xfId="2039"/>
    <cellStyle name="_Attr 6 4 3" xfId="2040"/>
    <cellStyle name="_Attr 6 5" xfId="2041"/>
    <cellStyle name="_Attr 6 5 2" xfId="2042"/>
    <cellStyle name="_Attr 6 6" xfId="2043"/>
    <cellStyle name="_Attr 7" xfId="2044"/>
    <cellStyle name="_Attr 7 2" xfId="2045"/>
    <cellStyle name="_Attr 7 2 2" xfId="2046"/>
    <cellStyle name="_Attr 7 2 2 2" xfId="2047"/>
    <cellStyle name="_Attr 7 2 2 2 2" xfId="2048"/>
    <cellStyle name="_Attr 7 2 2 3" xfId="2049"/>
    <cellStyle name="_Attr 7 2 3" xfId="2050"/>
    <cellStyle name="_Attr 7 2 3 2" xfId="2051"/>
    <cellStyle name="_Attr 7 2 4" xfId="2052"/>
    <cellStyle name="_Attr 7 3" xfId="2053"/>
    <cellStyle name="_Attr 7 3 2" xfId="2054"/>
    <cellStyle name="_Attr 7 3 2 2" xfId="2055"/>
    <cellStyle name="_Attr 7 3 2 2 2" xfId="2056"/>
    <cellStyle name="_Attr 7 3 2 3" xfId="2057"/>
    <cellStyle name="_Attr 7 3 3" xfId="2058"/>
    <cellStyle name="_Attr 7 3 3 2" xfId="2059"/>
    <cellStyle name="_Attr 7 3 4" xfId="2060"/>
    <cellStyle name="_Attr 7 4" xfId="2061"/>
    <cellStyle name="_Attr 7 4 2" xfId="2062"/>
    <cellStyle name="_Attr 7 4 2 2" xfId="2063"/>
    <cellStyle name="_Attr 7 4 3" xfId="2064"/>
    <cellStyle name="_Attr 7 5" xfId="2065"/>
    <cellStyle name="_Attr 7 5 2" xfId="2066"/>
    <cellStyle name="_Attr 7 6" xfId="2067"/>
    <cellStyle name="_Attr 8" xfId="2068"/>
    <cellStyle name="_Attr 8 2" xfId="2069"/>
    <cellStyle name="_Attr 8 2 2" xfId="2070"/>
    <cellStyle name="_Attr 8 3" xfId="2071"/>
    <cellStyle name="_Attr 8 3 2" xfId="2072"/>
    <cellStyle name="_Attr 8 4" xfId="2073"/>
    <cellStyle name="_Attr 9" xfId="2074"/>
    <cellStyle name="_Attr 9 2" xfId="2075"/>
    <cellStyle name="_Attr_Expenses (1)" xfId="1877"/>
    <cellStyle name="_Attr_Prognose eksponering " xfId="2076"/>
    <cellStyle name="_Attr_Prognose eksponering  2" xfId="2077"/>
    <cellStyle name="_Attr_Prognose eksponering  2 2" xfId="2078"/>
    <cellStyle name="_Attr_Prognose eksponering  2 2 2" xfId="2079"/>
    <cellStyle name="_Attr_Prognose eksponering  2 3" xfId="2080"/>
    <cellStyle name="_Attr_Prognose eksponering  3" xfId="2081"/>
    <cellStyle name="_Attr_Prognose eksponering  3 2" xfId="2082"/>
    <cellStyle name="_Attr_Prognose eksponering  4" xfId="2083"/>
    <cellStyle name="_Attr_Results &amp; key fig." xfId="5024"/>
    <cellStyle name="_Attr_Vedlegg" xfId="2084"/>
    <cellStyle name="_Attr_Vedlegg 2" xfId="2085"/>
    <cellStyle name="_Attr_Vedlegg 2 2" xfId="2086"/>
    <cellStyle name="_Attr_Vedlegg 2 2 2" xfId="2087"/>
    <cellStyle name="_Attr_Vedlegg 2 3" xfId="2088"/>
    <cellStyle name="_Attr_Vedlegg 3" xfId="2089"/>
    <cellStyle name="_Attr_Vedlegg 3 2" xfId="2090"/>
    <cellStyle name="_Attr_Vedlegg 4" xfId="2091"/>
    <cellStyle name="_AUM kapitalforvaltning 4Q09" xfId="982"/>
    <cellStyle name="_Balansen" xfId="8"/>
    <cellStyle name="_Balansen 10" xfId="2092"/>
    <cellStyle name="_Balansen 10 2" xfId="2093"/>
    <cellStyle name="_Balansen 11" xfId="2094"/>
    <cellStyle name="_Balansen 2" xfId="668"/>
    <cellStyle name="_Balansen 2 2" xfId="2095"/>
    <cellStyle name="_Balansen 2 2 2" xfId="2096"/>
    <cellStyle name="_Balansen 2 2 2 2" xfId="2097"/>
    <cellStyle name="_Balansen 2 2 2 2 2" xfId="2098"/>
    <cellStyle name="_Balansen 2 2 2 2 2 2" xfId="2099"/>
    <cellStyle name="_Balansen 2 2 2 2 3" xfId="2100"/>
    <cellStyle name="_Balansen 2 2 2 3" xfId="2101"/>
    <cellStyle name="_Balansen 2 2 2 3 2" xfId="2102"/>
    <cellStyle name="_Balansen 2 2 2 4" xfId="2103"/>
    <cellStyle name="_Balansen 2 2 3" xfId="2104"/>
    <cellStyle name="_Balansen 2 2 3 2" xfId="2105"/>
    <cellStyle name="_Balansen 2 2 3 2 2" xfId="2106"/>
    <cellStyle name="_Balansen 2 2 3 3" xfId="2107"/>
    <cellStyle name="_Balansen 2 2 4" xfId="2108"/>
    <cellStyle name="_Balansen 2 2 4 2" xfId="2109"/>
    <cellStyle name="_Balansen 2 2 5" xfId="2110"/>
    <cellStyle name="_Balansen 2 3" xfId="2111"/>
    <cellStyle name="_Balansen 2 3 2" xfId="2112"/>
    <cellStyle name="_Balansen 2 3 2 2" xfId="2113"/>
    <cellStyle name="_Balansen 2 3 2 2 2" xfId="2114"/>
    <cellStyle name="_Balansen 2 3 2 3" xfId="2115"/>
    <cellStyle name="_Balansen 2 3 3" xfId="2116"/>
    <cellStyle name="_Balansen 2 3 3 2" xfId="2117"/>
    <cellStyle name="_Balansen 2 3 4" xfId="2118"/>
    <cellStyle name="_Balansen 2 4" xfId="2119"/>
    <cellStyle name="_Balansen 2 4 2" xfId="2120"/>
    <cellStyle name="_Balansen 2 4 2 2" xfId="2121"/>
    <cellStyle name="_Balansen 2 4 3" xfId="2122"/>
    <cellStyle name="_Balansen 2 4 3 2" xfId="2123"/>
    <cellStyle name="_Balansen 2 4 4" xfId="2124"/>
    <cellStyle name="_Balansen 2 5" xfId="2125"/>
    <cellStyle name="_Balansen 2 5 2" xfId="2126"/>
    <cellStyle name="_Balansen 2 6" xfId="2127"/>
    <cellStyle name="_Balansen 2 6 2" xfId="2128"/>
    <cellStyle name="_Balansen 2 7" xfId="2129"/>
    <cellStyle name="_Balansen 3" xfId="1413"/>
    <cellStyle name="_Balansen 3 2" xfId="2130"/>
    <cellStyle name="_Balansen 3 2 2" xfId="2131"/>
    <cellStyle name="_Balansen 3 2 2 2" xfId="2132"/>
    <cellStyle name="_Balansen 3 2 2 2 2" xfId="2133"/>
    <cellStyle name="_Balansen 3 2 2 3" xfId="2134"/>
    <cellStyle name="_Balansen 3 2 3" xfId="2135"/>
    <cellStyle name="_Balansen 3 2 3 2" xfId="2136"/>
    <cellStyle name="_Balansen 3 2 4" xfId="2137"/>
    <cellStyle name="_Balansen 3 3" xfId="2138"/>
    <cellStyle name="_Balansen 3 3 2" xfId="2139"/>
    <cellStyle name="_Balansen 3 3 2 2" xfId="2140"/>
    <cellStyle name="_Balansen 3 3 3" xfId="2141"/>
    <cellStyle name="_Balansen 3 4" xfId="2142"/>
    <cellStyle name="_Balansen 3 4 2" xfId="2143"/>
    <cellStyle name="_Balansen 3 5" xfId="2144"/>
    <cellStyle name="_Balansen 4" xfId="2145"/>
    <cellStyle name="_Balansen 4 2" xfId="2146"/>
    <cellStyle name="_Balansen 4 2 2" xfId="2147"/>
    <cellStyle name="_Balansen 4 2 2 2" xfId="2148"/>
    <cellStyle name="_Balansen 4 2 2 2 2" xfId="2149"/>
    <cellStyle name="_Balansen 4 2 2 2 2 2" xfId="2150"/>
    <cellStyle name="_Balansen 4 2 2 2 3" xfId="2151"/>
    <cellStyle name="_Balansen 4 2 2 3" xfId="2152"/>
    <cellStyle name="_Balansen 4 2 2 3 2" xfId="2153"/>
    <cellStyle name="_Balansen 4 2 2 4" xfId="2154"/>
    <cellStyle name="_Balansen 4 2 3" xfId="2155"/>
    <cellStyle name="_Balansen 4 2 3 2" xfId="2156"/>
    <cellStyle name="_Balansen 4 2 3 2 2" xfId="2157"/>
    <cellStyle name="_Balansen 4 2 3 3" xfId="2158"/>
    <cellStyle name="_Balansen 4 2 4" xfId="2159"/>
    <cellStyle name="_Balansen 4 2 4 2" xfId="2160"/>
    <cellStyle name="_Balansen 4 2 5" xfId="2161"/>
    <cellStyle name="_Balansen 4 3" xfId="2162"/>
    <cellStyle name="_Balansen 4 3 2" xfId="2163"/>
    <cellStyle name="_Balansen 4 3 2 2" xfId="2164"/>
    <cellStyle name="_Balansen 4 3 2 2 2" xfId="2165"/>
    <cellStyle name="_Balansen 4 3 2 3" xfId="2166"/>
    <cellStyle name="_Balansen 4 3 3" xfId="2167"/>
    <cellStyle name="_Balansen 4 3 3 2" xfId="2168"/>
    <cellStyle name="_Balansen 4 3 4" xfId="2169"/>
    <cellStyle name="_Balansen 4 4" xfId="2170"/>
    <cellStyle name="_Balansen 4 4 2" xfId="2171"/>
    <cellStyle name="_Balansen 4 4 2 2" xfId="2172"/>
    <cellStyle name="_Balansen 4 4 3" xfId="2173"/>
    <cellStyle name="_Balansen 4 5" xfId="2174"/>
    <cellStyle name="_Balansen 4 5 2" xfId="2175"/>
    <cellStyle name="_Balansen 4 6" xfId="2176"/>
    <cellStyle name="_Balansen 5" xfId="2177"/>
    <cellStyle name="_Balansen 5 2" xfId="2178"/>
    <cellStyle name="_Balansen 5 2 2" xfId="2179"/>
    <cellStyle name="_Balansen 5 2 2 2" xfId="2180"/>
    <cellStyle name="_Balansen 5 2 2 2 2" xfId="2181"/>
    <cellStyle name="_Balansen 5 2 2 2 2 2" xfId="2182"/>
    <cellStyle name="_Balansen 5 2 2 2 3" xfId="2183"/>
    <cellStyle name="_Balansen 5 2 2 3" xfId="2184"/>
    <cellStyle name="_Balansen 5 2 2 3 2" xfId="2185"/>
    <cellStyle name="_Balansen 5 2 2 4" xfId="2186"/>
    <cellStyle name="_Balansen 5 2 3" xfId="2187"/>
    <cellStyle name="_Balansen 5 2 3 2" xfId="2188"/>
    <cellStyle name="_Balansen 5 2 3 2 2" xfId="2189"/>
    <cellStyle name="_Balansen 5 2 3 3" xfId="2190"/>
    <cellStyle name="_Balansen 5 2 4" xfId="2191"/>
    <cellStyle name="_Balansen 5 2 4 2" xfId="2192"/>
    <cellStyle name="_Balansen 5 2 5" xfId="2193"/>
    <cellStyle name="_Balansen 5 3" xfId="2194"/>
    <cellStyle name="_Balansen 5 3 2" xfId="2195"/>
    <cellStyle name="_Balansen 5 3 2 2" xfId="2196"/>
    <cellStyle name="_Balansen 5 3 2 2 2" xfId="2197"/>
    <cellStyle name="_Balansen 5 3 2 3" xfId="2198"/>
    <cellStyle name="_Balansen 5 3 3" xfId="2199"/>
    <cellStyle name="_Balansen 5 3 3 2" xfId="2200"/>
    <cellStyle name="_Balansen 5 3 4" xfId="2201"/>
    <cellStyle name="_Balansen 5 4" xfId="2202"/>
    <cellStyle name="_Balansen 5 4 2" xfId="2203"/>
    <cellStyle name="_Balansen 5 4 2 2" xfId="2204"/>
    <cellStyle name="_Balansen 5 4 3" xfId="2205"/>
    <cellStyle name="_Balansen 5 5" xfId="2206"/>
    <cellStyle name="_Balansen 5 5 2" xfId="2207"/>
    <cellStyle name="_Balansen 5 6" xfId="2208"/>
    <cellStyle name="_Balansen 6" xfId="2209"/>
    <cellStyle name="_Balansen 6 2" xfId="2210"/>
    <cellStyle name="_Balansen 6 2 2" xfId="2211"/>
    <cellStyle name="_Balansen 6 2 2 2" xfId="2212"/>
    <cellStyle name="_Balansen 6 2 2 2 2" xfId="2213"/>
    <cellStyle name="_Balansen 6 2 2 2 2 2" xfId="2214"/>
    <cellStyle name="_Balansen 6 2 2 2 3" xfId="2215"/>
    <cellStyle name="_Balansen 6 2 2 3" xfId="2216"/>
    <cellStyle name="_Balansen 6 2 2 3 2" xfId="2217"/>
    <cellStyle name="_Balansen 6 2 2 4" xfId="2218"/>
    <cellStyle name="_Balansen 6 2 3" xfId="2219"/>
    <cellStyle name="_Balansen 6 2 3 2" xfId="2220"/>
    <cellStyle name="_Balansen 6 2 3 2 2" xfId="2221"/>
    <cellStyle name="_Balansen 6 2 3 3" xfId="2222"/>
    <cellStyle name="_Balansen 6 2 4" xfId="2223"/>
    <cellStyle name="_Balansen 6 2 4 2" xfId="2224"/>
    <cellStyle name="_Balansen 6 2 5" xfId="2225"/>
    <cellStyle name="_Balansen 6 3" xfId="2226"/>
    <cellStyle name="_Balansen 6 3 2" xfId="2227"/>
    <cellStyle name="_Balansen 6 3 2 2" xfId="2228"/>
    <cellStyle name="_Balansen 6 3 2 2 2" xfId="2229"/>
    <cellStyle name="_Balansen 6 3 2 3" xfId="2230"/>
    <cellStyle name="_Balansen 6 3 3" xfId="2231"/>
    <cellStyle name="_Balansen 6 3 3 2" xfId="2232"/>
    <cellStyle name="_Balansen 6 3 4" xfId="2233"/>
    <cellStyle name="_Balansen 6 4" xfId="2234"/>
    <cellStyle name="_Balansen 6 4 2" xfId="2235"/>
    <cellStyle name="_Balansen 6 4 2 2" xfId="2236"/>
    <cellStyle name="_Balansen 6 4 3" xfId="2237"/>
    <cellStyle name="_Balansen 6 5" xfId="2238"/>
    <cellStyle name="_Balansen 6 5 2" xfId="2239"/>
    <cellStyle name="_Balansen 6 6" xfId="2240"/>
    <cellStyle name="_Balansen 7" xfId="2241"/>
    <cellStyle name="_Balansen 7 2" xfId="2242"/>
    <cellStyle name="_Balansen 7 2 2" xfId="2243"/>
    <cellStyle name="_Balansen 7 2 2 2" xfId="2244"/>
    <cellStyle name="_Balansen 7 2 2 2 2" xfId="2245"/>
    <cellStyle name="_Balansen 7 2 2 3" xfId="2246"/>
    <cellStyle name="_Balansen 7 2 3" xfId="2247"/>
    <cellStyle name="_Balansen 7 2 3 2" xfId="2248"/>
    <cellStyle name="_Balansen 7 2 4" xfId="2249"/>
    <cellStyle name="_Balansen 7 3" xfId="2250"/>
    <cellStyle name="_Balansen 7 3 2" xfId="2251"/>
    <cellStyle name="_Balansen 7 3 2 2" xfId="2252"/>
    <cellStyle name="_Balansen 7 3 2 2 2" xfId="2253"/>
    <cellStyle name="_Balansen 7 3 2 3" xfId="2254"/>
    <cellStyle name="_Balansen 7 3 3" xfId="2255"/>
    <cellStyle name="_Balansen 7 3 3 2" xfId="2256"/>
    <cellStyle name="_Balansen 7 3 4" xfId="2257"/>
    <cellStyle name="_Balansen 7 4" xfId="2258"/>
    <cellStyle name="_Balansen 7 4 2" xfId="2259"/>
    <cellStyle name="_Balansen 7 4 2 2" xfId="2260"/>
    <cellStyle name="_Balansen 7 4 3" xfId="2261"/>
    <cellStyle name="_Balansen 7 5" xfId="2262"/>
    <cellStyle name="_Balansen 7 5 2" xfId="2263"/>
    <cellStyle name="_Balansen 7 6" xfId="2264"/>
    <cellStyle name="_Balansen 8" xfId="2265"/>
    <cellStyle name="_Balansen 8 2" xfId="2266"/>
    <cellStyle name="_Balansen 8 2 2" xfId="2267"/>
    <cellStyle name="_Balansen 8 3" xfId="2268"/>
    <cellStyle name="_Balansen 8 3 2" xfId="2269"/>
    <cellStyle name="_Balansen 8 4" xfId="2270"/>
    <cellStyle name="_Balansen 9" xfId="2271"/>
    <cellStyle name="_Balansen 9 2" xfId="2272"/>
    <cellStyle name="_Basisswapper 2010" xfId="2273"/>
    <cellStyle name="_Bok3" xfId="981"/>
    <cellStyle name="_Boligkreditt_R21_1231" xfId="1108"/>
    <cellStyle name="_Book3" xfId="9"/>
    <cellStyle name="_Book3 10" xfId="2275"/>
    <cellStyle name="_Book3 10 2" xfId="2276"/>
    <cellStyle name="_Book3 11" xfId="2277"/>
    <cellStyle name="_Book3 2" xfId="669"/>
    <cellStyle name="_Book3 2 2" xfId="2278"/>
    <cellStyle name="_Book3 2 2 2" xfId="2279"/>
    <cellStyle name="_Book3 2 2 2 2" xfId="2280"/>
    <cellStyle name="_Book3 2 2 2 2 2" xfId="2281"/>
    <cellStyle name="_Book3 2 2 2 2 2 2" xfId="2282"/>
    <cellStyle name="_Book3 2 2 2 2 3" xfId="2283"/>
    <cellStyle name="_Book3 2 2 2 3" xfId="2284"/>
    <cellStyle name="_Book3 2 2 2 3 2" xfId="2285"/>
    <cellStyle name="_Book3 2 2 2 4" xfId="2286"/>
    <cellStyle name="_Book3 2 2 3" xfId="2287"/>
    <cellStyle name="_Book3 2 2 3 2" xfId="2288"/>
    <cellStyle name="_Book3 2 2 3 2 2" xfId="2289"/>
    <cellStyle name="_Book3 2 2 3 3" xfId="2290"/>
    <cellStyle name="_Book3 2 2 4" xfId="2291"/>
    <cellStyle name="_Book3 2 2 4 2" xfId="2292"/>
    <cellStyle name="_Book3 2 2 5" xfId="2293"/>
    <cellStyle name="_Book3 2 3" xfId="2294"/>
    <cellStyle name="_Book3 2 3 2" xfId="2295"/>
    <cellStyle name="_Book3 2 3 2 2" xfId="2296"/>
    <cellStyle name="_Book3 2 3 2 2 2" xfId="2297"/>
    <cellStyle name="_Book3 2 3 2 3" xfId="2298"/>
    <cellStyle name="_Book3 2 3 3" xfId="2299"/>
    <cellStyle name="_Book3 2 3 3 2" xfId="2300"/>
    <cellStyle name="_Book3 2 3 4" xfId="2301"/>
    <cellStyle name="_Book3 2 4" xfId="2302"/>
    <cellStyle name="_Book3 2 4 2" xfId="2303"/>
    <cellStyle name="_Book3 2 4 2 2" xfId="2304"/>
    <cellStyle name="_Book3 2 4 3" xfId="2305"/>
    <cellStyle name="_Book3 2 4 3 2" xfId="2306"/>
    <cellStyle name="_Book3 2 4 4" xfId="2307"/>
    <cellStyle name="_Book3 2 5" xfId="2308"/>
    <cellStyle name="_Book3 2 5 2" xfId="2309"/>
    <cellStyle name="_Book3 2 6" xfId="2310"/>
    <cellStyle name="_Book3 2 6 2" xfId="2311"/>
    <cellStyle name="_Book3 2 7" xfId="2312"/>
    <cellStyle name="_Book3 2_Prognose eksponering " xfId="2313"/>
    <cellStyle name="_Book3 2_Prognose eksponering  2" xfId="2314"/>
    <cellStyle name="_Book3 2_Prognose eksponering  2 2" xfId="2315"/>
    <cellStyle name="_Book3 2_Prognose eksponering  2 2 2" xfId="2316"/>
    <cellStyle name="_Book3 2_Prognose eksponering  2 3" xfId="2317"/>
    <cellStyle name="_Book3 2_Prognose eksponering  3" xfId="2318"/>
    <cellStyle name="_Book3 2_Prognose eksponering  3 2" xfId="2319"/>
    <cellStyle name="_Book3 2_Prognose eksponering  4" xfId="2320"/>
    <cellStyle name="_Book3 2_Vedlegg" xfId="2321"/>
    <cellStyle name="_Book3 2_Vedlegg 2" xfId="2322"/>
    <cellStyle name="_Book3 2_Vedlegg 2 2" xfId="2323"/>
    <cellStyle name="_Book3 2_Vedlegg 2 2 2" xfId="2324"/>
    <cellStyle name="_Book3 2_Vedlegg 2 3" xfId="2325"/>
    <cellStyle name="_Book3 2_Vedlegg 3" xfId="2326"/>
    <cellStyle name="_Book3 2_Vedlegg 3 2" xfId="2327"/>
    <cellStyle name="_Book3 2_Vedlegg 4" xfId="2328"/>
    <cellStyle name="_Book3 3" xfId="1414"/>
    <cellStyle name="_Book3 3 2" xfId="2329"/>
    <cellStyle name="_Book3 3 2 2" xfId="2330"/>
    <cellStyle name="_Book3 3 2 2 2" xfId="2331"/>
    <cellStyle name="_Book3 3 2 2 2 2" xfId="2332"/>
    <cellStyle name="_Book3 3 2 2 3" xfId="2333"/>
    <cellStyle name="_Book3 3 2 3" xfId="2334"/>
    <cellStyle name="_Book3 3 2 3 2" xfId="2335"/>
    <cellStyle name="_Book3 3 2 4" xfId="2336"/>
    <cellStyle name="_Book3 3 3" xfId="2337"/>
    <cellStyle name="_Book3 3 3 2" xfId="2338"/>
    <cellStyle name="_Book3 3 3 2 2" xfId="2339"/>
    <cellStyle name="_Book3 3 3 3" xfId="2340"/>
    <cellStyle name="_Book3 3 4" xfId="2341"/>
    <cellStyle name="_Book3 3 4 2" xfId="2342"/>
    <cellStyle name="_Book3 3 5" xfId="2343"/>
    <cellStyle name="_Book3 4" xfId="2344"/>
    <cellStyle name="_Book3 4 2" xfId="2345"/>
    <cellStyle name="_Book3 4 2 2" xfId="2346"/>
    <cellStyle name="_Book3 4 2 2 2" xfId="2347"/>
    <cellStyle name="_Book3 4 2 2 2 2" xfId="2348"/>
    <cellStyle name="_Book3 4 2 2 2 2 2" xfId="2349"/>
    <cellStyle name="_Book3 4 2 2 2 3" xfId="2350"/>
    <cellStyle name="_Book3 4 2 2 3" xfId="2351"/>
    <cellStyle name="_Book3 4 2 2 3 2" xfId="2352"/>
    <cellStyle name="_Book3 4 2 2 4" xfId="2353"/>
    <cellStyle name="_Book3 4 2 3" xfId="2354"/>
    <cellStyle name="_Book3 4 2 3 2" xfId="2355"/>
    <cellStyle name="_Book3 4 2 3 2 2" xfId="2356"/>
    <cellStyle name="_Book3 4 2 3 3" xfId="2357"/>
    <cellStyle name="_Book3 4 2 4" xfId="2358"/>
    <cellStyle name="_Book3 4 2 4 2" xfId="2359"/>
    <cellStyle name="_Book3 4 2 5" xfId="2360"/>
    <cellStyle name="_Book3 4 3" xfId="2361"/>
    <cellStyle name="_Book3 4 3 2" xfId="2362"/>
    <cellStyle name="_Book3 4 3 2 2" xfId="2363"/>
    <cellStyle name="_Book3 4 3 2 2 2" xfId="2364"/>
    <cellStyle name="_Book3 4 3 2 3" xfId="2365"/>
    <cellStyle name="_Book3 4 3 3" xfId="2366"/>
    <cellStyle name="_Book3 4 3 3 2" xfId="2367"/>
    <cellStyle name="_Book3 4 3 4" xfId="2368"/>
    <cellStyle name="_Book3 4 4" xfId="2369"/>
    <cellStyle name="_Book3 4 4 2" xfId="2370"/>
    <cellStyle name="_Book3 4 4 2 2" xfId="2371"/>
    <cellStyle name="_Book3 4 4 3" xfId="2372"/>
    <cellStyle name="_Book3 4 5" xfId="2373"/>
    <cellStyle name="_Book3 4 5 2" xfId="2374"/>
    <cellStyle name="_Book3 4 6" xfId="2375"/>
    <cellStyle name="_Book3 5" xfId="2376"/>
    <cellStyle name="_Book3 5 2" xfId="2377"/>
    <cellStyle name="_Book3 5 2 2" xfId="2378"/>
    <cellStyle name="_Book3 5 2 2 2" xfId="2379"/>
    <cellStyle name="_Book3 5 2 2 2 2" xfId="2380"/>
    <cellStyle name="_Book3 5 2 2 2 2 2" xfId="2381"/>
    <cellStyle name="_Book3 5 2 2 2 3" xfId="2382"/>
    <cellStyle name="_Book3 5 2 2 3" xfId="2383"/>
    <cellStyle name="_Book3 5 2 2 3 2" xfId="2384"/>
    <cellStyle name="_Book3 5 2 2 4" xfId="2385"/>
    <cellStyle name="_Book3 5 2 3" xfId="2386"/>
    <cellStyle name="_Book3 5 2 3 2" xfId="2387"/>
    <cellStyle name="_Book3 5 2 3 2 2" xfId="2388"/>
    <cellStyle name="_Book3 5 2 3 3" xfId="2389"/>
    <cellStyle name="_Book3 5 2 4" xfId="2390"/>
    <cellStyle name="_Book3 5 2 4 2" xfId="2391"/>
    <cellStyle name="_Book3 5 2 5" xfId="2392"/>
    <cellStyle name="_Book3 5 3" xfId="2393"/>
    <cellStyle name="_Book3 5 3 2" xfId="2394"/>
    <cellStyle name="_Book3 5 3 2 2" xfId="2395"/>
    <cellStyle name="_Book3 5 3 2 2 2" xfId="2396"/>
    <cellStyle name="_Book3 5 3 2 3" xfId="2397"/>
    <cellStyle name="_Book3 5 3 3" xfId="2398"/>
    <cellStyle name="_Book3 5 3 3 2" xfId="2399"/>
    <cellStyle name="_Book3 5 3 4" xfId="2400"/>
    <cellStyle name="_Book3 5 4" xfId="2401"/>
    <cellStyle name="_Book3 5 4 2" xfId="2402"/>
    <cellStyle name="_Book3 5 4 2 2" xfId="2403"/>
    <cellStyle name="_Book3 5 4 3" xfId="2404"/>
    <cellStyle name="_Book3 5 5" xfId="2405"/>
    <cellStyle name="_Book3 5 5 2" xfId="2406"/>
    <cellStyle name="_Book3 5 6" xfId="2407"/>
    <cellStyle name="_Book3 6" xfId="2408"/>
    <cellStyle name="_Book3 6 2" xfId="2409"/>
    <cellStyle name="_Book3 6 2 2" xfId="2410"/>
    <cellStyle name="_Book3 6 2 2 2" xfId="2411"/>
    <cellStyle name="_Book3 6 2 2 2 2" xfId="2412"/>
    <cellStyle name="_Book3 6 2 2 2 2 2" xfId="2413"/>
    <cellStyle name="_Book3 6 2 2 2 3" xfId="2414"/>
    <cellStyle name="_Book3 6 2 2 3" xfId="2415"/>
    <cellStyle name="_Book3 6 2 2 3 2" xfId="2416"/>
    <cellStyle name="_Book3 6 2 2 4" xfId="2417"/>
    <cellStyle name="_Book3 6 2 3" xfId="2418"/>
    <cellStyle name="_Book3 6 2 3 2" xfId="2419"/>
    <cellStyle name="_Book3 6 2 3 2 2" xfId="2420"/>
    <cellStyle name="_Book3 6 2 3 3" xfId="2421"/>
    <cellStyle name="_Book3 6 2 4" xfId="2422"/>
    <cellStyle name="_Book3 6 2 4 2" xfId="2423"/>
    <cellStyle name="_Book3 6 2 5" xfId="2424"/>
    <cellStyle name="_Book3 6 3" xfId="2425"/>
    <cellStyle name="_Book3 6 3 2" xfId="2426"/>
    <cellStyle name="_Book3 6 3 2 2" xfId="2427"/>
    <cellStyle name="_Book3 6 3 2 2 2" xfId="2428"/>
    <cellStyle name="_Book3 6 3 2 3" xfId="2429"/>
    <cellStyle name="_Book3 6 3 3" xfId="2430"/>
    <cellStyle name="_Book3 6 3 3 2" xfId="2431"/>
    <cellStyle name="_Book3 6 3 4" xfId="2432"/>
    <cellStyle name="_Book3 6 4" xfId="2433"/>
    <cellStyle name="_Book3 6 4 2" xfId="2434"/>
    <cellStyle name="_Book3 6 4 2 2" xfId="2435"/>
    <cellStyle name="_Book3 6 4 3" xfId="2436"/>
    <cellStyle name="_Book3 6 5" xfId="2437"/>
    <cellStyle name="_Book3 6 5 2" xfId="2438"/>
    <cellStyle name="_Book3 6 6" xfId="2439"/>
    <cellStyle name="_Book3 7" xfId="2440"/>
    <cellStyle name="_Book3 7 2" xfId="2441"/>
    <cellStyle name="_Book3 7 2 2" xfId="2442"/>
    <cellStyle name="_Book3 7 2 2 2" xfId="2443"/>
    <cellStyle name="_Book3 7 2 2 2 2" xfId="2444"/>
    <cellStyle name="_Book3 7 2 2 3" xfId="2445"/>
    <cellStyle name="_Book3 7 2 3" xfId="2446"/>
    <cellStyle name="_Book3 7 2 3 2" xfId="2447"/>
    <cellStyle name="_Book3 7 2 4" xfId="2448"/>
    <cellStyle name="_Book3 7 3" xfId="2449"/>
    <cellStyle name="_Book3 7 3 2" xfId="2450"/>
    <cellStyle name="_Book3 7 3 2 2" xfId="2451"/>
    <cellStyle name="_Book3 7 3 2 2 2" xfId="2452"/>
    <cellStyle name="_Book3 7 3 2 3" xfId="2453"/>
    <cellStyle name="_Book3 7 3 3" xfId="2454"/>
    <cellStyle name="_Book3 7 3 3 2" xfId="2455"/>
    <cellStyle name="_Book3 7 3 4" xfId="2456"/>
    <cellStyle name="_Book3 7 4" xfId="2457"/>
    <cellStyle name="_Book3 7 4 2" xfId="2458"/>
    <cellStyle name="_Book3 7 4 2 2" xfId="2459"/>
    <cellStyle name="_Book3 7 4 3" xfId="2460"/>
    <cellStyle name="_Book3 7 5" xfId="2461"/>
    <cellStyle name="_Book3 7 5 2" xfId="2462"/>
    <cellStyle name="_Book3 7 6" xfId="2463"/>
    <cellStyle name="_Book3 8" xfId="2464"/>
    <cellStyle name="_Book3 8 2" xfId="2465"/>
    <cellStyle name="_Book3 8 2 2" xfId="2466"/>
    <cellStyle name="_Book3 8 3" xfId="2467"/>
    <cellStyle name="_Book3 8 3 2" xfId="2468"/>
    <cellStyle name="_Book3 8 4" xfId="2469"/>
    <cellStyle name="_Book3 9" xfId="2470"/>
    <cellStyle name="_Book3 9 2" xfId="2471"/>
    <cellStyle name="_Book3_Expenses (1)" xfId="2274"/>
    <cellStyle name="_Book3_Prognose eksponering " xfId="2472"/>
    <cellStyle name="_Book3_Prognose eksponering  2" xfId="2473"/>
    <cellStyle name="_Book3_Prognose eksponering  2 2" xfId="2474"/>
    <cellStyle name="_Book3_Prognose eksponering  2 2 2" xfId="2475"/>
    <cellStyle name="_Book3_Prognose eksponering  2 3" xfId="2476"/>
    <cellStyle name="_Book3_Prognose eksponering  3" xfId="2477"/>
    <cellStyle name="_Book3_Prognose eksponering  3 2" xfId="2478"/>
    <cellStyle name="_Book3_Prognose eksponering  4" xfId="2479"/>
    <cellStyle name="_Book3_Results &amp; key fig." xfId="5025"/>
    <cellStyle name="_Book3_Vedlegg" xfId="2480"/>
    <cellStyle name="_Book3_Vedlegg 2" xfId="2481"/>
    <cellStyle name="_Book3_Vedlegg 2 2" xfId="2482"/>
    <cellStyle name="_Book3_Vedlegg 2 2 2" xfId="2483"/>
    <cellStyle name="_Book3_Vedlegg 2 3" xfId="2484"/>
    <cellStyle name="_Book3_Vedlegg 3" xfId="2485"/>
    <cellStyle name="_Book3_Vedlegg 3 2" xfId="2486"/>
    <cellStyle name="_Book3_Vedlegg 4" xfId="2487"/>
    <cellStyle name="_Book32" xfId="10"/>
    <cellStyle name="_Book32 10" xfId="2489"/>
    <cellStyle name="_Book32 10 2" xfId="2490"/>
    <cellStyle name="_Book32 11" xfId="2491"/>
    <cellStyle name="_Book32 2" xfId="670"/>
    <cellStyle name="_Book32 2 2" xfId="2492"/>
    <cellStyle name="_Book32 2 2 2" xfId="2493"/>
    <cellStyle name="_Book32 2 2 2 2" xfId="2494"/>
    <cellStyle name="_Book32 2 2 2 2 2" xfId="2495"/>
    <cellStyle name="_Book32 2 2 2 2 2 2" xfId="2496"/>
    <cellStyle name="_Book32 2 2 2 2 3" xfId="2497"/>
    <cellStyle name="_Book32 2 2 2 3" xfId="2498"/>
    <cellStyle name="_Book32 2 2 2 3 2" xfId="2499"/>
    <cellStyle name="_Book32 2 2 2 4" xfId="2500"/>
    <cellStyle name="_Book32 2 2 3" xfId="2501"/>
    <cellStyle name="_Book32 2 2 3 2" xfId="2502"/>
    <cellStyle name="_Book32 2 2 3 2 2" xfId="2503"/>
    <cellStyle name="_Book32 2 2 3 3" xfId="2504"/>
    <cellStyle name="_Book32 2 2 4" xfId="2505"/>
    <cellStyle name="_Book32 2 2 4 2" xfId="2506"/>
    <cellStyle name="_Book32 2 2 5" xfId="2507"/>
    <cellStyle name="_Book32 2 3" xfId="2508"/>
    <cellStyle name="_Book32 2 3 2" xfId="2509"/>
    <cellStyle name="_Book32 2 3 2 2" xfId="2510"/>
    <cellStyle name="_Book32 2 3 2 2 2" xfId="2511"/>
    <cellStyle name="_Book32 2 3 2 3" xfId="2512"/>
    <cellStyle name="_Book32 2 3 3" xfId="2513"/>
    <cellStyle name="_Book32 2 3 3 2" xfId="2514"/>
    <cellStyle name="_Book32 2 3 4" xfId="2515"/>
    <cellStyle name="_Book32 2 4" xfId="2516"/>
    <cellStyle name="_Book32 2 4 2" xfId="2517"/>
    <cellStyle name="_Book32 2 4 2 2" xfId="2518"/>
    <cellStyle name="_Book32 2 4 3" xfId="2519"/>
    <cellStyle name="_Book32 2 4 3 2" xfId="2520"/>
    <cellStyle name="_Book32 2 4 4" xfId="2521"/>
    <cellStyle name="_Book32 2 5" xfId="2522"/>
    <cellStyle name="_Book32 2 5 2" xfId="2523"/>
    <cellStyle name="_Book32 2 6" xfId="2524"/>
    <cellStyle name="_Book32 2 6 2" xfId="2525"/>
    <cellStyle name="_Book32 2 7" xfId="2526"/>
    <cellStyle name="_Book32 2_Prognose eksponering " xfId="2527"/>
    <cellStyle name="_Book32 2_Prognose eksponering  2" xfId="2528"/>
    <cellStyle name="_Book32 2_Prognose eksponering  2 2" xfId="2529"/>
    <cellStyle name="_Book32 2_Prognose eksponering  2 2 2" xfId="2530"/>
    <cellStyle name="_Book32 2_Prognose eksponering  2 3" xfId="2531"/>
    <cellStyle name="_Book32 2_Prognose eksponering  3" xfId="2532"/>
    <cellStyle name="_Book32 2_Prognose eksponering  3 2" xfId="2533"/>
    <cellStyle name="_Book32 2_Prognose eksponering  4" xfId="2534"/>
    <cellStyle name="_Book32 2_Vedlegg" xfId="2535"/>
    <cellStyle name="_Book32 2_Vedlegg 2" xfId="2536"/>
    <cellStyle name="_Book32 2_Vedlegg 2 2" xfId="2537"/>
    <cellStyle name="_Book32 2_Vedlegg 2 2 2" xfId="2538"/>
    <cellStyle name="_Book32 2_Vedlegg 2 3" xfId="2539"/>
    <cellStyle name="_Book32 2_Vedlegg 3" xfId="2540"/>
    <cellStyle name="_Book32 2_Vedlegg 3 2" xfId="2541"/>
    <cellStyle name="_Book32 2_Vedlegg 4" xfId="2542"/>
    <cellStyle name="_Book32 3" xfId="2543"/>
    <cellStyle name="_Book32 3 2" xfId="2544"/>
    <cellStyle name="_Book32 3 2 2" xfId="2545"/>
    <cellStyle name="_Book32 3 2 2 2" xfId="2546"/>
    <cellStyle name="_Book32 3 2 2 2 2" xfId="2547"/>
    <cellStyle name="_Book32 3 2 2 3" xfId="2548"/>
    <cellStyle name="_Book32 3 2 3" xfId="2549"/>
    <cellStyle name="_Book32 3 2 3 2" xfId="2550"/>
    <cellStyle name="_Book32 3 2 4" xfId="2551"/>
    <cellStyle name="_Book32 3 3" xfId="2552"/>
    <cellStyle name="_Book32 3 3 2" xfId="2553"/>
    <cellStyle name="_Book32 3 3 2 2" xfId="2554"/>
    <cellStyle name="_Book32 3 3 3" xfId="2555"/>
    <cellStyle name="_Book32 3 4" xfId="2556"/>
    <cellStyle name="_Book32 3 4 2" xfId="2557"/>
    <cellStyle name="_Book32 3 5" xfId="2558"/>
    <cellStyle name="_Book32 4" xfId="2559"/>
    <cellStyle name="_Book32 4 2" xfId="2560"/>
    <cellStyle name="_Book32 4 2 2" xfId="2561"/>
    <cellStyle name="_Book32 4 2 2 2" xfId="2562"/>
    <cellStyle name="_Book32 4 2 2 2 2" xfId="2563"/>
    <cellStyle name="_Book32 4 2 2 2 2 2" xfId="2564"/>
    <cellStyle name="_Book32 4 2 2 2 3" xfId="2565"/>
    <cellStyle name="_Book32 4 2 2 3" xfId="2566"/>
    <cellStyle name="_Book32 4 2 2 3 2" xfId="2567"/>
    <cellStyle name="_Book32 4 2 2 4" xfId="2568"/>
    <cellStyle name="_Book32 4 2 3" xfId="2569"/>
    <cellStyle name="_Book32 4 2 3 2" xfId="2570"/>
    <cellStyle name="_Book32 4 2 3 2 2" xfId="2571"/>
    <cellStyle name="_Book32 4 2 3 3" xfId="2572"/>
    <cellStyle name="_Book32 4 2 4" xfId="2573"/>
    <cellStyle name="_Book32 4 2 4 2" xfId="2574"/>
    <cellStyle name="_Book32 4 2 5" xfId="2575"/>
    <cellStyle name="_Book32 4 3" xfId="2576"/>
    <cellStyle name="_Book32 4 3 2" xfId="2577"/>
    <cellStyle name="_Book32 4 3 2 2" xfId="2578"/>
    <cellStyle name="_Book32 4 3 2 2 2" xfId="2579"/>
    <cellStyle name="_Book32 4 3 2 3" xfId="2580"/>
    <cellStyle name="_Book32 4 3 3" xfId="2581"/>
    <cellStyle name="_Book32 4 3 3 2" xfId="2582"/>
    <cellStyle name="_Book32 4 3 4" xfId="2583"/>
    <cellStyle name="_Book32 4 4" xfId="2584"/>
    <cellStyle name="_Book32 4 4 2" xfId="2585"/>
    <cellStyle name="_Book32 4 4 2 2" xfId="2586"/>
    <cellStyle name="_Book32 4 4 3" xfId="2587"/>
    <cellStyle name="_Book32 4 5" xfId="2588"/>
    <cellStyle name="_Book32 4 5 2" xfId="2589"/>
    <cellStyle name="_Book32 4 6" xfId="2590"/>
    <cellStyle name="_Book32 5" xfId="2591"/>
    <cellStyle name="_Book32 5 2" xfId="2592"/>
    <cellStyle name="_Book32 5 2 2" xfId="2593"/>
    <cellStyle name="_Book32 5 2 2 2" xfId="2594"/>
    <cellStyle name="_Book32 5 2 2 2 2" xfId="2595"/>
    <cellStyle name="_Book32 5 2 2 2 2 2" xfId="2596"/>
    <cellStyle name="_Book32 5 2 2 2 3" xfId="2597"/>
    <cellStyle name="_Book32 5 2 2 3" xfId="2598"/>
    <cellStyle name="_Book32 5 2 2 3 2" xfId="2599"/>
    <cellStyle name="_Book32 5 2 2 4" xfId="2600"/>
    <cellStyle name="_Book32 5 2 3" xfId="2601"/>
    <cellStyle name="_Book32 5 2 3 2" xfId="2602"/>
    <cellStyle name="_Book32 5 2 3 2 2" xfId="2603"/>
    <cellStyle name="_Book32 5 2 3 3" xfId="2604"/>
    <cellStyle name="_Book32 5 2 4" xfId="2605"/>
    <cellStyle name="_Book32 5 2 4 2" xfId="2606"/>
    <cellStyle name="_Book32 5 2 5" xfId="2607"/>
    <cellStyle name="_Book32 5 3" xfId="2608"/>
    <cellStyle name="_Book32 5 3 2" xfId="2609"/>
    <cellStyle name="_Book32 5 3 2 2" xfId="2610"/>
    <cellStyle name="_Book32 5 3 2 2 2" xfId="2611"/>
    <cellStyle name="_Book32 5 3 2 3" xfId="2612"/>
    <cellStyle name="_Book32 5 3 3" xfId="2613"/>
    <cellStyle name="_Book32 5 3 3 2" xfId="2614"/>
    <cellStyle name="_Book32 5 3 4" xfId="2615"/>
    <cellStyle name="_Book32 5 4" xfId="2616"/>
    <cellStyle name="_Book32 5 4 2" xfId="2617"/>
    <cellStyle name="_Book32 5 4 2 2" xfId="2618"/>
    <cellStyle name="_Book32 5 4 3" xfId="2619"/>
    <cellStyle name="_Book32 5 5" xfId="2620"/>
    <cellStyle name="_Book32 5 5 2" xfId="2621"/>
    <cellStyle name="_Book32 5 6" xfId="2622"/>
    <cellStyle name="_Book32 6" xfId="2623"/>
    <cellStyle name="_Book32 6 2" xfId="2624"/>
    <cellStyle name="_Book32 6 2 2" xfId="2625"/>
    <cellStyle name="_Book32 6 2 2 2" xfId="2626"/>
    <cellStyle name="_Book32 6 2 2 2 2" xfId="2627"/>
    <cellStyle name="_Book32 6 2 2 2 2 2" xfId="2628"/>
    <cellStyle name="_Book32 6 2 2 2 3" xfId="2629"/>
    <cellStyle name="_Book32 6 2 2 3" xfId="2630"/>
    <cellStyle name="_Book32 6 2 2 3 2" xfId="2631"/>
    <cellStyle name="_Book32 6 2 2 4" xfId="2632"/>
    <cellStyle name="_Book32 6 2 3" xfId="2633"/>
    <cellStyle name="_Book32 6 2 3 2" xfId="2634"/>
    <cellStyle name="_Book32 6 2 3 2 2" xfId="2635"/>
    <cellStyle name="_Book32 6 2 3 3" xfId="2636"/>
    <cellStyle name="_Book32 6 2 4" xfId="2637"/>
    <cellStyle name="_Book32 6 2 4 2" xfId="2638"/>
    <cellStyle name="_Book32 6 2 5" xfId="2639"/>
    <cellStyle name="_Book32 6 3" xfId="2640"/>
    <cellStyle name="_Book32 6 3 2" xfId="2641"/>
    <cellStyle name="_Book32 6 3 2 2" xfId="2642"/>
    <cellStyle name="_Book32 6 3 2 2 2" xfId="2643"/>
    <cellStyle name="_Book32 6 3 2 3" xfId="2644"/>
    <cellStyle name="_Book32 6 3 3" xfId="2645"/>
    <cellStyle name="_Book32 6 3 3 2" xfId="2646"/>
    <cellStyle name="_Book32 6 3 4" xfId="2647"/>
    <cellStyle name="_Book32 6 4" xfId="2648"/>
    <cellStyle name="_Book32 6 4 2" xfId="2649"/>
    <cellStyle name="_Book32 6 4 2 2" xfId="2650"/>
    <cellStyle name="_Book32 6 4 3" xfId="2651"/>
    <cellStyle name="_Book32 6 5" xfId="2652"/>
    <cellStyle name="_Book32 6 5 2" xfId="2653"/>
    <cellStyle name="_Book32 6 6" xfId="2654"/>
    <cellStyle name="_Book32 7" xfId="2655"/>
    <cellStyle name="_Book32 7 2" xfId="2656"/>
    <cellStyle name="_Book32 7 2 2" xfId="2657"/>
    <cellStyle name="_Book32 7 2 2 2" xfId="2658"/>
    <cellStyle name="_Book32 7 2 2 2 2" xfId="2659"/>
    <cellStyle name="_Book32 7 2 2 3" xfId="2660"/>
    <cellStyle name="_Book32 7 2 3" xfId="2661"/>
    <cellStyle name="_Book32 7 2 3 2" xfId="2662"/>
    <cellStyle name="_Book32 7 2 4" xfId="2663"/>
    <cellStyle name="_Book32 7 3" xfId="2664"/>
    <cellStyle name="_Book32 7 3 2" xfId="2665"/>
    <cellStyle name="_Book32 7 3 2 2" xfId="2666"/>
    <cellStyle name="_Book32 7 3 2 2 2" xfId="2667"/>
    <cellStyle name="_Book32 7 3 2 3" xfId="2668"/>
    <cellStyle name="_Book32 7 3 3" xfId="2669"/>
    <cellStyle name="_Book32 7 3 3 2" xfId="2670"/>
    <cellStyle name="_Book32 7 3 4" xfId="2671"/>
    <cellStyle name="_Book32 7 4" xfId="2672"/>
    <cellStyle name="_Book32 7 4 2" xfId="2673"/>
    <cellStyle name="_Book32 7 4 2 2" xfId="2674"/>
    <cellStyle name="_Book32 7 4 3" xfId="2675"/>
    <cellStyle name="_Book32 7 5" xfId="2676"/>
    <cellStyle name="_Book32 7 5 2" xfId="2677"/>
    <cellStyle name="_Book32 7 6" xfId="2678"/>
    <cellStyle name="_Book32 8" xfId="2679"/>
    <cellStyle name="_Book32 8 2" xfId="2680"/>
    <cellStyle name="_Book32 8 2 2" xfId="2681"/>
    <cellStyle name="_Book32 8 3" xfId="2682"/>
    <cellStyle name="_Book32 8 3 2" xfId="2683"/>
    <cellStyle name="_Book32 8 4" xfId="2684"/>
    <cellStyle name="_Book32 9" xfId="2685"/>
    <cellStyle name="_Book32 9 2" xfId="2686"/>
    <cellStyle name="_Book32_Expenses (1)" xfId="2488"/>
    <cellStyle name="_Book32_Prognose eksponering " xfId="2687"/>
    <cellStyle name="_Book32_Prognose eksponering  2" xfId="2688"/>
    <cellStyle name="_Book32_Prognose eksponering  2 2" xfId="2689"/>
    <cellStyle name="_Book32_Prognose eksponering  2 2 2" xfId="2690"/>
    <cellStyle name="_Book32_Prognose eksponering  2 3" xfId="2691"/>
    <cellStyle name="_Book32_Prognose eksponering  3" xfId="2692"/>
    <cellStyle name="_Book32_Prognose eksponering  3 2" xfId="2693"/>
    <cellStyle name="_Book32_Prognose eksponering  4" xfId="2694"/>
    <cellStyle name="_Book32_Results &amp; key fig." xfId="5026"/>
    <cellStyle name="_Book32_Vedlegg" xfId="2695"/>
    <cellStyle name="_Book32_Vedlegg 2" xfId="2696"/>
    <cellStyle name="_Book32_Vedlegg 2 2" xfId="2697"/>
    <cellStyle name="_Book32_Vedlegg 2 2 2" xfId="2698"/>
    <cellStyle name="_Book32_Vedlegg 2 3" xfId="2699"/>
    <cellStyle name="_Book32_Vedlegg 3" xfId="2700"/>
    <cellStyle name="_Book32_Vedlegg 3 2" xfId="2701"/>
    <cellStyle name="_Book32_Vedlegg 4" xfId="2702"/>
    <cellStyle name="_Budsj adm.resultat jan-10 sum" xfId="2703"/>
    <cellStyle name="_Budsj adm.resultat jan-10 sum 10" xfId="5027"/>
    <cellStyle name="_Budsj adm.resultat jan-10 sum 11" xfId="5028"/>
    <cellStyle name="_Budsj adm.resultat jan-10 sum 2" xfId="2704"/>
    <cellStyle name="_Budsj adm.resultat jan-10 sum 2 2" xfId="5029"/>
    <cellStyle name="_Budsj adm.resultat jan-10 sum 2 2 2" xfId="5030"/>
    <cellStyle name="_Budsj adm.resultat jan-10 sum 2 3" xfId="5031"/>
    <cellStyle name="_Budsj adm.resultat jan-10 sum 3" xfId="5032"/>
    <cellStyle name="_Budsj adm.resultat jan-10 sum 3 2" xfId="5033"/>
    <cellStyle name="_Budsj adm.resultat jan-10 sum 3 2 2" xfId="5034"/>
    <cellStyle name="_Budsj adm.resultat jan-10 sum 3 3" xfId="5035"/>
    <cellStyle name="_Budsj adm.resultat jan-10 sum 3 3 2" xfId="5036"/>
    <cellStyle name="_Budsj adm.resultat jan-10 sum 3 3 3" xfId="5037"/>
    <cellStyle name="_Budsj adm.resultat jan-10 sum 3 3 4" xfId="5038"/>
    <cellStyle name="_Budsj adm.resultat jan-10 sum 4" xfId="5039"/>
    <cellStyle name="_Budsj adm.resultat jan-10 sum 4 2" xfId="5040"/>
    <cellStyle name="_Budsj adm.resultat jan-10 sum 5" xfId="5041"/>
    <cellStyle name="_Budsj adm.resultat jan-10 sum 5 2" xfId="5042"/>
    <cellStyle name="_Budsj adm.resultat jan-10 sum 6" xfId="5043"/>
    <cellStyle name="_Budsj adm.resultat jan-10 sum 7" xfId="5044"/>
    <cellStyle name="_Budsj adm.resultat jan-10 sum 8" xfId="5045"/>
    <cellStyle name="_Budsj adm.resultat jan-10 sum 9" xfId="5046"/>
    <cellStyle name="_Budsj jan-10 BM" xfId="2705"/>
    <cellStyle name="_Budsj jan-10 BM 10" xfId="5047"/>
    <cellStyle name="_Budsj jan-10 BM 11" xfId="5048"/>
    <cellStyle name="_Budsj jan-10 BM 2" xfId="2706"/>
    <cellStyle name="_Budsj jan-10 BM 2 2" xfId="5049"/>
    <cellStyle name="_Budsj jan-10 BM 2 2 2" xfId="5050"/>
    <cellStyle name="_Budsj jan-10 BM 2 3" xfId="5051"/>
    <cellStyle name="_Budsj jan-10 BM 3" xfId="5052"/>
    <cellStyle name="_Budsj jan-10 BM 3 2" xfId="5053"/>
    <cellStyle name="_Budsj jan-10 BM 3 2 2" xfId="5054"/>
    <cellStyle name="_Budsj jan-10 BM 3 3" xfId="5055"/>
    <cellStyle name="_Budsj jan-10 BM 3 3 2" xfId="5056"/>
    <cellStyle name="_Budsj jan-10 BM 3 3 3" xfId="5057"/>
    <cellStyle name="_Budsj jan-10 BM 3 3 4" xfId="5058"/>
    <cellStyle name="_Budsj jan-10 BM 4" xfId="5059"/>
    <cellStyle name="_Budsj jan-10 BM 4 2" xfId="5060"/>
    <cellStyle name="_Budsj jan-10 BM 5" xfId="5061"/>
    <cellStyle name="_Budsj jan-10 BM 5 2" xfId="5062"/>
    <cellStyle name="_Budsj jan-10 BM 6" xfId="5063"/>
    <cellStyle name="_Budsj jan-10 BM 7" xfId="5064"/>
    <cellStyle name="_Budsj jan-10 BM 8" xfId="5065"/>
    <cellStyle name="_Budsj jan-10 BM 9" xfId="5066"/>
    <cellStyle name="_Budsj jan-10 PM" xfId="2707"/>
    <cellStyle name="_Budsj jan-10 PM 10" xfId="5067"/>
    <cellStyle name="_Budsj jan-10 PM 11" xfId="5068"/>
    <cellStyle name="_Budsj jan-10 PM 2" xfId="2708"/>
    <cellStyle name="_Budsj jan-10 PM 2 2" xfId="5069"/>
    <cellStyle name="_Budsj jan-10 PM 2 2 2" xfId="5070"/>
    <cellStyle name="_Budsj jan-10 PM 2 3" xfId="5071"/>
    <cellStyle name="_Budsj jan-10 PM 3" xfId="5072"/>
    <cellStyle name="_Budsj jan-10 PM 3 2" xfId="5073"/>
    <cellStyle name="_Budsj jan-10 PM 3 2 2" xfId="5074"/>
    <cellStyle name="_Budsj jan-10 PM 3 3" xfId="5075"/>
    <cellStyle name="_Budsj jan-10 PM 3 3 2" xfId="5076"/>
    <cellStyle name="_Budsj jan-10 PM 3 3 3" xfId="5077"/>
    <cellStyle name="_Budsj jan-10 PM 3 3 4" xfId="5078"/>
    <cellStyle name="_Budsj jan-10 PM 4" xfId="5079"/>
    <cellStyle name="_Budsj jan-10 PM 4 2" xfId="5080"/>
    <cellStyle name="_Budsj jan-10 PM 5" xfId="5081"/>
    <cellStyle name="_Budsj jan-10 PM 5 2" xfId="5082"/>
    <cellStyle name="_Budsj jan-10 PM 6" xfId="5083"/>
    <cellStyle name="_Budsj jan-10 PM 7" xfId="5084"/>
    <cellStyle name="_Budsj jan-10 PM 8" xfId="5085"/>
    <cellStyle name="_Budsj jan-10 PM 9" xfId="5086"/>
    <cellStyle name="_Budsj jan-10 sum" xfId="2709"/>
    <cellStyle name="_Budsj jan-10 sum 10" xfId="5087"/>
    <cellStyle name="_Budsj jan-10 sum 11" xfId="5088"/>
    <cellStyle name="_Budsj jan-10 sum 2" xfId="2710"/>
    <cellStyle name="_Budsj jan-10 sum 2 2" xfId="5089"/>
    <cellStyle name="_Budsj jan-10 sum 2 2 2" xfId="5090"/>
    <cellStyle name="_Budsj jan-10 sum 2 3" xfId="5091"/>
    <cellStyle name="_Budsj jan-10 sum 3" xfId="5092"/>
    <cellStyle name="_Budsj jan-10 sum 3 2" xfId="5093"/>
    <cellStyle name="_Budsj jan-10 sum 3 2 2" xfId="5094"/>
    <cellStyle name="_Budsj jan-10 sum 3 3" xfId="5095"/>
    <cellStyle name="_Budsj jan-10 sum 3 3 2" xfId="5096"/>
    <cellStyle name="_Budsj jan-10 sum 3 3 3" xfId="5097"/>
    <cellStyle name="_Budsj jan-10 sum 3 3 4" xfId="5098"/>
    <cellStyle name="_Budsj jan-10 sum 4" xfId="5099"/>
    <cellStyle name="_Budsj jan-10 sum 4 2" xfId="5100"/>
    <cellStyle name="_Budsj jan-10 sum 5" xfId="5101"/>
    <cellStyle name="_Budsj jan-10 sum 5 2" xfId="5102"/>
    <cellStyle name="_Budsj jan-10 sum 6" xfId="5103"/>
    <cellStyle name="_Budsj jan-10 sum 7" xfId="5104"/>
    <cellStyle name="_Budsj jan-10 sum 8" xfId="5105"/>
    <cellStyle name="_Budsj jan-10 sum 9" xfId="5106"/>
    <cellStyle name="_Comma" xfId="11"/>
    <cellStyle name="_Comma 10" xfId="2712"/>
    <cellStyle name="_Comma 10 2" xfId="2713"/>
    <cellStyle name="_Comma 11" xfId="2714"/>
    <cellStyle name="_Comma 12" xfId="5107"/>
    <cellStyle name="_Comma 13" xfId="5108"/>
    <cellStyle name="_Comma 2" xfId="12"/>
    <cellStyle name="_Comma 2 2" xfId="671"/>
    <cellStyle name="_Comma 2 2 2" xfId="2715"/>
    <cellStyle name="_Comma 2 2 2 2" xfId="2716"/>
    <cellStyle name="_Comma 2 2 2 2 2" xfId="2717"/>
    <cellStyle name="_Comma 2 2 2 3" xfId="2718"/>
    <cellStyle name="_Comma 2 2 3" xfId="2719"/>
    <cellStyle name="_Comma 2 2 3 2" xfId="2720"/>
    <cellStyle name="_Comma 2 2 4" xfId="2721"/>
    <cellStyle name="_Comma 2 3" xfId="1415"/>
    <cellStyle name="_Comma 2 3 2" xfId="2722"/>
    <cellStyle name="_Comma 2 3 2 2" xfId="2723"/>
    <cellStyle name="_Comma 2 3 3" xfId="2724"/>
    <cellStyle name="_Comma 2 4" xfId="2725"/>
    <cellStyle name="_Comma 2 4 2" xfId="2726"/>
    <cellStyle name="_Comma 2 4 2 2" xfId="2727"/>
    <cellStyle name="_Comma 2 4 3" xfId="2728"/>
    <cellStyle name="_Comma 2 5" xfId="2729"/>
    <cellStyle name="_Comma 2 5 2" xfId="2730"/>
    <cellStyle name="_Comma 2 6" xfId="2731"/>
    <cellStyle name="_Comma 3" xfId="13"/>
    <cellStyle name="_Comma 3 2" xfId="14"/>
    <cellStyle name="_Comma 3 2 2" xfId="673"/>
    <cellStyle name="_Comma 3 2 2 2" xfId="2732"/>
    <cellStyle name="_Comma 3 2 3" xfId="1416"/>
    <cellStyle name="_Comma 3 3" xfId="672"/>
    <cellStyle name="_Comma 3 3 2" xfId="2733"/>
    <cellStyle name="_Comma 3 3 3" xfId="5109"/>
    <cellStyle name="_Comma 3 3 4" xfId="5110"/>
    <cellStyle name="_Comma 3 4" xfId="1417"/>
    <cellStyle name="_Comma 4" xfId="15"/>
    <cellStyle name="_Comma 4 2" xfId="674"/>
    <cellStyle name="_Comma 4 2 2" xfId="2734"/>
    <cellStyle name="_Comma 4 2 2 2" xfId="2735"/>
    <cellStyle name="_Comma 4 2 2 2 2" xfId="2736"/>
    <cellStyle name="_Comma 4 2 2 3" xfId="2737"/>
    <cellStyle name="_Comma 4 2 3" xfId="2738"/>
    <cellStyle name="_Comma 4 2 3 2" xfId="2739"/>
    <cellStyle name="_Comma 4 2 4" xfId="2740"/>
    <cellStyle name="_Comma 4 3" xfId="1418"/>
    <cellStyle name="_Comma 4 3 2" xfId="2741"/>
    <cellStyle name="_Comma 4 3 2 2" xfId="2742"/>
    <cellStyle name="_Comma 4 3 3" xfId="2743"/>
    <cellStyle name="_Comma 4 4" xfId="2744"/>
    <cellStyle name="_Comma 4 4 2" xfId="2745"/>
    <cellStyle name="_Comma 4 5" xfId="2746"/>
    <cellStyle name="_Comma 5" xfId="2747"/>
    <cellStyle name="_Comma 5 2" xfId="2748"/>
    <cellStyle name="_Comma 5 2 2" xfId="2749"/>
    <cellStyle name="_Comma 5 2 2 2" xfId="2750"/>
    <cellStyle name="_Comma 5 2 2 2 2" xfId="2751"/>
    <cellStyle name="_Comma 5 2 2 3" xfId="2752"/>
    <cellStyle name="_Comma 5 2 3" xfId="2753"/>
    <cellStyle name="_Comma 5 2 3 2" xfId="2754"/>
    <cellStyle name="_Comma 5 2 4" xfId="2755"/>
    <cellStyle name="_Comma 5 3" xfId="2756"/>
    <cellStyle name="_Comma 5 3 2" xfId="2757"/>
    <cellStyle name="_Comma 5 3 2 2" xfId="2758"/>
    <cellStyle name="_Comma 5 3 3" xfId="2759"/>
    <cellStyle name="_Comma 5 4" xfId="2760"/>
    <cellStyle name="_Comma 5 4 2" xfId="2761"/>
    <cellStyle name="_Comma 5 5" xfId="2762"/>
    <cellStyle name="_Comma 6" xfId="2763"/>
    <cellStyle name="_Comma 6 2" xfId="2764"/>
    <cellStyle name="_Comma 6 2 2" xfId="2765"/>
    <cellStyle name="_Comma 6 2 2 2" xfId="2766"/>
    <cellStyle name="_Comma 6 2 2 2 2" xfId="2767"/>
    <cellStyle name="_Comma 6 2 2 3" xfId="2768"/>
    <cellStyle name="_Comma 6 2 3" xfId="2769"/>
    <cellStyle name="_Comma 6 2 3 2" xfId="2770"/>
    <cellStyle name="_Comma 6 2 4" xfId="2771"/>
    <cellStyle name="_Comma 6 3" xfId="2772"/>
    <cellStyle name="_Comma 6 3 2" xfId="2773"/>
    <cellStyle name="_Comma 6 3 2 2" xfId="2774"/>
    <cellStyle name="_Comma 6 3 3" xfId="2775"/>
    <cellStyle name="_Comma 6 4" xfId="2776"/>
    <cellStyle name="_Comma 6 4 2" xfId="2777"/>
    <cellStyle name="_Comma 6 5" xfId="2778"/>
    <cellStyle name="_Comma 7" xfId="2779"/>
    <cellStyle name="_Comma 7 2" xfId="2780"/>
    <cellStyle name="_Comma 7 2 2" xfId="2781"/>
    <cellStyle name="_Comma 7 2 2 2" xfId="2782"/>
    <cellStyle name="_Comma 7 2 3" xfId="2783"/>
    <cellStyle name="_Comma 7 3" xfId="2784"/>
    <cellStyle name="_Comma 7 3 2" xfId="2785"/>
    <cellStyle name="_Comma 7 3 2 2" xfId="2786"/>
    <cellStyle name="_Comma 7 3 3" xfId="2787"/>
    <cellStyle name="_Comma 7 4" xfId="2788"/>
    <cellStyle name="_Comma 7 4 2" xfId="2789"/>
    <cellStyle name="_Comma 7 5" xfId="2790"/>
    <cellStyle name="_Comma 8" xfId="2791"/>
    <cellStyle name="_Comma 8 2" xfId="2792"/>
    <cellStyle name="_Comma 8 2 2" xfId="2793"/>
    <cellStyle name="_Comma 8 3" xfId="2794"/>
    <cellStyle name="_Comma 9" xfId="2795"/>
    <cellStyle name="_Comma 9 2" xfId="2796"/>
    <cellStyle name="_Comma 9 2 2" xfId="2797"/>
    <cellStyle name="_Comma 9 3" xfId="2798"/>
    <cellStyle name="_Comma_03-Egne aksjer 1002" xfId="16"/>
    <cellStyle name="_Comma_03-Egne aksjer 1003" xfId="17"/>
    <cellStyle name="_Comma_06-Tilknytta 0909" xfId="2799"/>
    <cellStyle name="_Comma_Adj_Operating_expenses" xfId="2800"/>
    <cellStyle name="_Comma_EK 0912" xfId="2801"/>
    <cellStyle name="_Comma_EK oppstilling 1Q09" xfId="5111"/>
    <cellStyle name="_Comma_Expenses (1)" xfId="2711"/>
    <cellStyle name="_Comma_Kontantstrømanalyse 3Q09-konsernet" xfId="1109"/>
    <cellStyle name="_Comma_Kontantstrømanalyse 4Q09-konsernet" xfId="1110"/>
    <cellStyle name="_Comma_Other MTM adjustments" xfId="5112"/>
    <cellStyle name="_Comma_Valeffekt NORD, Lux og Finans 3Q09" xfId="1111"/>
    <cellStyle name="_Comma_Valutafordelt utlån og innsk 4Q09" xfId="1112"/>
    <cellStyle name="_Control2" xfId="979"/>
    <cellStyle name="_Control2_Q Sum_Res N" xfId="978"/>
    <cellStyle name="_Currency" xfId="18"/>
    <cellStyle name="_Currency 10" xfId="2803"/>
    <cellStyle name="_Currency 10 2" xfId="2804"/>
    <cellStyle name="_Currency 11" xfId="2805"/>
    <cellStyle name="_Currency 12" xfId="5113"/>
    <cellStyle name="_Currency 13" xfId="5114"/>
    <cellStyle name="_Currency 2" xfId="19"/>
    <cellStyle name="_Currency 2 2" xfId="675"/>
    <cellStyle name="_Currency 2 2 2" xfId="2806"/>
    <cellStyle name="_Currency 2 2 2 2" xfId="2807"/>
    <cellStyle name="_Currency 2 2 2 2 2" xfId="2808"/>
    <cellStyle name="_Currency 2 2 2 3" xfId="2809"/>
    <cellStyle name="_Currency 2 2 3" xfId="2810"/>
    <cellStyle name="_Currency 2 2 3 2" xfId="2811"/>
    <cellStyle name="_Currency 2 2 4" xfId="2812"/>
    <cellStyle name="_Currency 2 3" xfId="1419"/>
    <cellStyle name="_Currency 2 3 2" xfId="2813"/>
    <cellStyle name="_Currency 2 3 2 2" xfId="2814"/>
    <cellStyle name="_Currency 2 3 3" xfId="2815"/>
    <cellStyle name="_Currency 2 4" xfId="2816"/>
    <cellStyle name="_Currency 2 4 2" xfId="2817"/>
    <cellStyle name="_Currency 2 4 2 2" xfId="2818"/>
    <cellStyle name="_Currency 2 4 3" xfId="2819"/>
    <cellStyle name="_Currency 2 5" xfId="2820"/>
    <cellStyle name="_Currency 2 5 2" xfId="2821"/>
    <cellStyle name="_Currency 2 6" xfId="2822"/>
    <cellStyle name="_Currency 3" xfId="20"/>
    <cellStyle name="_Currency 3 2" xfId="21"/>
    <cellStyle name="_Currency 3 2 2" xfId="677"/>
    <cellStyle name="_Currency 3 2 2 2" xfId="2823"/>
    <cellStyle name="_Currency 3 2 3" xfId="1420"/>
    <cellStyle name="_Currency 3 3" xfId="676"/>
    <cellStyle name="_Currency 3 3 2" xfId="2824"/>
    <cellStyle name="_Currency 3 3 3" xfId="5115"/>
    <cellStyle name="_Currency 3 3 4" xfId="5116"/>
    <cellStyle name="_Currency 3 4" xfId="1421"/>
    <cellStyle name="_Currency 4" xfId="22"/>
    <cellStyle name="_Currency 4 2" xfId="678"/>
    <cellStyle name="_Currency 4 2 2" xfId="2825"/>
    <cellStyle name="_Currency 4 2 2 2" xfId="2826"/>
    <cellStyle name="_Currency 4 2 2 2 2" xfId="2827"/>
    <cellStyle name="_Currency 4 2 2 3" xfId="2828"/>
    <cellStyle name="_Currency 4 2 3" xfId="2829"/>
    <cellStyle name="_Currency 4 2 3 2" xfId="2830"/>
    <cellStyle name="_Currency 4 2 4" xfId="2831"/>
    <cellStyle name="_Currency 4 3" xfId="1422"/>
    <cellStyle name="_Currency 4 3 2" xfId="2832"/>
    <cellStyle name="_Currency 4 3 2 2" xfId="2833"/>
    <cellStyle name="_Currency 4 3 3" xfId="2834"/>
    <cellStyle name="_Currency 4 4" xfId="2835"/>
    <cellStyle name="_Currency 4 4 2" xfId="2836"/>
    <cellStyle name="_Currency 4 5" xfId="2837"/>
    <cellStyle name="_Currency 5" xfId="2838"/>
    <cellStyle name="_Currency 5 2" xfId="2839"/>
    <cellStyle name="_Currency 5 2 2" xfId="2840"/>
    <cellStyle name="_Currency 5 2 2 2" xfId="2841"/>
    <cellStyle name="_Currency 5 2 2 2 2" xfId="2842"/>
    <cellStyle name="_Currency 5 2 2 3" xfId="2843"/>
    <cellStyle name="_Currency 5 2 3" xfId="2844"/>
    <cellStyle name="_Currency 5 2 3 2" xfId="2845"/>
    <cellStyle name="_Currency 5 2 4" xfId="2846"/>
    <cellStyle name="_Currency 5 3" xfId="2847"/>
    <cellStyle name="_Currency 5 3 2" xfId="2848"/>
    <cellStyle name="_Currency 5 3 2 2" xfId="2849"/>
    <cellStyle name="_Currency 5 3 3" xfId="2850"/>
    <cellStyle name="_Currency 5 4" xfId="2851"/>
    <cellStyle name="_Currency 5 4 2" xfId="2852"/>
    <cellStyle name="_Currency 5 5" xfId="2853"/>
    <cellStyle name="_Currency 6" xfId="2854"/>
    <cellStyle name="_Currency 6 2" xfId="2855"/>
    <cellStyle name="_Currency 6 2 2" xfId="2856"/>
    <cellStyle name="_Currency 6 2 2 2" xfId="2857"/>
    <cellStyle name="_Currency 6 2 2 2 2" xfId="2858"/>
    <cellStyle name="_Currency 6 2 2 3" xfId="2859"/>
    <cellStyle name="_Currency 6 2 3" xfId="2860"/>
    <cellStyle name="_Currency 6 2 3 2" xfId="2861"/>
    <cellStyle name="_Currency 6 2 4" xfId="2862"/>
    <cellStyle name="_Currency 6 3" xfId="2863"/>
    <cellStyle name="_Currency 6 3 2" xfId="2864"/>
    <cellStyle name="_Currency 6 3 2 2" xfId="2865"/>
    <cellStyle name="_Currency 6 3 3" xfId="2866"/>
    <cellStyle name="_Currency 6 4" xfId="2867"/>
    <cellStyle name="_Currency 6 4 2" xfId="2868"/>
    <cellStyle name="_Currency 6 5" xfId="2869"/>
    <cellStyle name="_Currency 7" xfId="2870"/>
    <cellStyle name="_Currency 7 2" xfId="2871"/>
    <cellStyle name="_Currency 7 2 2" xfId="2872"/>
    <cellStyle name="_Currency 7 2 2 2" xfId="2873"/>
    <cellStyle name="_Currency 7 2 3" xfId="2874"/>
    <cellStyle name="_Currency 7 3" xfId="2875"/>
    <cellStyle name="_Currency 7 3 2" xfId="2876"/>
    <cellStyle name="_Currency 7 3 2 2" xfId="2877"/>
    <cellStyle name="_Currency 7 3 3" xfId="2878"/>
    <cellStyle name="_Currency 7 4" xfId="2879"/>
    <cellStyle name="_Currency 7 4 2" xfId="2880"/>
    <cellStyle name="_Currency 7 5" xfId="2881"/>
    <cellStyle name="_Currency 8" xfId="2882"/>
    <cellStyle name="_Currency 8 2" xfId="2883"/>
    <cellStyle name="_Currency 8 2 2" xfId="2884"/>
    <cellStyle name="_Currency 8 3" xfId="2885"/>
    <cellStyle name="_Currency 9" xfId="2886"/>
    <cellStyle name="_Currency 9 2" xfId="2887"/>
    <cellStyle name="_Currency 9 2 2" xfId="2888"/>
    <cellStyle name="_Currency 9 3" xfId="2889"/>
    <cellStyle name="_Currency_03-Egne aksjer 1002" xfId="23"/>
    <cellStyle name="_Currency_03-Egne aksjer 1003" xfId="24"/>
    <cellStyle name="_Currency_06-Tilknytta 0909" xfId="2890"/>
    <cellStyle name="_Currency_Adj_Operating_expenses" xfId="2891"/>
    <cellStyle name="_Currency_EK 0912" xfId="2892"/>
    <cellStyle name="_Currency_EK oppstilling 1Q09" xfId="5117"/>
    <cellStyle name="_Currency_Expenses (1)" xfId="2802"/>
    <cellStyle name="_Currency_Kontantstrømanalyse 3Q09-konsernet" xfId="1113"/>
    <cellStyle name="_Currency_Kontantstrømanalyse 4Q09-konsernet" xfId="1114"/>
    <cellStyle name="_Currency_Merger Plans2" xfId="25"/>
    <cellStyle name="_Currency_Merger Plans2 10" xfId="2893"/>
    <cellStyle name="_Currency_Merger Plans2 10 2" xfId="2894"/>
    <cellStyle name="_Currency_Merger Plans2 11" xfId="2895"/>
    <cellStyle name="_Currency_Merger Plans2 12" xfId="5118"/>
    <cellStyle name="_Currency_Merger Plans2 13" xfId="5119"/>
    <cellStyle name="_Currency_Merger Plans2 2" xfId="26"/>
    <cellStyle name="_Currency_Merger Plans2 2 2" xfId="679"/>
    <cellStyle name="_Currency_Merger Plans2 2 2 2" xfId="2896"/>
    <cellStyle name="_Currency_Merger Plans2 2 2 2 2" xfId="2897"/>
    <cellStyle name="_Currency_Merger Plans2 2 2 2 2 2" xfId="2898"/>
    <cellStyle name="_Currency_Merger Plans2 2 2 2 3" xfId="2899"/>
    <cellStyle name="_Currency_Merger Plans2 2 2 3" xfId="2900"/>
    <cellStyle name="_Currency_Merger Plans2 2 2 3 2" xfId="2901"/>
    <cellStyle name="_Currency_Merger Plans2 2 2 4" xfId="2902"/>
    <cellStyle name="_Currency_Merger Plans2 2 3" xfId="1423"/>
    <cellStyle name="_Currency_Merger Plans2 2 3 2" xfId="2903"/>
    <cellStyle name="_Currency_Merger Plans2 2 3 2 2" xfId="2904"/>
    <cellStyle name="_Currency_Merger Plans2 2 3 3" xfId="2905"/>
    <cellStyle name="_Currency_Merger Plans2 2 4" xfId="2906"/>
    <cellStyle name="_Currency_Merger Plans2 2 4 2" xfId="2907"/>
    <cellStyle name="_Currency_Merger Plans2 2 4 2 2" xfId="2908"/>
    <cellStyle name="_Currency_Merger Plans2 2 4 3" xfId="2909"/>
    <cellStyle name="_Currency_Merger Plans2 2 5" xfId="2910"/>
    <cellStyle name="_Currency_Merger Plans2 2 5 2" xfId="2911"/>
    <cellStyle name="_Currency_Merger Plans2 2 6" xfId="2912"/>
    <cellStyle name="_Currency_Merger Plans2 3" xfId="27"/>
    <cellStyle name="_Currency_Merger Plans2 3 2" xfId="28"/>
    <cellStyle name="_Currency_Merger Plans2 3 2 2" xfId="681"/>
    <cellStyle name="_Currency_Merger Plans2 3 2 2 2" xfId="2913"/>
    <cellStyle name="_Currency_Merger Plans2 3 2 3" xfId="1424"/>
    <cellStyle name="_Currency_Merger Plans2 3 3" xfId="680"/>
    <cellStyle name="_Currency_Merger Plans2 3 3 2" xfId="2914"/>
    <cellStyle name="_Currency_Merger Plans2 3 3 3" xfId="5120"/>
    <cellStyle name="_Currency_Merger Plans2 3 3 4" xfId="5121"/>
    <cellStyle name="_Currency_Merger Plans2 3 4" xfId="1425"/>
    <cellStyle name="_Currency_Merger Plans2 4" xfId="29"/>
    <cellStyle name="_Currency_Merger Plans2 4 2" xfId="682"/>
    <cellStyle name="_Currency_Merger Plans2 4 2 2" xfId="2915"/>
    <cellStyle name="_Currency_Merger Plans2 4 2 2 2" xfId="2916"/>
    <cellStyle name="_Currency_Merger Plans2 4 2 2 2 2" xfId="2917"/>
    <cellStyle name="_Currency_Merger Plans2 4 2 2 3" xfId="2918"/>
    <cellStyle name="_Currency_Merger Plans2 4 2 3" xfId="2919"/>
    <cellStyle name="_Currency_Merger Plans2 4 2 3 2" xfId="2920"/>
    <cellStyle name="_Currency_Merger Plans2 4 2 4" xfId="2921"/>
    <cellStyle name="_Currency_Merger Plans2 4 3" xfId="1426"/>
    <cellStyle name="_Currency_Merger Plans2 4 3 2" xfId="2922"/>
    <cellStyle name="_Currency_Merger Plans2 4 3 2 2" xfId="2923"/>
    <cellStyle name="_Currency_Merger Plans2 4 3 3" xfId="2924"/>
    <cellStyle name="_Currency_Merger Plans2 4 4" xfId="2925"/>
    <cellStyle name="_Currency_Merger Plans2 4 4 2" xfId="2926"/>
    <cellStyle name="_Currency_Merger Plans2 4 5" xfId="2927"/>
    <cellStyle name="_Currency_Merger Plans2 5" xfId="2928"/>
    <cellStyle name="_Currency_Merger Plans2 5 2" xfId="2929"/>
    <cellStyle name="_Currency_Merger Plans2 5 2 2" xfId="2930"/>
    <cellStyle name="_Currency_Merger Plans2 5 2 2 2" xfId="2931"/>
    <cellStyle name="_Currency_Merger Plans2 5 2 2 2 2" xfId="2932"/>
    <cellStyle name="_Currency_Merger Plans2 5 2 2 3" xfId="2933"/>
    <cellStyle name="_Currency_Merger Plans2 5 2 3" xfId="2934"/>
    <cellStyle name="_Currency_Merger Plans2 5 2 3 2" xfId="2935"/>
    <cellStyle name="_Currency_Merger Plans2 5 2 4" xfId="2936"/>
    <cellStyle name="_Currency_Merger Plans2 5 3" xfId="2937"/>
    <cellStyle name="_Currency_Merger Plans2 5 3 2" xfId="2938"/>
    <cellStyle name="_Currency_Merger Plans2 5 3 2 2" xfId="2939"/>
    <cellStyle name="_Currency_Merger Plans2 5 3 3" xfId="2940"/>
    <cellStyle name="_Currency_Merger Plans2 5 4" xfId="2941"/>
    <cellStyle name="_Currency_Merger Plans2 5 4 2" xfId="2942"/>
    <cellStyle name="_Currency_Merger Plans2 5 5" xfId="2943"/>
    <cellStyle name="_Currency_Merger Plans2 6" xfId="2944"/>
    <cellStyle name="_Currency_Merger Plans2 6 2" xfId="2945"/>
    <cellStyle name="_Currency_Merger Plans2 6 2 2" xfId="2946"/>
    <cellStyle name="_Currency_Merger Plans2 6 2 2 2" xfId="2947"/>
    <cellStyle name="_Currency_Merger Plans2 6 2 2 2 2" xfId="2948"/>
    <cellStyle name="_Currency_Merger Plans2 6 2 2 3" xfId="2949"/>
    <cellStyle name="_Currency_Merger Plans2 6 2 3" xfId="2950"/>
    <cellStyle name="_Currency_Merger Plans2 6 2 3 2" xfId="2951"/>
    <cellStyle name="_Currency_Merger Plans2 6 2 4" xfId="2952"/>
    <cellStyle name="_Currency_Merger Plans2 6 3" xfId="2953"/>
    <cellStyle name="_Currency_Merger Plans2 6 3 2" xfId="2954"/>
    <cellStyle name="_Currency_Merger Plans2 6 3 2 2" xfId="2955"/>
    <cellStyle name="_Currency_Merger Plans2 6 3 3" xfId="2956"/>
    <cellStyle name="_Currency_Merger Plans2 6 4" xfId="2957"/>
    <cellStyle name="_Currency_Merger Plans2 6 4 2" xfId="2958"/>
    <cellStyle name="_Currency_Merger Plans2 6 5" xfId="2959"/>
    <cellStyle name="_Currency_Merger Plans2 7" xfId="2960"/>
    <cellStyle name="_Currency_Merger Plans2 7 2" xfId="2961"/>
    <cellStyle name="_Currency_Merger Plans2 7 2 2" xfId="2962"/>
    <cellStyle name="_Currency_Merger Plans2 7 2 2 2" xfId="2963"/>
    <cellStyle name="_Currency_Merger Plans2 7 2 3" xfId="2964"/>
    <cellStyle name="_Currency_Merger Plans2 7 3" xfId="2965"/>
    <cellStyle name="_Currency_Merger Plans2 7 3 2" xfId="2966"/>
    <cellStyle name="_Currency_Merger Plans2 7 3 2 2" xfId="2967"/>
    <cellStyle name="_Currency_Merger Plans2 7 3 3" xfId="2968"/>
    <cellStyle name="_Currency_Merger Plans2 7 4" xfId="2969"/>
    <cellStyle name="_Currency_Merger Plans2 7 4 2" xfId="2970"/>
    <cellStyle name="_Currency_Merger Plans2 7 5" xfId="2971"/>
    <cellStyle name="_Currency_Merger Plans2 8" xfId="2972"/>
    <cellStyle name="_Currency_Merger Plans2 8 2" xfId="2973"/>
    <cellStyle name="_Currency_Merger Plans2 8 2 2" xfId="2974"/>
    <cellStyle name="_Currency_Merger Plans2 8 3" xfId="2975"/>
    <cellStyle name="_Currency_Merger Plans2 9" xfId="2976"/>
    <cellStyle name="_Currency_Merger Plans2 9 2" xfId="2977"/>
    <cellStyle name="_Currency_Merger Plans2 9 2 2" xfId="2978"/>
    <cellStyle name="_Currency_Merger Plans2 9 3" xfId="2979"/>
    <cellStyle name="_Currency_Other MTM adjustments" xfId="5122"/>
    <cellStyle name="_Currency_Valeffekt NORD, Lux og Finans 3Q09" xfId="1115"/>
    <cellStyle name="_Currency_Valutafordelt utlån og innsk 4Q09" xfId="1116"/>
    <cellStyle name="_CurrencySpace" xfId="30"/>
    <cellStyle name="_CurrencySpace 10" xfId="2981"/>
    <cellStyle name="_CurrencySpace 10 2" xfId="2982"/>
    <cellStyle name="_CurrencySpace 11" xfId="2983"/>
    <cellStyle name="_CurrencySpace 12" xfId="5123"/>
    <cellStyle name="_CurrencySpace 13" xfId="5124"/>
    <cellStyle name="_CurrencySpace 2" xfId="31"/>
    <cellStyle name="_CurrencySpace 2 2" xfId="683"/>
    <cellStyle name="_CurrencySpace 2 2 2" xfId="2984"/>
    <cellStyle name="_CurrencySpace 2 2 2 2" xfId="2985"/>
    <cellStyle name="_CurrencySpace 2 2 2 2 2" xfId="2986"/>
    <cellStyle name="_CurrencySpace 2 2 2 3" xfId="2987"/>
    <cellStyle name="_CurrencySpace 2 2 3" xfId="2988"/>
    <cellStyle name="_CurrencySpace 2 2 3 2" xfId="2989"/>
    <cellStyle name="_CurrencySpace 2 2 4" xfId="2990"/>
    <cellStyle name="_CurrencySpace 2 3" xfId="1427"/>
    <cellStyle name="_CurrencySpace 2 3 2" xfId="2991"/>
    <cellStyle name="_CurrencySpace 2 3 2 2" xfId="2992"/>
    <cellStyle name="_CurrencySpace 2 3 3" xfId="2993"/>
    <cellStyle name="_CurrencySpace 2 4" xfId="2994"/>
    <cellStyle name="_CurrencySpace 2 4 2" xfId="2995"/>
    <cellStyle name="_CurrencySpace 2 4 2 2" xfId="2996"/>
    <cellStyle name="_CurrencySpace 2 4 3" xfId="2997"/>
    <cellStyle name="_CurrencySpace 2 5" xfId="2998"/>
    <cellStyle name="_CurrencySpace 2 5 2" xfId="2999"/>
    <cellStyle name="_CurrencySpace 2 6" xfId="3000"/>
    <cellStyle name="_CurrencySpace 3" xfId="32"/>
    <cellStyle name="_CurrencySpace 3 2" xfId="33"/>
    <cellStyle name="_CurrencySpace 3 2 2" xfId="685"/>
    <cellStyle name="_CurrencySpace 3 2 2 2" xfId="3001"/>
    <cellStyle name="_CurrencySpace 3 2 3" xfId="1428"/>
    <cellStyle name="_CurrencySpace 3 3" xfId="684"/>
    <cellStyle name="_CurrencySpace 3 3 2" xfId="3002"/>
    <cellStyle name="_CurrencySpace 3 3 3" xfId="5125"/>
    <cellStyle name="_CurrencySpace 3 3 4" xfId="5126"/>
    <cellStyle name="_CurrencySpace 3 4" xfId="1429"/>
    <cellStyle name="_CurrencySpace 4" xfId="34"/>
    <cellStyle name="_CurrencySpace 4 2" xfId="686"/>
    <cellStyle name="_CurrencySpace 4 2 2" xfId="3003"/>
    <cellStyle name="_CurrencySpace 4 2 2 2" xfId="3004"/>
    <cellStyle name="_CurrencySpace 4 2 2 2 2" xfId="3005"/>
    <cellStyle name="_CurrencySpace 4 2 2 3" xfId="3006"/>
    <cellStyle name="_CurrencySpace 4 2 3" xfId="3007"/>
    <cellStyle name="_CurrencySpace 4 2 3 2" xfId="3008"/>
    <cellStyle name="_CurrencySpace 4 2 4" xfId="3009"/>
    <cellStyle name="_CurrencySpace 4 3" xfId="1430"/>
    <cellStyle name="_CurrencySpace 4 3 2" xfId="3010"/>
    <cellStyle name="_CurrencySpace 4 3 2 2" xfId="3011"/>
    <cellStyle name="_CurrencySpace 4 3 3" xfId="3012"/>
    <cellStyle name="_CurrencySpace 4 4" xfId="3013"/>
    <cellStyle name="_CurrencySpace 4 4 2" xfId="3014"/>
    <cellStyle name="_CurrencySpace 4 5" xfId="3015"/>
    <cellStyle name="_CurrencySpace 5" xfId="3016"/>
    <cellStyle name="_CurrencySpace 5 2" xfId="3017"/>
    <cellStyle name="_CurrencySpace 5 2 2" xfId="3018"/>
    <cellStyle name="_CurrencySpace 5 2 2 2" xfId="3019"/>
    <cellStyle name="_CurrencySpace 5 2 2 2 2" xfId="3020"/>
    <cellStyle name="_CurrencySpace 5 2 2 3" xfId="3021"/>
    <cellStyle name="_CurrencySpace 5 2 3" xfId="3022"/>
    <cellStyle name="_CurrencySpace 5 2 3 2" xfId="3023"/>
    <cellStyle name="_CurrencySpace 5 2 4" xfId="3024"/>
    <cellStyle name="_CurrencySpace 5 3" xfId="3025"/>
    <cellStyle name="_CurrencySpace 5 3 2" xfId="3026"/>
    <cellStyle name="_CurrencySpace 5 3 2 2" xfId="3027"/>
    <cellStyle name="_CurrencySpace 5 3 3" xfId="3028"/>
    <cellStyle name="_CurrencySpace 5 4" xfId="3029"/>
    <cellStyle name="_CurrencySpace 5 4 2" xfId="3030"/>
    <cellStyle name="_CurrencySpace 5 5" xfId="3031"/>
    <cellStyle name="_CurrencySpace 6" xfId="3032"/>
    <cellStyle name="_CurrencySpace 6 2" xfId="3033"/>
    <cellStyle name="_CurrencySpace 6 2 2" xfId="3034"/>
    <cellStyle name="_CurrencySpace 6 2 2 2" xfId="3035"/>
    <cellStyle name="_CurrencySpace 6 2 2 2 2" xfId="3036"/>
    <cellStyle name="_CurrencySpace 6 2 2 3" xfId="3037"/>
    <cellStyle name="_CurrencySpace 6 2 3" xfId="3038"/>
    <cellStyle name="_CurrencySpace 6 2 3 2" xfId="3039"/>
    <cellStyle name="_CurrencySpace 6 2 4" xfId="3040"/>
    <cellStyle name="_CurrencySpace 6 3" xfId="3041"/>
    <cellStyle name="_CurrencySpace 6 3 2" xfId="3042"/>
    <cellStyle name="_CurrencySpace 6 3 2 2" xfId="3043"/>
    <cellStyle name="_CurrencySpace 6 3 3" xfId="3044"/>
    <cellStyle name="_CurrencySpace 6 4" xfId="3045"/>
    <cellStyle name="_CurrencySpace 6 4 2" xfId="3046"/>
    <cellStyle name="_CurrencySpace 6 5" xfId="3047"/>
    <cellStyle name="_CurrencySpace 7" xfId="3048"/>
    <cellStyle name="_CurrencySpace 7 2" xfId="3049"/>
    <cellStyle name="_CurrencySpace 7 2 2" xfId="3050"/>
    <cellStyle name="_CurrencySpace 7 2 2 2" xfId="3051"/>
    <cellStyle name="_CurrencySpace 7 2 3" xfId="3052"/>
    <cellStyle name="_CurrencySpace 7 3" xfId="3053"/>
    <cellStyle name="_CurrencySpace 7 3 2" xfId="3054"/>
    <cellStyle name="_CurrencySpace 7 3 2 2" xfId="3055"/>
    <cellStyle name="_CurrencySpace 7 3 3" xfId="3056"/>
    <cellStyle name="_CurrencySpace 7 4" xfId="3057"/>
    <cellStyle name="_CurrencySpace 7 4 2" xfId="3058"/>
    <cellStyle name="_CurrencySpace 7 5" xfId="3059"/>
    <cellStyle name="_CurrencySpace 8" xfId="3060"/>
    <cellStyle name="_CurrencySpace 8 2" xfId="3061"/>
    <cellStyle name="_CurrencySpace 8 2 2" xfId="3062"/>
    <cellStyle name="_CurrencySpace 8 3" xfId="3063"/>
    <cellStyle name="_CurrencySpace 9" xfId="3064"/>
    <cellStyle name="_CurrencySpace 9 2" xfId="3065"/>
    <cellStyle name="_CurrencySpace 9 2 2" xfId="3066"/>
    <cellStyle name="_CurrencySpace 9 3" xfId="3067"/>
    <cellStyle name="_CurrencySpace_03-Egne aksjer 1002" xfId="35"/>
    <cellStyle name="_CurrencySpace_03-Egne aksjer 1003" xfId="36"/>
    <cellStyle name="_CurrencySpace_06-Tilknytta 0909" xfId="3068"/>
    <cellStyle name="_CurrencySpace_Adj_Operating_expenses" xfId="3069"/>
    <cellStyle name="_CurrencySpace_EK 0912" xfId="3070"/>
    <cellStyle name="_CurrencySpace_EK oppstilling 1Q09" xfId="5127"/>
    <cellStyle name="_CurrencySpace_Expenses (1)" xfId="2980"/>
    <cellStyle name="_CurrencySpace_Kontantstrømanalyse 3Q09-konsernet" xfId="1117"/>
    <cellStyle name="_CurrencySpace_Kontantstrømanalyse 4Q09-konsernet" xfId="1118"/>
    <cellStyle name="_CurrencySpace_Other MTM adjustments" xfId="5128"/>
    <cellStyle name="_CurrencySpace_Valeffekt NORD, Lux og Finans 3Q09" xfId="1119"/>
    <cellStyle name="_CurrencySpace_Valutafordelt utlån og innsk 4Q09" xfId="1120"/>
    <cellStyle name="_Def" xfId="977"/>
    <cellStyle name="_Def_Q Sum_Res N" xfId="976"/>
    <cellStyle name="_economic profit" xfId="5129"/>
    <cellStyle name="_EK 0912" xfId="3071"/>
    <cellStyle name="_EK oppstilling 1Q09" xfId="5130"/>
    <cellStyle name="_Euro" xfId="37"/>
    <cellStyle name="_Euro 2" xfId="5131"/>
    <cellStyle name="_Finansiell utvikling 2Q09" xfId="38"/>
    <cellStyle name="_Finansiell utvikling 2Q09 2" xfId="687"/>
    <cellStyle name="_Finansiell utvikling 2Q09 3" xfId="1431"/>
    <cellStyle name="_Heading" xfId="39"/>
    <cellStyle name="_Heading_prestemp" xfId="40"/>
    <cellStyle name="_Heading_prestemp 2" xfId="5132"/>
    <cellStyle name="_Highlight" xfId="41"/>
    <cellStyle name="_Highlight 2" xfId="688"/>
    <cellStyle name="_Highlight_Expenses (1)" xfId="3072"/>
    <cellStyle name="_Hvordan levere rentegar" xfId="42"/>
    <cellStyle name="_Hvordan levere rentegar 2" xfId="689"/>
    <cellStyle name="_Hvordan levere rentegar 3" xfId="1432"/>
    <cellStyle name="_Hvordan levere rentegar_Results &amp; key fig." xfId="5133"/>
    <cellStyle name="_Item 3.2_Enclosure 1 Group budget and financial plan 2010-12" xfId="5134"/>
    <cellStyle name="_Kontrollrapport" xfId="43"/>
    <cellStyle name="_Kontrollrapport 2" xfId="690"/>
    <cellStyle name="_Kontrollrapport 2 2" xfId="3074"/>
    <cellStyle name="_Kontrollrapport 2 2 2" xfId="3075"/>
    <cellStyle name="_Kontrollrapport 2 2 2 2" xfId="3076"/>
    <cellStyle name="_Kontrollrapport 2 2 3" xfId="3077"/>
    <cellStyle name="_Kontrollrapport 2 3" xfId="3078"/>
    <cellStyle name="_Kontrollrapport 2 3 2" xfId="3079"/>
    <cellStyle name="_Kontrollrapport 2 4" xfId="3080"/>
    <cellStyle name="_Kontrollrapport 3" xfId="1433"/>
    <cellStyle name="_Kontrollrapport 3 2" xfId="3081"/>
    <cellStyle name="_Kontrollrapport 4" xfId="3082"/>
    <cellStyle name="_Kontrollrapport 4 2" xfId="3083"/>
    <cellStyle name="_Kontrollrapport 5" xfId="3084"/>
    <cellStyle name="_Kontrollrapport_Expenses (1)" xfId="3073"/>
    <cellStyle name="_Kontrollrapport_Prognose eksponering " xfId="3085"/>
    <cellStyle name="_Kontrollrapport_Prognose eksponering  2" xfId="3086"/>
    <cellStyle name="_Kontrollrapport_Prognose eksponering  2 2" xfId="3087"/>
    <cellStyle name="_Kontrollrapport_Prognose eksponering  2 2 2" xfId="3088"/>
    <cellStyle name="_Kontrollrapport_Prognose eksponering  2 3" xfId="3089"/>
    <cellStyle name="_Kontrollrapport_Prognose eksponering  3" xfId="3090"/>
    <cellStyle name="_Kontrollrapport_Prognose eksponering  3 2" xfId="3091"/>
    <cellStyle name="_Kontrollrapport_Prognose eksponering  4" xfId="3092"/>
    <cellStyle name="_Kontrollrapport_Results &amp; key fig." xfId="5135"/>
    <cellStyle name="_Kontrollrapport_Vedlegg" xfId="3093"/>
    <cellStyle name="_Kontrollrapport_Vedlegg 2" xfId="3094"/>
    <cellStyle name="_Kontrollrapport_Vedlegg 2 2" xfId="3095"/>
    <cellStyle name="_Kontrollrapport_Vedlegg 2 2 2" xfId="3096"/>
    <cellStyle name="_Kontrollrapport_Vedlegg 2 3" xfId="3097"/>
    <cellStyle name="_Kontrollrapport_Vedlegg 2 3 2" xfId="3098"/>
    <cellStyle name="_Kontrollrapport_Vedlegg 2 4" xfId="3099"/>
    <cellStyle name="_Kontrollrapport_Vedlegg 3" xfId="3100"/>
    <cellStyle name="_Kontrollrapport_Vedlegg 3 2" xfId="3101"/>
    <cellStyle name="_Kontrollrapport_Vedlegg 4" xfId="3102"/>
    <cellStyle name="_Kontrollrapport_Vedlegg 4 2" xfId="3103"/>
    <cellStyle name="_Kontrollrapport_Vedlegg 5" xfId="3104"/>
    <cellStyle name="_Kontrollrapport_Vedlegg_1" xfId="3105"/>
    <cellStyle name="_Kontrollrapport_Vedlegg_1 2" xfId="3106"/>
    <cellStyle name="_Kontrollrapport_Vedlegg_1 2 2" xfId="3107"/>
    <cellStyle name="_Kontrollrapport_Vedlegg_1 2 2 2" xfId="3108"/>
    <cellStyle name="_Kontrollrapport_Vedlegg_1 2 3" xfId="3109"/>
    <cellStyle name="_Kontrollrapport_Vedlegg_1 3" xfId="3110"/>
    <cellStyle name="_Kontrollrapport_Vedlegg_1 3 2" xfId="3111"/>
    <cellStyle name="_Kontrollrapport_Vedlegg_1 4" xfId="3112"/>
    <cellStyle name="_LINKPRODUKTER (INKL)" xfId="5136"/>
    <cellStyle name="_Markedsandel" xfId="974"/>
    <cellStyle name="_Markedsandel_Q Sum_Res N" xfId="973"/>
    <cellStyle name="_Max 10% Obligasjoner Inv" xfId="44"/>
    <cellStyle name="_Max 10% Obligasjoner Inv 2" xfId="691"/>
    <cellStyle name="_Max 10% Obligasjoner Inv 2 2" xfId="3114"/>
    <cellStyle name="_Max 10% Obligasjoner Inv 2 2 2" xfId="3115"/>
    <cellStyle name="_Max 10% Obligasjoner Inv 2 2 2 2" xfId="3116"/>
    <cellStyle name="_Max 10% Obligasjoner Inv 2 2 3" xfId="3117"/>
    <cellStyle name="_Max 10% Obligasjoner Inv 2 3" xfId="3118"/>
    <cellStyle name="_Max 10% Obligasjoner Inv 2 3 2" xfId="3119"/>
    <cellStyle name="_Max 10% Obligasjoner Inv 2 4" xfId="3120"/>
    <cellStyle name="_Max 10% Obligasjoner Inv 3" xfId="1434"/>
    <cellStyle name="_Max 10% Obligasjoner Inv 3 2" xfId="3121"/>
    <cellStyle name="_Max 10% Obligasjoner Inv 4" xfId="3122"/>
    <cellStyle name="_Max 10% Obligasjoner Inv 4 2" xfId="3123"/>
    <cellStyle name="_Max 10% Obligasjoner Inv 5" xfId="3124"/>
    <cellStyle name="_Max 10% Obligasjoner Inv_Expenses (1)" xfId="3113"/>
    <cellStyle name="_Max 10% Obligasjoner Inv_Prognose eksponering " xfId="3125"/>
    <cellStyle name="_Max 10% Obligasjoner Inv_Prognose eksponering  2" xfId="3126"/>
    <cellStyle name="_Max 10% Obligasjoner Inv_Prognose eksponering  2 2" xfId="3127"/>
    <cellStyle name="_Max 10% Obligasjoner Inv_Prognose eksponering  2 2 2" xfId="3128"/>
    <cellStyle name="_Max 10% Obligasjoner Inv_Prognose eksponering  2 3" xfId="3129"/>
    <cellStyle name="_Max 10% Obligasjoner Inv_Prognose eksponering  3" xfId="3130"/>
    <cellStyle name="_Max 10% Obligasjoner Inv_Prognose eksponering  3 2" xfId="3131"/>
    <cellStyle name="_Max 10% Obligasjoner Inv_Prognose eksponering  4" xfId="3132"/>
    <cellStyle name="_Max 10% Obligasjoner Inv_Results &amp; key fig." xfId="5137"/>
    <cellStyle name="_Max 10% Obligasjoner Inv_Vedlegg" xfId="3133"/>
    <cellStyle name="_Max 10% Obligasjoner Inv_Vedlegg 2" xfId="3134"/>
    <cellStyle name="_Max 10% Obligasjoner Inv_Vedlegg 2 2" xfId="3135"/>
    <cellStyle name="_Max 10% Obligasjoner Inv_Vedlegg 2 2 2" xfId="3136"/>
    <cellStyle name="_Max 10% Obligasjoner Inv_Vedlegg 2 3" xfId="3137"/>
    <cellStyle name="_Max 10% Obligasjoner Inv_Vedlegg 2 3 2" xfId="3138"/>
    <cellStyle name="_Max 10% Obligasjoner Inv_Vedlegg 2 4" xfId="3139"/>
    <cellStyle name="_Max 10% Obligasjoner Inv_Vedlegg 3" xfId="3140"/>
    <cellStyle name="_Max 10% Obligasjoner Inv_Vedlegg 3 2" xfId="3141"/>
    <cellStyle name="_Max 10% Obligasjoner Inv_Vedlegg 4" xfId="3142"/>
    <cellStyle name="_Max 10% Obligasjoner Inv_Vedlegg 4 2" xfId="3143"/>
    <cellStyle name="_Max 10% Obligasjoner Inv_Vedlegg 5" xfId="3144"/>
    <cellStyle name="_Max 10% Obligasjoner Inv_Vedlegg_1" xfId="3145"/>
    <cellStyle name="_Max 10% Obligasjoner Inv_Vedlegg_1 2" xfId="3146"/>
    <cellStyle name="_Max 10% Obligasjoner Inv_Vedlegg_1 2 2" xfId="3147"/>
    <cellStyle name="_Max 10% Obligasjoner Inv_Vedlegg_1 2 2 2" xfId="3148"/>
    <cellStyle name="_Max 10% Obligasjoner Inv_Vedlegg_1 2 3" xfId="3149"/>
    <cellStyle name="_Max 10% Obligasjoner Inv_Vedlegg_1 3" xfId="3150"/>
    <cellStyle name="_Max 10% Obligasjoner Inv_Vedlegg_1 3 2" xfId="3151"/>
    <cellStyle name="_Max 10% Obligasjoner Inv_Vedlegg_1 4" xfId="3152"/>
    <cellStyle name="_MTM justeringer_estimat 310310 BK" xfId="3153"/>
    <cellStyle name="_Multiple" xfId="45"/>
    <cellStyle name="_Multiple 10" xfId="3155"/>
    <cellStyle name="_Multiple 10 2" xfId="3156"/>
    <cellStyle name="_Multiple 11" xfId="3157"/>
    <cellStyle name="_Multiple 12" xfId="5138"/>
    <cellStyle name="_Multiple 13" xfId="5139"/>
    <cellStyle name="_Multiple 2" xfId="46"/>
    <cellStyle name="_Multiple 2 2" xfId="692"/>
    <cellStyle name="_Multiple 2 2 2" xfId="3158"/>
    <cellStyle name="_Multiple 2 2 2 2" xfId="3159"/>
    <cellStyle name="_Multiple 2 2 2 2 2" xfId="3160"/>
    <cellStyle name="_Multiple 2 2 2 3" xfId="3161"/>
    <cellStyle name="_Multiple 2 2 3" xfId="3162"/>
    <cellStyle name="_Multiple 2 2 3 2" xfId="3163"/>
    <cellStyle name="_Multiple 2 2 4" xfId="3164"/>
    <cellStyle name="_Multiple 2 3" xfId="1435"/>
    <cellStyle name="_Multiple 2 3 2" xfId="3165"/>
    <cellStyle name="_Multiple 2 3 2 2" xfId="3166"/>
    <cellStyle name="_Multiple 2 3 3" xfId="3167"/>
    <cellStyle name="_Multiple 2 4" xfId="3168"/>
    <cellStyle name="_Multiple 2 4 2" xfId="3169"/>
    <cellStyle name="_Multiple 2 4 2 2" xfId="3170"/>
    <cellStyle name="_Multiple 2 4 3" xfId="3171"/>
    <cellStyle name="_Multiple 2 5" xfId="3172"/>
    <cellStyle name="_Multiple 2 5 2" xfId="3173"/>
    <cellStyle name="_Multiple 2 6" xfId="3174"/>
    <cellStyle name="_Multiple 3" xfId="47"/>
    <cellStyle name="_Multiple 3 2" xfId="48"/>
    <cellStyle name="_Multiple 3 2 2" xfId="694"/>
    <cellStyle name="_Multiple 3 2 2 2" xfId="3175"/>
    <cellStyle name="_Multiple 3 2 3" xfId="1436"/>
    <cellStyle name="_Multiple 3 3" xfId="693"/>
    <cellStyle name="_Multiple 3 3 2" xfId="3176"/>
    <cellStyle name="_Multiple 3 3 3" xfId="5140"/>
    <cellStyle name="_Multiple 3 3 4" xfId="5141"/>
    <cellStyle name="_Multiple 3 4" xfId="1437"/>
    <cellStyle name="_Multiple 4" xfId="49"/>
    <cellStyle name="_Multiple 4 2" xfId="695"/>
    <cellStyle name="_Multiple 4 2 2" xfId="3177"/>
    <cellStyle name="_Multiple 4 2 2 2" xfId="3178"/>
    <cellStyle name="_Multiple 4 2 2 2 2" xfId="3179"/>
    <cellStyle name="_Multiple 4 2 2 3" xfId="3180"/>
    <cellStyle name="_Multiple 4 2 3" xfId="3181"/>
    <cellStyle name="_Multiple 4 2 3 2" xfId="3182"/>
    <cellStyle name="_Multiple 4 2 4" xfId="3183"/>
    <cellStyle name="_Multiple 4 3" xfId="1438"/>
    <cellStyle name="_Multiple 4 3 2" xfId="3184"/>
    <cellStyle name="_Multiple 4 3 2 2" xfId="3185"/>
    <cellStyle name="_Multiple 4 3 3" xfId="3186"/>
    <cellStyle name="_Multiple 4 4" xfId="3187"/>
    <cellStyle name="_Multiple 4 4 2" xfId="3188"/>
    <cellStyle name="_Multiple 4 5" xfId="3189"/>
    <cellStyle name="_Multiple 5" xfId="3190"/>
    <cellStyle name="_Multiple 5 2" xfId="3191"/>
    <cellStyle name="_Multiple 5 2 2" xfId="3192"/>
    <cellStyle name="_Multiple 5 2 2 2" xfId="3193"/>
    <cellStyle name="_Multiple 5 2 2 2 2" xfId="3194"/>
    <cellStyle name="_Multiple 5 2 2 3" xfId="3195"/>
    <cellStyle name="_Multiple 5 2 3" xfId="3196"/>
    <cellStyle name="_Multiple 5 2 3 2" xfId="3197"/>
    <cellStyle name="_Multiple 5 2 4" xfId="3198"/>
    <cellStyle name="_Multiple 5 3" xfId="3199"/>
    <cellStyle name="_Multiple 5 3 2" xfId="3200"/>
    <cellStyle name="_Multiple 5 3 2 2" xfId="3201"/>
    <cellStyle name="_Multiple 5 3 3" xfId="3202"/>
    <cellStyle name="_Multiple 5 4" xfId="3203"/>
    <cellStyle name="_Multiple 5 4 2" xfId="3204"/>
    <cellStyle name="_Multiple 5 5" xfId="3205"/>
    <cellStyle name="_Multiple 6" xfId="3206"/>
    <cellStyle name="_Multiple 6 2" xfId="3207"/>
    <cellStyle name="_Multiple 6 2 2" xfId="3208"/>
    <cellStyle name="_Multiple 6 2 2 2" xfId="3209"/>
    <cellStyle name="_Multiple 6 2 2 2 2" xfId="3210"/>
    <cellStyle name="_Multiple 6 2 2 3" xfId="3211"/>
    <cellStyle name="_Multiple 6 2 3" xfId="3212"/>
    <cellStyle name="_Multiple 6 2 3 2" xfId="3213"/>
    <cellStyle name="_Multiple 6 2 4" xfId="3214"/>
    <cellStyle name="_Multiple 6 3" xfId="3215"/>
    <cellStyle name="_Multiple 6 3 2" xfId="3216"/>
    <cellStyle name="_Multiple 6 3 2 2" xfId="3217"/>
    <cellStyle name="_Multiple 6 3 3" xfId="3218"/>
    <cellStyle name="_Multiple 6 4" xfId="3219"/>
    <cellStyle name="_Multiple 6 4 2" xfId="3220"/>
    <cellStyle name="_Multiple 6 5" xfId="3221"/>
    <cellStyle name="_Multiple 7" xfId="3222"/>
    <cellStyle name="_Multiple 7 2" xfId="3223"/>
    <cellStyle name="_Multiple 7 2 2" xfId="3224"/>
    <cellStyle name="_Multiple 7 2 2 2" xfId="3225"/>
    <cellStyle name="_Multiple 7 2 3" xfId="3226"/>
    <cellStyle name="_Multiple 7 3" xfId="3227"/>
    <cellStyle name="_Multiple 7 3 2" xfId="3228"/>
    <cellStyle name="_Multiple 7 3 2 2" xfId="3229"/>
    <cellStyle name="_Multiple 7 3 3" xfId="3230"/>
    <cellStyle name="_Multiple 7 4" xfId="3231"/>
    <cellStyle name="_Multiple 7 4 2" xfId="3232"/>
    <cellStyle name="_Multiple 7 5" xfId="3233"/>
    <cellStyle name="_Multiple 8" xfId="3234"/>
    <cellStyle name="_Multiple 8 2" xfId="3235"/>
    <cellStyle name="_Multiple 8 2 2" xfId="3236"/>
    <cellStyle name="_Multiple 8 3" xfId="3237"/>
    <cellStyle name="_Multiple 9" xfId="3238"/>
    <cellStyle name="_Multiple 9 2" xfId="3239"/>
    <cellStyle name="_Multiple 9 2 2" xfId="3240"/>
    <cellStyle name="_Multiple 9 3" xfId="3241"/>
    <cellStyle name="_Multiple_03-Egne aksjer 1002" xfId="50"/>
    <cellStyle name="_Multiple_03-Egne aksjer 1003" xfId="51"/>
    <cellStyle name="_Multiple_06-Tilknytta 0909" xfId="3242"/>
    <cellStyle name="_Multiple_Adj_Operating_expenses" xfId="3243"/>
    <cellStyle name="_Multiple_EK 0912" xfId="3244"/>
    <cellStyle name="_Multiple_EK oppstilling 1Q09" xfId="5142"/>
    <cellStyle name="_Multiple_Expenses (1)" xfId="3154"/>
    <cellStyle name="_Multiple_Kontantstrømanalyse 3Q09-konsernet" xfId="1121"/>
    <cellStyle name="_Multiple_Kontantstrømanalyse 4Q09-konsernet" xfId="1122"/>
    <cellStyle name="_Multiple_Other MTM adjustments" xfId="5143"/>
    <cellStyle name="_Multiple_Valeffekt NORD, Lux og Finans 3Q09" xfId="1123"/>
    <cellStyle name="_Multiple_Valutafordelt utlån og innsk 4Q09" xfId="1124"/>
    <cellStyle name="_MultipleSpace" xfId="52"/>
    <cellStyle name="_MultipleSpace 10" xfId="3246"/>
    <cellStyle name="_MultipleSpace 10 2" xfId="3247"/>
    <cellStyle name="_MultipleSpace 11" xfId="3248"/>
    <cellStyle name="_MultipleSpace 12" xfId="5144"/>
    <cellStyle name="_MultipleSpace 13" xfId="5145"/>
    <cellStyle name="_MultipleSpace 2" xfId="53"/>
    <cellStyle name="_MultipleSpace 2 2" xfId="696"/>
    <cellStyle name="_MultipleSpace 2 2 2" xfId="3249"/>
    <cellStyle name="_MultipleSpace 2 2 2 2" xfId="3250"/>
    <cellStyle name="_MultipleSpace 2 2 2 2 2" xfId="3251"/>
    <cellStyle name="_MultipleSpace 2 2 2 3" xfId="3252"/>
    <cellStyle name="_MultipleSpace 2 2 3" xfId="3253"/>
    <cellStyle name="_MultipleSpace 2 2 3 2" xfId="3254"/>
    <cellStyle name="_MultipleSpace 2 2 4" xfId="3255"/>
    <cellStyle name="_MultipleSpace 2 3" xfId="1439"/>
    <cellStyle name="_MultipleSpace 2 3 2" xfId="3256"/>
    <cellStyle name="_MultipleSpace 2 3 2 2" xfId="3257"/>
    <cellStyle name="_MultipleSpace 2 3 3" xfId="3258"/>
    <cellStyle name="_MultipleSpace 2 4" xfId="3259"/>
    <cellStyle name="_MultipleSpace 2 4 2" xfId="3260"/>
    <cellStyle name="_MultipleSpace 2 4 2 2" xfId="3261"/>
    <cellStyle name="_MultipleSpace 2 4 3" xfId="3262"/>
    <cellStyle name="_MultipleSpace 2 5" xfId="3263"/>
    <cellStyle name="_MultipleSpace 2 5 2" xfId="3264"/>
    <cellStyle name="_MultipleSpace 2 6" xfId="3265"/>
    <cellStyle name="_MultipleSpace 3" xfId="54"/>
    <cellStyle name="_MultipleSpace 3 2" xfId="55"/>
    <cellStyle name="_MultipleSpace 3 2 2" xfId="698"/>
    <cellStyle name="_MultipleSpace 3 2 2 2" xfId="3266"/>
    <cellStyle name="_MultipleSpace 3 2 3" xfId="1440"/>
    <cellStyle name="_MultipleSpace 3 3" xfId="697"/>
    <cellStyle name="_MultipleSpace 3 3 2" xfId="3267"/>
    <cellStyle name="_MultipleSpace 3 3 3" xfId="5146"/>
    <cellStyle name="_MultipleSpace 3 3 4" xfId="5147"/>
    <cellStyle name="_MultipleSpace 3 4" xfId="1441"/>
    <cellStyle name="_MultipleSpace 4" xfId="56"/>
    <cellStyle name="_MultipleSpace 4 2" xfId="699"/>
    <cellStyle name="_MultipleSpace 4 2 2" xfId="3268"/>
    <cellStyle name="_MultipleSpace 4 2 2 2" xfId="3269"/>
    <cellStyle name="_MultipleSpace 4 2 2 2 2" xfId="3270"/>
    <cellStyle name="_MultipleSpace 4 2 2 3" xfId="3271"/>
    <cellStyle name="_MultipleSpace 4 2 3" xfId="3272"/>
    <cellStyle name="_MultipleSpace 4 2 3 2" xfId="3273"/>
    <cellStyle name="_MultipleSpace 4 2 4" xfId="3274"/>
    <cellStyle name="_MultipleSpace 4 3" xfId="1442"/>
    <cellStyle name="_MultipleSpace 4 3 2" xfId="3275"/>
    <cellStyle name="_MultipleSpace 4 3 2 2" xfId="3276"/>
    <cellStyle name="_MultipleSpace 4 3 3" xfId="3277"/>
    <cellStyle name="_MultipleSpace 4 4" xfId="3278"/>
    <cellStyle name="_MultipleSpace 4 4 2" xfId="3279"/>
    <cellStyle name="_MultipleSpace 4 5" xfId="3280"/>
    <cellStyle name="_MultipleSpace 5" xfId="3281"/>
    <cellStyle name="_MultipleSpace 5 2" xfId="3282"/>
    <cellStyle name="_MultipleSpace 5 2 2" xfId="3283"/>
    <cellStyle name="_MultipleSpace 5 2 2 2" xfId="3284"/>
    <cellStyle name="_MultipleSpace 5 2 2 2 2" xfId="3285"/>
    <cellStyle name="_MultipleSpace 5 2 2 3" xfId="3286"/>
    <cellStyle name="_MultipleSpace 5 2 3" xfId="3287"/>
    <cellStyle name="_MultipleSpace 5 2 3 2" xfId="3288"/>
    <cellStyle name="_MultipleSpace 5 2 4" xfId="3289"/>
    <cellStyle name="_MultipleSpace 5 3" xfId="3290"/>
    <cellStyle name="_MultipleSpace 5 3 2" xfId="3291"/>
    <cellStyle name="_MultipleSpace 5 3 2 2" xfId="3292"/>
    <cellStyle name="_MultipleSpace 5 3 3" xfId="3293"/>
    <cellStyle name="_MultipleSpace 5 4" xfId="3294"/>
    <cellStyle name="_MultipleSpace 5 4 2" xfId="3295"/>
    <cellStyle name="_MultipleSpace 5 5" xfId="3296"/>
    <cellStyle name="_MultipleSpace 6" xfId="3297"/>
    <cellStyle name="_MultipleSpace 6 2" xfId="3298"/>
    <cellStyle name="_MultipleSpace 6 2 2" xfId="3299"/>
    <cellStyle name="_MultipleSpace 6 2 2 2" xfId="3300"/>
    <cellStyle name="_MultipleSpace 6 2 2 2 2" xfId="3301"/>
    <cellStyle name="_MultipleSpace 6 2 2 3" xfId="3302"/>
    <cellStyle name="_MultipleSpace 6 2 3" xfId="3303"/>
    <cellStyle name="_MultipleSpace 6 2 3 2" xfId="3304"/>
    <cellStyle name="_MultipleSpace 6 2 4" xfId="3305"/>
    <cellStyle name="_MultipleSpace 6 3" xfId="3306"/>
    <cellStyle name="_MultipleSpace 6 3 2" xfId="3307"/>
    <cellStyle name="_MultipleSpace 6 3 2 2" xfId="3308"/>
    <cellStyle name="_MultipleSpace 6 3 3" xfId="3309"/>
    <cellStyle name="_MultipleSpace 6 4" xfId="3310"/>
    <cellStyle name="_MultipleSpace 6 4 2" xfId="3311"/>
    <cellStyle name="_MultipleSpace 6 5" xfId="3312"/>
    <cellStyle name="_MultipleSpace 7" xfId="3313"/>
    <cellStyle name="_MultipleSpace 7 2" xfId="3314"/>
    <cellStyle name="_MultipleSpace 7 2 2" xfId="3315"/>
    <cellStyle name="_MultipleSpace 7 2 2 2" xfId="3316"/>
    <cellStyle name="_MultipleSpace 7 2 3" xfId="3317"/>
    <cellStyle name="_MultipleSpace 7 3" xfId="3318"/>
    <cellStyle name="_MultipleSpace 7 3 2" xfId="3319"/>
    <cellStyle name="_MultipleSpace 7 3 2 2" xfId="3320"/>
    <cellStyle name="_MultipleSpace 7 3 3" xfId="3321"/>
    <cellStyle name="_MultipleSpace 7 4" xfId="3322"/>
    <cellStyle name="_MultipleSpace 7 4 2" xfId="3323"/>
    <cellStyle name="_MultipleSpace 7 5" xfId="3324"/>
    <cellStyle name="_MultipleSpace 8" xfId="3325"/>
    <cellStyle name="_MultipleSpace 8 2" xfId="3326"/>
    <cellStyle name="_MultipleSpace 8 2 2" xfId="3327"/>
    <cellStyle name="_MultipleSpace 8 3" xfId="3328"/>
    <cellStyle name="_MultipleSpace 9" xfId="3329"/>
    <cellStyle name="_MultipleSpace 9 2" xfId="3330"/>
    <cellStyle name="_MultipleSpace 9 2 2" xfId="3331"/>
    <cellStyle name="_MultipleSpace 9 3" xfId="3332"/>
    <cellStyle name="_MultipleSpace_03-Egne aksjer 1002" xfId="57"/>
    <cellStyle name="_MultipleSpace_03-Egne aksjer 1003" xfId="58"/>
    <cellStyle name="_MultipleSpace_06-Tilknytta 0909" xfId="3333"/>
    <cellStyle name="_MultipleSpace_Adj_Operating_expenses" xfId="3334"/>
    <cellStyle name="_MultipleSpace_EK 0912" xfId="3335"/>
    <cellStyle name="_MultipleSpace_EK oppstilling 1Q09" xfId="5148"/>
    <cellStyle name="_MultipleSpace_Expenses (1)" xfId="3245"/>
    <cellStyle name="_MultipleSpace_Kontantstrømanalyse 3Q09-konsernet" xfId="1125"/>
    <cellStyle name="_MultipleSpace_Kontantstrømanalyse 4Q09-konsernet" xfId="1126"/>
    <cellStyle name="_MultipleSpace_Other MTM adjustments" xfId="5149"/>
    <cellStyle name="_MultipleSpace_Valeffekt NORD, Lux og Finans 3Q09" xfId="1127"/>
    <cellStyle name="_MultipleSpace_Valutafordelt utlån og innsk 4Q09" xfId="1128"/>
    <cellStyle name="_Nedskrivninger i prosen av utlån 3Q09" xfId="59"/>
    <cellStyle name="_Nedskrivninger i prosen av utlån 3Q09 2" xfId="700"/>
    <cellStyle name="_NOTE - Klassifikasjon 0912 Utlån kred.inst+kunder" xfId="3336"/>
    <cellStyle name="_Nøkkeltall" xfId="60"/>
    <cellStyle name="_Nøkkeltall 1Q10 Konsern" xfId="5151"/>
    <cellStyle name="_Nøkkeltall 2" xfId="701"/>
    <cellStyle name="_Nøkkeltall 2 2" xfId="3338"/>
    <cellStyle name="_Nøkkeltall 2 2 2" xfId="3339"/>
    <cellStyle name="_Nøkkeltall 2 2 2 2" xfId="3340"/>
    <cellStyle name="_Nøkkeltall 2 2 3" xfId="3341"/>
    <cellStyle name="_Nøkkeltall 2 3" xfId="3342"/>
    <cellStyle name="_Nøkkeltall 2 3 2" xfId="3343"/>
    <cellStyle name="_Nøkkeltall 2 4" xfId="3344"/>
    <cellStyle name="_Nøkkeltall 3" xfId="1443"/>
    <cellStyle name="_Nøkkeltall 3 2" xfId="3345"/>
    <cellStyle name="_Nøkkeltall 4" xfId="3346"/>
    <cellStyle name="_Nøkkeltall 4 2" xfId="3347"/>
    <cellStyle name="_Nøkkeltall 5" xfId="3348"/>
    <cellStyle name="_Nøkkeltall 6" xfId="10017"/>
    <cellStyle name="_Nøkkeltall_Expenses (1)" xfId="3337"/>
    <cellStyle name="_Nøkkeltall_Prognose eksponering " xfId="3349"/>
    <cellStyle name="_Nøkkeltall_Prognose eksponering  2" xfId="3350"/>
    <cellStyle name="_Nøkkeltall_Prognose eksponering  2 2" xfId="3351"/>
    <cellStyle name="_Nøkkeltall_Prognose eksponering  2 2 2" xfId="3352"/>
    <cellStyle name="_Nøkkeltall_Prognose eksponering  2 3" xfId="3353"/>
    <cellStyle name="_Nøkkeltall_Prognose eksponering  3" xfId="3354"/>
    <cellStyle name="_Nøkkeltall_Prognose eksponering  3 2" xfId="3355"/>
    <cellStyle name="_Nøkkeltall_Prognose eksponering  4" xfId="3356"/>
    <cellStyle name="_Nøkkeltall_Results &amp; key fig." xfId="5150"/>
    <cellStyle name="_Nøkkeltall_Vedlegg" xfId="3357"/>
    <cellStyle name="_Nøkkeltall_Vedlegg 2" xfId="3358"/>
    <cellStyle name="_Nøkkeltall_Vedlegg 2 2" xfId="3359"/>
    <cellStyle name="_Nøkkeltall_Vedlegg 2 2 2" xfId="3360"/>
    <cellStyle name="_Nøkkeltall_Vedlegg 2 3" xfId="3361"/>
    <cellStyle name="_Nøkkeltall_Vedlegg 2 3 2" xfId="3362"/>
    <cellStyle name="_Nøkkeltall_Vedlegg 2 4" xfId="3363"/>
    <cellStyle name="_Nøkkeltall_Vedlegg 3" xfId="3364"/>
    <cellStyle name="_Nøkkeltall_Vedlegg 3 2" xfId="3365"/>
    <cellStyle name="_Nøkkeltall_Vedlegg 4" xfId="3366"/>
    <cellStyle name="_Nøkkeltall_Vedlegg 4 2" xfId="3367"/>
    <cellStyle name="_Nøkkeltall_Vedlegg 5" xfId="3368"/>
    <cellStyle name="_Nøkkeltall_Vedlegg_1" xfId="3369"/>
    <cellStyle name="_Nøkkeltall_Vedlegg_1 2" xfId="3370"/>
    <cellStyle name="_Nøkkeltall_Vedlegg_1 2 2" xfId="3371"/>
    <cellStyle name="_Nøkkeltall_Vedlegg_1 2 2 2" xfId="3372"/>
    <cellStyle name="_Nøkkeltall_Vedlegg_1 2 3" xfId="3373"/>
    <cellStyle name="_Nøkkeltall_Vedlegg_1 3" xfId="3374"/>
    <cellStyle name="_Nøkkeltall_Vedlegg_1 3 2" xfId="3375"/>
    <cellStyle name="_Nøkkeltall_Vedlegg_1 4" xfId="3376"/>
    <cellStyle name="_Order" xfId="970"/>
    <cellStyle name="_Order_Q Sum_Res N" xfId="969"/>
    <cellStyle name="_Percent" xfId="61"/>
    <cellStyle name="_Percent 10" xfId="3377"/>
    <cellStyle name="_Percent 10 2" xfId="3378"/>
    <cellStyle name="_Percent 11" xfId="3379"/>
    <cellStyle name="_Percent 12" xfId="5152"/>
    <cellStyle name="_Percent 13" xfId="5153"/>
    <cellStyle name="_Percent 2" xfId="62"/>
    <cellStyle name="_Percent 2 2" xfId="702"/>
    <cellStyle name="_Percent 2 2 2" xfId="3380"/>
    <cellStyle name="_Percent 2 2 2 2" xfId="3381"/>
    <cellStyle name="_Percent 2 2 2 2 2" xfId="3382"/>
    <cellStyle name="_Percent 2 2 2 3" xfId="3383"/>
    <cellStyle name="_Percent 2 2 3" xfId="3384"/>
    <cellStyle name="_Percent 2 2 3 2" xfId="3385"/>
    <cellStyle name="_Percent 2 2 4" xfId="3386"/>
    <cellStyle name="_Percent 2 3" xfId="1444"/>
    <cellStyle name="_Percent 2 3 2" xfId="3387"/>
    <cellStyle name="_Percent 2 3 2 2" xfId="3388"/>
    <cellStyle name="_Percent 2 3 3" xfId="3389"/>
    <cellStyle name="_Percent 2 4" xfId="3390"/>
    <cellStyle name="_Percent 2 4 2" xfId="3391"/>
    <cellStyle name="_Percent 2 4 2 2" xfId="3392"/>
    <cellStyle name="_Percent 2 4 3" xfId="3393"/>
    <cellStyle name="_Percent 2 5" xfId="3394"/>
    <cellStyle name="_Percent 2 5 2" xfId="3395"/>
    <cellStyle name="_Percent 2 6" xfId="3396"/>
    <cellStyle name="_Percent 3" xfId="63"/>
    <cellStyle name="_Percent 3 2" xfId="64"/>
    <cellStyle name="_Percent 3 2 2" xfId="704"/>
    <cellStyle name="_Percent 3 2 2 2" xfId="3397"/>
    <cellStyle name="_Percent 3 2 3" xfId="1445"/>
    <cellStyle name="_Percent 3 3" xfId="703"/>
    <cellStyle name="_Percent 3 3 2" xfId="3398"/>
    <cellStyle name="_Percent 3 3 3" xfId="5154"/>
    <cellStyle name="_Percent 3 3 4" xfId="5155"/>
    <cellStyle name="_Percent 3 4" xfId="1446"/>
    <cellStyle name="_Percent 4" xfId="65"/>
    <cellStyle name="_Percent 4 2" xfId="705"/>
    <cellStyle name="_Percent 4 2 2" xfId="3399"/>
    <cellStyle name="_Percent 4 2 2 2" xfId="3400"/>
    <cellStyle name="_Percent 4 2 2 2 2" xfId="3401"/>
    <cellStyle name="_Percent 4 2 2 3" xfId="3402"/>
    <cellStyle name="_Percent 4 2 3" xfId="3403"/>
    <cellStyle name="_Percent 4 2 3 2" xfId="3404"/>
    <cellStyle name="_Percent 4 2 4" xfId="3405"/>
    <cellStyle name="_Percent 4 3" xfId="1447"/>
    <cellStyle name="_Percent 4 3 2" xfId="3406"/>
    <cellStyle name="_Percent 4 3 2 2" xfId="3407"/>
    <cellStyle name="_Percent 4 3 3" xfId="3408"/>
    <cellStyle name="_Percent 4 4" xfId="3409"/>
    <cellStyle name="_Percent 4 4 2" xfId="3410"/>
    <cellStyle name="_Percent 4 5" xfId="3411"/>
    <cellStyle name="_Percent 5" xfId="3412"/>
    <cellStyle name="_Percent 5 2" xfId="3413"/>
    <cellStyle name="_Percent 5 2 2" xfId="3414"/>
    <cellStyle name="_Percent 5 2 2 2" xfId="3415"/>
    <cellStyle name="_Percent 5 2 2 2 2" xfId="3416"/>
    <cellStyle name="_Percent 5 2 2 3" xfId="3417"/>
    <cellStyle name="_Percent 5 2 3" xfId="3418"/>
    <cellStyle name="_Percent 5 2 3 2" xfId="3419"/>
    <cellStyle name="_Percent 5 2 4" xfId="3420"/>
    <cellStyle name="_Percent 5 3" xfId="3421"/>
    <cellStyle name="_Percent 5 3 2" xfId="3422"/>
    <cellStyle name="_Percent 5 3 2 2" xfId="3423"/>
    <cellStyle name="_Percent 5 3 3" xfId="3424"/>
    <cellStyle name="_Percent 5 4" xfId="3425"/>
    <cellStyle name="_Percent 5 4 2" xfId="3426"/>
    <cellStyle name="_Percent 5 5" xfId="3427"/>
    <cellStyle name="_Percent 6" xfId="3428"/>
    <cellStyle name="_Percent 6 2" xfId="3429"/>
    <cellStyle name="_Percent 6 2 2" xfId="3430"/>
    <cellStyle name="_Percent 6 2 2 2" xfId="3431"/>
    <cellStyle name="_Percent 6 2 2 2 2" xfId="3432"/>
    <cellStyle name="_Percent 6 2 2 3" xfId="3433"/>
    <cellStyle name="_Percent 6 2 3" xfId="3434"/>
    <cellStyle name="_Percent 6 2 3 2" xfId="3435"/>
    <cellStyle name="_Percent 6 2 4" xfId="3436"/>
    <cellStyle name="_Percent 6 3" xfId="3437"/>
    <cellStyle name="_Percent 6 3 2" xfId="3438"/>
    <cellStyle name="_Percent 6 3 2 2" xfId="3439"/>
    <cellStyle name="_Percent 6 3 3" xfId="3440"/>
    <cellStyle name="_Percent 6 4" xfId="3441"/>
    <cellStyle name="_Percent 6 4 2" xfId="3442"/>
    <cellStyle name="_Percent 6 5" xfId="3443"/>
    <cellStyle name="_Percent 7" xfId="3444"/>
    <cellStyle name="_Percent 7 2" xfId="3445"/>
    <cellStyle name="_Percent 7 2 2" xfId="3446"/>
    <cellStyle name="_Percent 7 2 2 2" xfId="3447"/>
    <cellStyle name="_Percent 7 2 3" xfId="3448"/>
    <cellStyle name="_Percent 7 3" xfId="3449"/>
    <cellStyle name="_Percent 7 3 2" xfId="3450"/>
    <cellStyle name="_Percent 7 3 2 2" xfId="3451"/>
    <cellStyle name="_Percent 7 3 3" xfId="3452"/>
    <cellStyle name="_Percent 7 4" xfId="3453"/>
    <cellStyle name="_Percent 7 4 2" xfId="3454"/>
    <cellStyle name="_Percent 7 5" xfId="3455"/>
    <cellStyle name="_Percent 8" xfId="3456"/>
    <cellStyle name="_Percent 8 2" xfId="3457"/>
    <cellStyle name="_Percent 8 2 2" xfId="3458"/>
    <cellStyle name="_Percent 8 3" xfId="3459"/>
    <cellStyle name="_Percent 9" xfId="3460"/>
    <cellStyle name="_Percent 9 2" xfId="3461"/>
    <cellStyle name="_Percent 9 2 2" xfId="3462"/>
    <cellStyle name="_Percent 9 3" xfId="3463"/>
    <cellStyle name="_PercentSpace" xfId="66"/>
    <cellStyle name="_PercentSpace 10" xfId="3464"/>
    <cellStyle name="_PercentSpace 10 2" xfId="3465"/>
    <cellStyle name="_PercentSpace 11" xfId="3466"/>
    <cellStyle name="_PercentSpace 12" xfId="5156"/>
    <cellStyle name="_PercentSpace 13" xfId="5157"/>
    <cellStyle name="_PercentSpace 2" xfId="67"/>
    <cellStyle name="_PercentSpace 2 2" xfId="706"/>
    <cellStyle name="_PercentSpace 2 2 2" xfId="3467"/>
    <cellStyle name="_PercentSpace 2 2 2 2" xfId="3468"/>
    <cellStyle name="_PercentSpace 2 2 2 2 2" xfId="3469"/>
    <cellStyle name="_PercentSpace 2 2 2 3" xfId="3470"/>
    <cellStyle name="_PercentSpace 2 2 3" xfId="3471"/>
    <cellStyle name="_PercentSpace 2 2 3 2" xfId="3472"/>
    <cellStyle name="_PercentSpace 2 2 4" xfId="3473"/>
    <cellStyle name="_PercentSpace 2 3" xfId="1448"/>
    <cellStyle name="_PercentSpace 2 3 2" xfId="3474"/>
    <cellStyle name="_PercentSpace 2 3 2 2" xfId="3475"/>
    <cellStyle name="_PercentSpace 2 3 3" xfId="3476"/>
    <cellStyle name="_PercentSpace 2 4" xfId="3477"/>
    <cellStyle name="_PercentSpace 2 4 2" xfId="3478"/>
    <cellStyle name="_PercentSpace 2 4 2 2" xfId="3479"/>
    <cellStyle name="_PercentSpace 2 4 3" xfId="3480"/>
    <cellStyle name="_PercentSpace 2 5" xfId="3481"/>
    <cellStyle name="_PercentSpace 2 5 2" xfId="3482"/>
    <cellStyle name="_PercentSpace 2 6" xfId="3483"/>
    <cellStyle name="_PercentSpace 3" xfId="68"/>
    <cellStyle name="_PercentSpace 3 2" xfId="69"/>
    <cellStyle name="_PercentSpace 3 2 2" xfId="708"/>
    <cellStyle name="_PercentSpace 3 2 2 2" xfId="3484"/>
    <cellStyle name="_PercentSpace 3 2 3" xfId="1449"/>
    <cellStyle name="_PercentSpace 3 3" xfId="707"/>
    <cellStyle name="_PercentSpace 3 3 2" xfId="3485"/>
    <cellStyle name="_PercentSpace 3 3 3" xfId="5158"/>
    <cellStyle name="_PercentSpace 3 3 4" xfId="5159"/>
    <cellStyle name="_PercentSpace 3 4" xfId="1450"/>
    <cellStyle name="_PercentSpace 4" xfId="70"/>
    <cellStyle name="_PercentSpace 4 2" xfId="709"/>
    <cellStyle name="_PercentSpace 4 2 2" xfId="3486"/>
    <cellStyle name="_PercentSpace 4 2 2 2" xfId="3487"/>
    <cellStyle name="_PercentSpace 4 2 2 2 2" xfId="3488"/>
    <cellStyle name="_PercentSpace 4 2 2 3" xfId="3489"/>
    <cellStyle name="_PercentSpace 4 2 3" xfId="3490"/>
    <cellStyle name="_PercentSpace 4 2 3 2" xfId="3491"/>
    <cellStyle name="_PercentSpace 4 2 4" xfId="3492"/>
    <cellStyle name="_PercentSpace 4 3" xfId="1451"/>
    <cellStyle name="_PercentSpace 4 3 2" xfId="3493"/>
    <cellStyle name="_PercentSpace 4 3 2 2" xfId="3494"/>
    <cellStyle name="_PercentSpace 4 3 3" xfId="3495"/>
    <cellStyle name="_PercentSpace 4 4" xfId="3496"/>
    <cellStyle name="_PercentSpace 4 4 2" xfId="3497"/>
    <cellStyle name="_PercentSpace 4 5" xfId="3498"/>
    <cellStyle name="_PercentSpace 5" xfId="3499"/>
    <cellStyle name="_PercentSpace 5 2" xfId="3500"/>
    <cellStyle name="_PercentSpace 5 2 2" xfId="3501"/>
    <cellStyle name="_PercentSpace 5 2 2 2" xfId="3502"/>
    <cellStyle name="_PercentSpace 5 2 2 2 2" xfId="3503"/>
    <cellStyle name="_PercentSpace 5 2 2 3" xfId="3504"/>
    <cellStyle name="_PercentSpace 5 2 3" xfId="3505"/>
    <cellStyle name="_PercentSpace 5 2 3 2" xfId="3506"/>
    <cellStyle name="_PercentSpace 5 2 4" xfId="3507"/>
    <cellStyle name="_PercentSpace 5 3" xfId="3508"/>
    <cellStyle name="_PercentSpace 5 3 2" xfId="3509"/>
    <cellStyle name="_PercentSpace 5 3 2 2" xfId="3510"/>
    <cellStyle name="_PercentSpace 5 3 3" xfId="3511"/>
    <cellStyle name="_PercentSpace 5 4" xfId="3512"/>
    <cellStyle name="_PercentSpace 5 4 2" xfId="3513"/>
    <cellStyle name="_PercentSpace 5 5" xfId="3514"/>
    <cellStyle name="_PercentSpace 6" xfId="3515"/>
    <cellStyle name="_PercentSpace 6 2" xfId="3516"/>
    <cellStyle name="_PercentSpace 6 2 2" xfId="3517"/>
    <cellStyle name="_PercentSpace 6 2 2 2" xfId="3518"/>
    <cellStyle name="_PercentSpace 6 2 2 2 2" xfId="3519"/>
    <cellStyle name="_PercentSpace 6 2 2 3" xfId="3520"/>
    <cellStyle name="_PercentSpace 6 2 3" xfId="3521"/>
    <cellStyle name="_PercentSpace 6 2 3 2" xfId="3522"/>
    <cellStyle name="_PercentSpace 6 2 4" xfId="3523"/>
    <cellStyle name="_PercentSpace 6 3" xfId="3524"/>
    <cellStyle name="_PercentSpace 6 3 2" xfId="3525"/>
    <cellStyle name="_PercentSpace 6 3 2 2" xfId="3526"/>
    <cellStyle name="_PercentSpace 6 3 3" xfId="3527"/>
    <cellStyle name="_PercentSpace 6 4" xfId="3528"/>
    <cellStyle name="_PercentSpace 6 4 2" xfId="3529"/>
    <cellStyle name="_PercentSpace 6 5" xfId="3530"/>
    <cellStyle name="_PercentSpace 7" xfId="3531"/>
    <cellStyle name="_PercentSpace 7 2" xfId="3532"/>
    <cellStyle name="_PercentSpace 7 2 2" xfId="3533"/>
    <cellStyle name="_PercentSpace 7 2 2 2" xfId="3534"/>
    <cellStyle name="_PercentSpace 7 2 3" xfId="3535"/>
    <cellStyle name="_PercentSpace 7 3" xfId="3536"/>
    <cellStyle name="_PercentSpace 7 3 2" xfId="3537"/>
    <cellStyle name="_PercentSpace 7 3 2 2" xfId="3538"/>
    <cellStyle name="_PercentSpace 7 3 3" xfId="3539"/>
    <cellStyle name="_PercentSpace 7 4" xfId="3540"/>
    <cellStyle name="_PercentSpace 7 4 2" xfId="3541"/>
    <cellStyle name="_PercentSpace 7 5" xfId="3542"/>
    <cellStyle name="_PercentSpace 8" xfId="3543"/>
    <cellStyle name="_PercentSpace 8 2" xfId="3544"/>
    <cellStyle name="_PercentSpace 8 2 2" xfId="3545"/>
    <cellStyle name="_PercentSpace 8 3" xfId="3546"/>
    <cellStyle name="_PercentSpace 9" xfId="3547"/>
    <cellStyle name="_PercentSpace 9 2" xfId="3548"/>
    <cellStyle name="_PercentSpace 9 2 2" xfId="3549"/>
    <cellStyle name="_PercentSpace 9 3" xfId="3550"/>
    <cellStyle name="_PercentSpace_Bal Sheet, P&amp;L v4" xfId="71"/>
    <cellStyle name="_PercentSpace_Bal Sheet, P&amp;L v4 2" xfId="5160"/>
    <cellStyle name="_PercentSpace_Market Cap" xfId="72"/>
    <cellStyle name="_PercentSpace_Market Cap 10" xfId="3551"/>
    <cellStyle name="_PercentSpace_Market Cap 10 2" xfId="3552"/>
    <cellStyle name="_PercentSpace_Market Cap 11" xfId="3553"/>
    <cellStyle name="_PercentSpace_Market Cap 12" xfId="5161"/>
    <cellStyle name="_PercentSpace_Market Cap 13" xfId="5162"/>
    <cellStyle name="_PercentSpace_Market Cap 2" xfId="73"/>
    <cellStyle name="_PercentSpace_Market Cap 2 2" xfId="710"/>
    <cellStyle name="_PercentSpace_Market Cap 2 2 2" xfId="3554"/>
    <cellStyle name="_PercentSpace_Market Cap 2 2 2 2" xfId="3555"/>
    <cellStyle name="_PercentSpace_Market Cap 2 2 2 2 2" xfId="3556"/>
    <cellStyle name="_PercentSpace_Market Cap 2 2 2 3" xfId="3557"/>
    <cellStyle name="_PercentSpace_Market Cap 2 2 3" xfId="3558"/>
    <cellStyle name="_PercentSpace_Market Cap 2 2 3 2" xfId="3559"/>
    <cellStyle name="_PercentSpace_Market Cap 2 2 4" xfId="3560"/>
    <cellStyle name="_PercentSpace_Market Cap 2 3" xfId="1452"/>
    <cellStyle name="_PercentSpace_Market Cap 2 3 2" xfId="3561"/>
    <cellStyle name="_PercentSpace_Market Cap 2 3 2 2" xfId="3562"/>
    <cellStyle name="_PercentSpace_Market Cap 2 3 3" xfId="3563"/>
    <cellStyle name="_PercentSpace_Market Cap 2 4" xfId="3564"/>
    <cellStyle name="_PercentSpace_Market Cap 2 4 2" xfId="3565"/>
    <cellStyle name="_PercentSpace_Market Cap 2 4 2 2" xfId="3566"/>
    <cellStyle name="_PercentSpace_Market Cap 2 4 3" xfId="3567"/>
    <cellStyle name="_PercentSpace_Market Cap 2 5" xfId="3568"/>
    <cellStyle name="_PercentSpace_Market Cap 2 5 2" xfId="3569"/>
    <cellStyle name="_PercentSpace_Market Cap 2 6" xfId="3570"/>
    <cellStyle name="_PercentSpace_Market Cap 3" xfId="74"/>
    <cellStyle name="_PercentSpace_Market Cap 3 2" xfId="75"/>
    <cellStyle name="_PercentSpace_Market Cap 3 2 2" xfId="712"/>
    <cellStyle name="_PercentSpace_Market Cap 3 2 2 2" xfId="3571"/>
    <cellStyle name="_PercentSpace_Market Cap 3 2 3" xfId="1453"/>
    <cellStyle name="_PercentSpace_Market Cap 3 3" xfId="711"/>
    <cellStyle name="_PercentSpace_Market Cap 3 3 2" xfId="3572"/>
    <cellStyle name="_PercentSpace_Market Cap 3 3 3" xfId="5163"/>
    <cellStyle name="_PercentSpace_Market Cap 3 3 4" xfId="5164"/>
    <cellStyle name="_PercentSpace_Market Cap 3 4" xfId="1454"/>
    <cellStyle name="_PercentSpace_Market Cap 4" xfId="76"/>
    <cellStyle name="_PercentSpace_Market Cap 4 2" xfId="713"/>
    <cellStyle name="_PercentSpace_Market Cap 4 2 2" xfId="3573"/>
    <cellStyle name="_PercentSpace_Market Cap 4 2 2 2" xfId="3574"/>
    <cellStyle name="_PercentSpace_Market Cap 4 2 2 2 2" xfId="3575"/>
    <cellStyle name="_PercentSpace_Market Cap 4 2 2 3" xfId="3576"/>
    <cellStyle name="_PercentSpace_Market Cap 4 2 3" xfId="3577"/>
    <cellStyle name="_PercentSpace_Market Cap 4 2 3 2" xfId="3578"/>
    <cellStyle name="_PercentSpace_Market Cap 4 2 4" xfId="3579"/>
    <cellStyle name="_PercentSpace_Market Cap 4 3" xfId="1455"/>
    <cellStyle name="_PercentSpace_Market Cap 4 3 2" xfId="3580"/>
    <cellStyle name="_PercentSpace_Market Cap 4 3 2 2" xfId="3581"/>
    <cellStyle name="_PercentSpace_Market Cap 4 3 3" xfId="3582"/>
    <cellStyle name="_PercentSpace_Market Cap 4 4" xfId="3583"/>
    <cellStyle name="_PercentSpace_Market Cap 4 4 2" xfId="3584"/>
    <cellStyle name="_PercentSpace_Market Cap 4 5" xfId="3585"/>
    <cellStyle name="_PercentSpace_Market Cap 5" xfId="3586"/>
    <cellStyle name="_PercentSpace_Market Cap 5 2" xfId="3587"/>
    <cellStyle name="_PercentSpace_Market Cap 5 2 2" xfId="3588"/>
    <cellStyle name="_PercentSpace_Market Cap 5 2 2 2" xfId="3589"/>
    <cellStyle name="_PercentSpace_Market Cap 5 2 2 2 2" xfId="3590"/>
    <cellStyle name="_PercentSpace_Market Cap 5 2 2 3" xfId="3591"/>
    <cellStyle name="_PercentSpace_Market Cap 5 2 3" xfId="3592"/>
    <cellStyle name="_PercentSpace_Market Cap 5 2 3 2" xfId="3593"/>
    <cellStyle name="_PercentSpace_Market Cap 5 2 4" xfId="3594"/>
    <cellStyle name="_PercentSpace_Market Cap 5 3" xfId="3595"/>
    <cellStyle name="_PercentSpace_Market Cap 5 3 2" xfId="3596"/>
    <cellStyle name="_PercentSpace_Market Cap 5 3 2 2" xfId="3597"/>
    <cellStyle name="_PercentSpace_Market Cap 5 3 3" xfId="3598"/>
    <cellStyle name="_PercentSpace_Market Cap 5 4" xfId="3599"/>
    <cellStyle name="_PercentSpace_Market Cap 5 4 2" xfId="3600"/>
    <cellStyle name="_PercentSpace_Market Cap 5 5" xfId="3601"/>
    <cellStyle name="_PercentSpace_Market Cap 6" xfId="3602"/>
    <cellStyle name="_PercentSpace_Market Cap 6 2" xfId="3603"/>
    <cellStyle name="_PercentSpace_Market Cap 6 2 2" xfId="3604"/>
    <cellStyle name="_PercentSpace_Market Cap 6 2 2 2" xfId="3605"/>
    <cellStyle name="_PercentSpace_Market Cap 6 2 2 2 2" xfId="3606"/>
    <cellStyle name="_PercentSpace_Market Cap 6 2 2 3" xfId="3607"/>
    <cellStyle name="_PercentSpace_Market Cap 6 2 3" xfId="3608"/>
    <cellStyle name="_PercentSpace_Market Cap 6 2 3 2" xfId="3609"/>
    <cellStyle name="_PercentSpace_Market Cap 6 2 4" xfId="3610"/>
    <cellStyle name="_PercentSpace_Market Cap 6 3" xfId="3611"/>
    <cellStyle name="_PercentSpace_Market Cap 6 3 2" xfId="3612"/>
    <cellStyle name="_PercentSpace_Market Cap 6 3 2 2" xfId="3613"/>
    <cellStyle name="_PercentSpace_Market Cap 6 3 3" xfId="3614"/>
    <cellStyle name="_PercentSpace_Market Cap 6 4" xfId="3615"/>
    <cellStyle name="_PercentSpace_Market Cap 6 4 2" xfId="3616"/>
    <cellStyle name="_PercentSpace_Market Cap 6 5" xfId="3617"/>
    <cellStyle name="_PercentSpace_Market Cap 7" xfId="3618"/>
    <cellStyle name="_PercentSpace_Market Cap 7 2" xfId="3619"/>
    <cellStyle name="_PercentSpace_Market Cap 7 2 2" xfId="3620"/>
    <cellStyle name="_PercentSpace_Market Cap 7 2 2 2" xfId="3621"/>
    <cellStyle name="_PercentSpace_Market Cap 7 2 3" xfId="3622"/>
    <cellStyle name="_PercentSpace_Market Cap 7 3" xfId="3623"/>
    <cellStyle name="_PercentSpace_Market Cap 7 3 2" xfId="3624"/>
    <cellStyle name="_PercentSpace_Market Cap 7 3 2 2" xfId="3625"/>
    <cellStyle name="_PercentSpace_Market Cap 7 3 3" xfId="3626"/>
    <cellStyle name="_PercentSpace_Market Cap 7 4" xfId="3627"/>
    <cellStyle name="_PercentSpace_Market Cap 7 4 2" xfId="3628"/>
    <cellStyle name="_PercentSpace_Market Cap 7 5" xfId="3629"/>
    <cellStyle name="_PercentSpace_Market Cap 8" xfId="3630"/>
    <cellStyle name="_PercentSpace_Market Cap 8 2" xfId="3631"/>
    <cellStyle name="_PercentSpace_Market Cap 8 2 2" xfId="3632"/>
    <cellStyle name="_PercentSpace_Market Cap 8 3" xfId="3633"/>
    <cellStyle name="_PercentSpace_Market Cap 9" xfId="3634"/>
    <cellStyle name="_PercentSpace_Market Cap 9 2" xfId="3635"/>
    <cellStyle name="_PercentSpace_Market Cap 9 2 2" xfId="3636"/>
    <cellStyle name="_PercentSpace_Market Cap 9 3" xfId="3637"/>
    <cellStyle name="_R10-Konsolidert_regnskap 2008 03" xfId="77"/>
    <cellStyle name="_R10-Konsolidert_regnskap 2008 03 2" xfId="714"/>
    <cellStyle name="_R10-Konsolidert_regnskap 2008 03 3" xfId="1456"/>
    <cellStyle name="_R10-Konsolidert_regnskap 2008 03_Results &amp; key fig." xfId="5165"/>
    <cellStyle name="_R21 A390000 Finans 220110" xfId="1129"/>
    <cellStyle name="_Rapport_kreditt_1004_Hilde" xfId="5166"/>
    <cellStyle name="_Res 09 10" xfId="968"/>
    <cellStyle name="_Res 09 10_Q Sum_Res N" xfId="967"/>
    <cellStyle name="_RETAIL 2008" xfId="78"/>
    <cellStyle name="_RETAIL 2008 2" xfId="715"/>
    <cellStyle name="_RETAIL 2008 3" xfId="1457"/>
    <cellStyle name="_RETAIL 2008_Q Sum_Res N" xfId="966"/>
    <cellStyle name="_RETAIL 2008_Results &amp; key fig." xfId="5167"/>
    <cellStyle name="_Retail Norge historikk 2008_fra Hilde W 25.sep 09" xfId="79"/>
    <cellStyle name="_Retail Norge historikk 2008_fra Hilde W 25.sep 09 2" xfId="716"/>
    <cellStyle name="_Retail Norge historikk 2008_fra Hilde W 25.sep 09 3" xfId="1458"/>
    <cellStyle name="_Retail Norge historikk 2008_fra Hilde W 25.sep 09_Results &amp; key fig." xfId="5168"/>
    <cellStyle name="_Samleoversikt" xfId="80"/>
    <cellStyle name="_Samleoversikt 10" xfId="3639"/>
    <cellStyle name="_Samleoversikt 10 2" xfId="3640"/>
    <cellStyle name="_Samleoversikt 10 2 2" xfId="3641"/>
    <cellStyle name="_Samleoversikt 10 2 2 2" xfId="3642"/>
    <cellStyle name="_Samleoversikt 10 2 3" xfId="3643"/>
    <cellStyle name="_Samleoversikt 10 2 3 2" xfId="3644"/>
    <cellStyle name="_Samleoversikt 10 2 4" xfId="3645"/>
    <cellStyle name="_Samleoversikt 10 3" xfId="3646"/>
    <cellStyle name="_Samleoversikt 10 3 2" xfId="3647"/>
    <cellStyle name="_Samleoversikt 10 4" xfId="3648"/>
    <cellStyle name="_Samleoversikt 10 4 2" xfId="3649"/>
    <cellStyle name="_Samleoversikt 10 5" xfId="3650"/>
    <cellStyle name="_Samleoversikt 11" xfId="3651"/>
    <cellStyle name="_Samleoversikt 11 2" xfId="3652"/>
    <cellStyle name="_Samleoversikt 11 2 2" xfId="3653"/>
    <cellStyle name="_Samleoversikt 11 3" xfId="3654"/>
    <cellStyle name="_Samleoversikt 11 3 2" xfId="3655"/>
    <cellStyle name="_Samleoversikt 11 4" xfId="3656"/>
    <cellStyle name="_Samleoversikt 12" xfId="3657"/>
    <cellStyle name="_Samleoversikt 12 2" xfId="3658"/>
    <cellStyle name="_Samleoversikt 12 2 2" xfId="3659"/>
    <cellStyle name="_Samleoversikt 12 3" xfId="3660"/>
    <cellStyle name="_Samleoversikt 13" xfId="3661"/>
    <cellStyle name="_Samleoversikt 13 2" xfId="3662"/>
    <cellStyle name="_Samleoversikt 13 2 2" xfId="3663"/>
    <cellStyle name="_Samleoversikt 13 2 3" xfId="3664"/>
    <cellStyle name="_Samleoversikt 14" xfId="3665"/>
    <cellStyle name="_Samleoversikt 14 2" xfId="3666"/>
    <cellStyle name="_Samleoversikt 14 3" xfId="3667"/>
    <cellStyle name="_Samleoversikt 15" xfId="3668"/>
    <cellStyle name="_Samleoversikt 15 2" xfId="3669"/>
    <cellStyle name="_Samleoversikt 16" xfId="3670"/>
    <cellStyle name="_Samleoversikt 16 2" xfId="3671"/>
    <cellStyle name="_Samleoversikt 16 3" xfId="3672"/>
    <cellStyle name="_Samleoversikt 17" xfId="3673"/>
    <cellStyle name="_Samleoversikt 17 2" xfId="3674"/>
    <cellStyle name="_Samleoversikt 17 3" xfId="3675"/>
    <cellStyle name="_Samleoversikt 18" xfId="3676"/>
    <cellStyle name="_Samleoversikt 18 2" xfId="3677"/>
    <cellStyle name="_Samleoversikt 19" xfId="3678"/>
    <cellStyle name="_Samleoversikt 2" xfId="717"/>
    <cellStyle name="_Samleoversikt 2 2" xfId="3679"/>
    <cellStyle name="_Samleoversikt 2 2 2" xfId="3680"/>
    <cellStyle name="_Samleoversikt 2 2 2 2" xfId="3681"/>
    <cellStyle name="_Samleoversikt 2 2 2 2 2" xfId="3682"/>
    <cellStyle name="_Samleoversikt 2 2 2 2 2 2" xfId="3683"/>
    <cellStyle name="_Samleoversikt 2 2 2 2 2 2 2" xfId="3684"/>
    <cellStyle name="_Samleoversikt 2 2 2 2 2 3" xfId="3685"/>
    <cellStyle name="_Samleoversikt 2 2 2 2 3" xfId="3686"/>
    <cellStyle name="_Samleoversikt 2 2 2 2 3 2" xfId="3687"/>
    <cellStyle name="_Samleoversikt 2 2 2 2 4" xfId="3688"/>
    <cellStyle name="_Samleoversikt 2 2 2 3" xfId="3689"/>
    <cellStyle name="_Samleoversikt 2 2 2 3 2" xfId="3690"/>
    <cellStyle name="_Samleoversikt 2 2 2 3 2 2" xfId="3691"/>
    <cellStyle name="_Samleoversikt 2 2 2 3 3" xfId="3692"/>
    <cellStyle name="_Samleoversikt 2 2 2 4" xfId="3693"/>
    <cellStyle name="_Samleoversikt 2 2 2 4 2" xfId="3694"/>
    <cellStyle name="_Samleoversikt 2 2 2 5" xfId="3695"/>
    <cellStyle name="_Samleoversikt 2 2 3" xfId="3696"/>
    <cellStyle name="_Samleoversikt 2 2 3 2" xfId="3697"/>
    <cellStyle name="_Samleoversikt 2 2 3 2 2" xfId="3698"/>
    <cellStyle name="_Samleoversikt 2 2 3 2 2 2" xfId="3699"/>
    <cellStyle name="_Samleoversikt 2 2 3 2 3" xfId="3700"/>
    <cellStyle name="_Samleoversikt 2 2 3 3" xfId="3701"/>
    <cellStyle name="_Samleoversikt 2 2 3 3 2" xfId="3702"/>
    <cellStyle name="_Samleoversikt 2 2 3 4" xfId="3703"/>
    <cellStyle name="_Samleoversikt 2 2 4" xfId="3704"/>
    <cellStyle name="_Samleoversikt 2 2 4 2" xfId="3705"/>
    <cellStyle name="_Samleoversikt 2 2 4 2 2" xfId="3706"/>
    <cellStyle name="_Samleoversikt 2 2 4 3" xfId="3707"/>
    <cellStyle name="_Samleoversikt 2 2 5" xfId="3708"/>
    <cellStyle name="_Samleoversikt 2 2 5 2" xfId="3709"/>
    <cellStyle name="_Samleoversikt 2 2 6" xfId="3710"/>
    <cellStyle name="_Samleoversikt 2 3" xfId="3711"/>
    <cellStyle name="_Samleoversikt 2 3 2" xfId="3712"/>
    <cellStyle name="_Samleoversikt 2 3 2 2" xfId="3713"/>
    <cellStyle name="_Samleoversikt 2 3 2 2 2" xfId="3714"/>
    <cellStyle name="_Samleoversikt 2 3 2 2 2 2" xfId="3715"/>
    <cellStyle name="_Samleoversikt 2 3 2 2 3" xfId="3716"/>
    <cellStyle name="_Samleoversikt 2 3 2 3" xfId="3717"/>
    <cellStyle name="_Samleoversikt 2 3 2 3 2" xfId="3718"/>
    <cellStyle name="_Samleoversikt 2 3 2 4" xfId="3719"/>
    <cellStyle name="_Samleoversikt 2 3 3" xfId="3720"/>
    <cellStyle name="_Samleoversikt 2 3 3 2" xfId="3721"/>
    <cellStyle name="_Samleoversikt 2 3 3 2 2" xfId="3722"/>
    <cellStyle name="_Samleoversikt 2 3 3 3" xfId="3723"/>
    <cellStyle name="_Samleoversikt 2 3 3 3 2" xfId="3724"/>
    <cellStyle name="_Samleoversikt 2 3 3 4" xfId="3725"/>
    <cellStyle name="_Samleoversikt 2 3 4" xfId="3726"/>
    <cellStyle name="_Samleoversikt 2 3 4 2" xfId="3727"/>
    <cellStyle name="_Samleoversikt 2 3 5" xfId="3728"/>
    <cellStyle name="_Samleoversikt 2 3 5 2" xfId="3729"/>
    <cellStyle name="_Samleoversikt 2 3 6" xfId="3730"/>
    <cellStyle name="_Samleoversikt 2 3_Prognose eksponering " xfId="3731"/>
    <cellStyle name="_Samleoversikt 2 3_Prognose eksponering  2" xfId="3732"/>
    <cellStyle name="_Samleoversikt 2 3_Prognose eksponering  2 2" xfId="3733"/>
    <cellStyle name="_Samleoversikt 2 3_Prognose eksponering  2 2 2" xfId="3734"/>
    <cellStyle name="_Samleoversikt 2 3_Prognose eksponering  2 3" xfId="3735"/>
    <cellStyle name="_Samleoversikt 2 3_Prognose eksponering  3" xfId="3736"/>
    <cellStyle name="_Samleoversikt 2 3_Prognose eksponering  3 2" xfId="3737"/>
    <cellStyle name="_Samleoversikt 2 3_Prognose eksponering  4" xfId="3738"/>
    <cellStyle name="_Samleoversikt 2 3_Vedlegg" xfId="3739"/>
    <cellStyle name="_Samleoversikt 2 3_Vedlegg 2" xfId="3740"/>
    <cellStyle name="_Samleoversikt 2 3_Vedlegg 2 2" xfId="3741"/>
    <cellStyle name="_Samleoversikt 2 3_Vedlegg 2 2 2" xfId="3742"/>
    <cellStyle name="_Samleoversikt 2 3_Vedlegg 2 3" xfId="3743"/>
    <cellStyle name="_Samleoversikt 2 3_Vedlegg 3" xfId="3744"/>
    <cellStyle name="_Samleoversikt 2 3_Vedlegg 3 2" xfId="3745"/>
    <cellStyle name="_Samleoversikt 2 3_Vedlegg 4" xfId="3746"/>
    <cellStyle name="_Samleoversikt 2 4" xfId="3747"/>
    <cellStyle name="_Samleoversikt 2 4 2" xfId="3748"/>
    <cellStyle name="_Samleoversikt 2 4 2 2" xfId="3749"/>
    <cellStyle name="_Samleoversikt 2 4 2 2 2" xfId="3750"/>
    <cellStyle name="_Samleoversikt 2 4 2 3" xfId="3751"/>
    <cellStyle name="_Samleoversikt 2 4 3" xfId="3752"/>
    <cellStyle name="_Samleoversikt 2 4 3 2" xfId="3753"/>
    <cellStyle name="_Samleoversikt 2 4 4" xfId="3754"/>
    <cellStyle name="_Samleoversikt 2 5" xfId="3755"/>
    <cellStyle name="_Samleoversikt 2 5 2" xfId="3756"/>
    <cellStyle name="_Samleoversikt 2 6" xfId="3757"/>
    <cellStyle name="_Samleoversikt 2 6 2" xfId="3758"/>
    <cellStyle name="_Samleoversikt 2 7" xfId="3759"/>
    <cellStyle name="_Samleoversikt 2 7 2" xfId="3760"/>
    <cellStyle name="_Samleoversikt 2 8" xfId="3761"/>
    <cellStyle name="_Samleoversikt 2_1" xfId="5170"/>
    <cellStyle name="_Samleoversikt 2_8" xfId="5171"/>
    <cellStyle name="_Samleoversikt 3" xfId="3762"/>
    <cellStyle name="_Samleoversikt 3 2" xfId="3763"/>
    <cellStyle name="_Samleoversikt 3 2 2" xfId="3764"/>
    <cellStyle name="_Samleoversikt 3 2 2 2" xfId="3765"/>
    <cellStyle name="_Samleoversikt 3 2 2 2 2" xfId="3766"/>
    <cellStyle name="_Samleoversikt 3 2 2 3" xfId="3767"/>
    <cellStyle name="_Samleoversikt 3 2 3" xfId="3768"/>
    <cellStyle name="_Samleoversikt 3 2 3 2" xfId="3769"/>
    <cellStyle name="_Samleoversikt 3 2 4" xfId="3770"/>
    <cellStyle name="_Samleoversikt 3 3" xfId="3771"/>
    <cellStyle name="_Samleoversikt 3 3 2" xfId="3772"/>
    <cellStyle name="_Samleoversikt 3 3 2 2" xfId="3773"/>
    <cellStyle name="_Samleoversikt 3 3 3" xfId="3774"/>
    <cellStyle name="_Samleoversikt 3 3 4" xfId="5172"/>
    <cellStyle name="_Samleoversikt 3 4" xfId="3775"/>
    <cellStyle name="_Samleoversikt 3 4 2" xfId="3776"/>
    <cellStyle name="_Samleoversikt 3 4 2 2" xfId="3777"/>
    <cellStyle name="_Samleoversikt 3 4 3" xfId="3778"/>
    <cellStyle name="_Samleoversikt 3 5" xfId="3779"/>
    <cellStyle name="_Samleoversikt 3 5 2" xfId="3780"/>
    <cellStyle name="_Samleoversikt 3 6" xfId="3781"/>
    <cellStyle name="_Samleoversikt 4" xfId="3782"/>
    <cellStyle name="_Samleoversikt 4 2" xfId="3783"/>
    <cellStyle name="_Samleoversikt 4 2 2" xfId="3784"/>
    <cellStyle name="_Samleoversikt 4 2 2 2" xfId="3785"/>
    <cellStyle name="_Samleoversikt 4 2 2 2 2" xfId="3786"/>
    <cellStyle name="_Samleoversikt 4 2 2 2 2 2" xfId="3787"/>
    <cellStyle name="_Samleoversikt 4 2 2 2 3" xfId="3788"/>
    <cellStyle name="_Samleoversikt 4 2 2 3" xfId="3789"/>
    <cellStyle name="_Samleoversikt 4 2 2 3 2" xfId="3790"/>
    <cellStyle name="_Samleoversikt 4 2 2 4" xfId="3791"/>
    <cellStyle name="_Samleoversikt 4 2 3" xfId="3792"/>
    <cellStyle name="_Samleoversikt 4 2 3 2" xfId="3793"/>
    <cellStyle name="_Samleoversikt 4 2 3 2 2" xfId="3794"/>
    <cellStyle name="_Samleoversikt 4 2 3 3" xfId="3795"/>
    <cellStyle name="_Samleoversikt 4 2 4" xfId="3796"/>
    <cellStyle name="_Samleoversikt 4 2 4 2" xfId="3797"/>
    <cellStyle name="_Samleoversikt 4 2 5" xfId="3798"/>
    <cellStyle name="_Samleoversikt 4 3" xfId="3799"/>
    <cellStyle name="_Samleoversikt 4 3 2" xfId="3800"/>
    <cellStyle name="_Samleoversikt 4 3 2 2" xfId="3801"/>
    <cellStyle name="_Samleoversikt 4 3 2 2 2" xfId="3802"/>
    <cellStyle name="_Samleoversikt 4 3 2 3" xfId="3803"/>
    <cellStyle name="_Samleoversikt 4 3 3" xfId="3804"/>
    <cellStyle name="_Samleoversikt 4 3 3 2" xfId="3805"/>
    <cellStyle name="_Samleoversikt 4 3 4" xfId="3806"/>
    <cellStyle name="_Samleoversikt 4 4" xfId="3807"/>
    <cellStyle name="_Samleoversikt 4 4 2" xfId="3808"/>
    <cellStyle name="_Samleoversikt 4 4 2 2" xfId="3809"/>
    <cellStyle name="_Samleoversikt 4 4 3" xfId="3810"/>
    <cellStyle name="_Samleoversikt 4 5" xfId="3811"/>
    <cellStyle name="_Samleoversikt 4 5 2" xfId="3812"/>
    <cellStyle name="_Samleoversikt 4 6" xfId="3813"/>
    <cellStyle name="_Samleoversikt 5" xfId="3814"/>
    <cellStyle name="_Samleoversikt 5 2" xfId="3815"/>
    <cellStyle name="_Samleoversikt 5 2 2" xfId="3816"/>
    <cellStyle name="_Samleoversikt 5 2 2 2" xfId="3817"/>
    <cellStyle name="_Samleoversikt 5 2 2 2 2" xfId="3818"/>
    <cellStyle name="_Samleoversikt 5 2 2 2 2 2" xfId="3819"/>
    <cellStyle name="_Samleoversikt 5 2 2 2 3" xfId="3820"/>
    <cellStyle name="_Samleoversikt 5 2 2 3" xfId="3821"/>
    <cellStyle name="_Samleoversikt 5 2 2 3 2" xfId="3822"/>
    <cellStyle name="_Samleoversikt 5 2 2 4" xfId="3823"/>
    <cellStyle name="_Samleoversikt 5 2 3" xfId="3824"/>
    <cellStyle name="_Samleoversikt 5 2 3 2" xfId="3825"/>
    <cellStyle name="_Samleoversikt 5 2 3 2 2" xfId="3826"/>
    <cellStyle name="_Samleoversikt 5 2 3 3" xfId="3827"/>
    <cellStyle name="_Samleoversikt 5 2 4" xfId="3828"/>
    <cellStyle name="_Samleoversikt 5 2 4 2" xfId="3829"/>
    <cellStyle name="_Samleoversikt 5 2 5" xfId="3830"/>
    <cellStyle name="_Samleoversikt 5 3" xfId="3831"/>
    <cellStyle name="_Samleoversikt 5 3 2" xfId="3832"/>
    <cellStyle name="_Samleoversikt 5 3 2 2" xfId="3833"/>
    <cellStyle name="_Samleoversikt 5 3 2 2 2" xfId="3834"/>
    <cellStyle name="_Samleoversikt 5 3 2 3" xfId="3835"/>
    <cellStyle name="_Samleoversikt 5 3 3" xfId="3836"/>
    <cellStyle name="_Samleoversikt 5 3 3 2" xfId="3837"/>
    <cellStyle name="_Samleoversikt 5 3 4" xfId="3838"/>
    <cellStyle name="_Samleoversikt 5 4" xfId="3839"/>
    <cellStyle name="_Samleoversikt 5 4 2" xfId="3840"/>
    <cellStyle name="_Samleoversikt 5 4 2 2" xfId="3841"/>
    <cellStyle name="_Samleoversikt 5 4 3" xfId="3842"/>
    <cellStyle name="_Samleoversikt 5 5" xfId="3843"/>
    <cellStyle name="_Samleoversikt 5 5 2" xfId="3844"/>
    <cellStyle name="_Samleoversikt 5 6" xfId="3845"/>
    <cellStyle name="_Samleoversikt 6" xfId="3846"/>
    <cellStyle name="_Samleoversikt 6 2" xfId="3847"/>
    <cellStyle name="_Samleoversikt 6 2 2" xfId="3848"/>
    <cellStyle name="_Samleoversikt 6 2 2 2" xfId="3849"/>
    <cellStyle name="_Samleoversikt 6 2 2 2 2" xfId="3850"/>
    <cellStyle name="_Samleoversikt 6 2 2 2 2 2" xfId="3851"/>
    <cellStyle name="_Samleoversikt 6 2 2 2 3" xfId="3852"/>
    <cellStyle name="_Samleoversikt 6 2 2 3" xfId="3853"/>
    <cellStyle name="_Samleoversikt 6 2 2 3 2" xfId="3854"/>
    <cellStyle name="_Samleoversikt 6 2 2 4" xfId="3855"/>
    <cellStyle name="_Samleoversikt 6 2 3" xfId="3856"/>
    <cellStyle name="_Samleoversikt 6 2 3 2" xfId="3857"/>
    <cellStyle name="_Samleoversikt 6 2 3 2 2" xfId="3858"/>
    <cellStyle name="_Samleoversikt 6 2 3 3" xfId="3859"/>
    <cellStyle name="_Samleoversikt 6 2 4" xfId="3860"/>
    <cellStyle name="_Samleoversikt 6 2 4 2" xfId="3861"/>
    <cellStyle name="_Samleoversikt 6 2 5" xfId="3862"/>
    <cellStyle name="_Samleoversikt 6 3" xfId="3863"/>
    <cellStyle name="_Samleoversikt 6 3 2" xfId="3864"/>
    <cellStyle name="_Samleoversikt 6 3 2 2" xfId="3865"/>
    <cellStyle name="_Samleoversikt 6 3 2 2 2" xfId="3866"/>
    <cellStyle name="_Samleoversikt 6 3 2 3" xfId="3867"/>
    <cellStyle name="_Samleoversikt 6 3 3" xfId="3868"/>
    <cellStyle name="_Samleoversikt 6 3 3 2" xfId="3869"/>
    <cellStyle name="_Samleoversikt 6 3 4" xfId="3870"/>
    <cellStyle name="_Samleoversikt 6 4" xfId="3871"/>
    <cellStyle name="_Samleoversikt 6 4 2" xfId="3872"/>
    <cellStyle name="_Samleoversikt 6 4 2 2" xfId="3873"/>
    <cellStyle name="_Samleoversikt 6 4 3" xfId="3874"/>
    <cellStyle name="_Samleoversikt 6 5" xfId="3875"/>
    <cellStyle name="_Samleoversikt 6 5 2" xfId="3876"/>
    <cellStyle name="_Samleoversikt 6 6" xfId="3877"/>
    <cellStyle name="_Samleoversikt 7" xfId="3878"/>
    <cellStyle name="_Samleoversikt 7 2" xfId="3879"/>
    <cellStyle name="_Samleoversikt 7 2 2" xfId="3880"/>
    <cellStyle name="_Samleoversikt 7 2 2 2" xfId="3881"/>
    <cellStyle name="_Samleoversikt 7 2 2 2 2" xfId="3882"/>
    <cellStyle name="_Samleoversikt 7 2 2 3" xfId="3883"/>
    <cellStyle name="_Samleoversikt 7 2 3" xfId="3884"/>
    <cellStyle name="_Samleoversikt 7 2 3 2" xfId="3885"/>
    <cellStyle name="_Samleoversikt 7 2 4" xfId="3886"/>
    <cellStyle name="_Samleoversikt 7 3" xfId="3887"/>
    <cellStyle name="_Samleoversikt 7 3 2" xfId="3888"/>
    <cellStyle name="_Samleoversikt 7 3 2 2" xfId="3889"/>
    <cellStyle name="_Samleoversikt 7 3 2 2 2" xfId="3890"/>
    <cellStyle name="_Samleoversikt 7 3 2 3" xfId="3891"/>
    <cellStyle name="_Samleoversikt 7 3 3" xfId="3892"/>
    <cellStyle name="_Samleoversikt 7 3 3 2" xfId="3893"/>
    <cellStyle name="_Samleoversikt 7 3 4" xfId="3894"/>
    <cellStyle name="_Samleoversikt 7 4" xfId="3895"/>
    <cellStyle name="_Samleoversikt 7 4 2" xfId="3896"/>
    <cellStyle name="_Samleoversikt 7 4 2 2" xfId="3897"/>
    <cellStyle name="_Samleoversikt 7 4 3" xfId="3898"/>
    <cellStyle name="_Samleoversikt 7 5" xfId="3899"/>
    <cellStyle name="_Samleoversikt 7 5 2" xfId="3900"/>
    <cellStyle name="_Samleoversikt 7 6" xfId="3901"/>
    <cellStyle name="_Samleoversikt 8" xfId="3902"/>
    <cellStyle name="_Samleoversikt 8 2" xfId="3903"/>
    <cellStyle name="_Samleoversikt 8 2 2" xfId="3904"/>
    <cellStyle name="_Samleoversikt 8 3" xfId="3905"/>
    <cellStyle name="_Samleoversikt 8 3 2" xfId="3906"/>
    <cellStyle name="_Samleoversikt 8 4" xfId="3907"/>
    <cellStyle name="_Samleoversikt 9" xfId="3908"/>
    <cellStyle name="_Samleoversikt 9 2" xfId="3909"/>
    <cellStyle name="_Samleoversikt 9 2 2" xfId="3910"/>
    <cellStyle name="_Samleoversikt 9 3" xfId="3911"/>
    <cellStyle name="_Samleoversikt 9 3 2" xfId="3912"/>
    <cellStyle name="_Samleoversikt 9 4" xfId="3913"/>
    <cellStyle name="_Samleoversikt_1" xfId="5173"/>
    <cellStyle name="_Samleoversikt_8" xfId="5174"/>
    <cellStyle name="_Samleoversikt_Døtre" xfId="3914"/>
    <cellStyle name="_Samleoversikt_Døtre 2" xfId="3915"/>
    <cellStyle name="_Samleoversikt_Døtre 2 2" xfId="3916"/>
    <cellStyle name="_Samleoversikt_Døtre 3" xfId="3917"/>
    <cellStyle name="_Samleoversikt_Expenses (1)" xfId="3638"/>
    <cellStyle name="_Samleoversikt_Prognose eksponering " xfId="3918"/>
    <cellStyle name="_Samleoversikt_Prognose eksponering  2" xfId="3919"/>
    <cellStyle name="_Samleoversikt_Prognose eksponering  2 2" xfId="3920"/>
    <cellStyle name="_Samleoversikt_Prognose eksponering  2 2 2" xfId="3921"/>
    <cellStyle name="_Samleoversikt_Prognose eksponering  2 3" xfId="3922"/>
    <cellStyle name="_Samleoversikt_Prognose eksponering  3" xfId="3923"/>
    <cellStyle name="_Samleoversikt_Prognose eksponering  3 2" xfId="3924"/>
    <cellStyle name="_Samleoversikt_Prognose eksponering  4" xfId="3925"/>
    <cellStyle name="_Samleoversikt_Results &amp; key fig." xfId="5169"/>
    <cellStyle name="_Samleoversikt_Side 9" xfId="5175"/>
    <cellStyle name="_Samleoversikt_Vedlegg" xfId="3926"/>
    <cellStyle name="_Samleoversikt_Vedlegg 2" xfId="3927"/>
    <cellStyle name="_Samleoversikt_Vedlegg 2 2" xfId="3928"/>
    <cellStyle name="_Samleoversikt_Vedlegg 2 2 2" xfId="3929"/>
    <cellStyle name="_Samleoversikt_Vedlegg 2 3" xfId="3930"/>
    <cellStyle name="_Samleoversikt_Vedlegg 3" xfId="3931"/>
    <cellStyle name="_Samleoversikt_Vedlegg 3 2" xfId="3932"/>
    <cellStyle name="_Samleoversikt_Vedlegg 4" xfId="3933"/>
    <cellStyle name="_Samleoversikt_YTD" xfId="5176"/>
    <cellStyle name="_sendtradematrix" xfId="965"/>
    <cellStyle name="_sendtradematrix_Q Sum_Res N" xfId="1061"/>
    <cellStyle name="_Sigurd" xfId="1130"/>
    <cellStyle name="_spesial" xfId="3934"/>
    <cellStyle name="_style" xfId="81"/>
    <cellStyle name="_style 10" xfId="3936"/>
    <cellStyle name="_style 10 2" xfId="3937"/>
    <cellStyle name="_style 11" xfId="3938"/>
    <cellStyle name="_style 2" xfId="718"/>
    <cellStyle name="_style 2 2" xfId="3939"/>
    <cellStyle name="_style 2 2 2" xfId="3940"/>
    <cellStyle name="_style 2 2 2 2" xfId="3941"/>
    <cellStyle name="_style 2 2 2 2 2" xfId="3942"/>
    <cellStyle name="_style 2 2 2 2 2 2" xfId="3943"/>
    <cellStyle name="_style 2 2 2 2 3" xfId="3944"/>
    <cellStyle name="_style 2 2 2 3" xfId="3945"/>
    <cellStyle name="_style 2 2 2 3 2" xfId="3946"/>
    <cellStyle name="_style 2 2 2 4" xfId="3947"/>
    <cellStyle name="_style 2 2 3" xfId="3948"/>
    <cellStyle name="_style 2 2 3 2" xfId="3949"/>
    <cellStyle name="_style 2 2 3 2 2" xfId="3950"/>
    <cellStyle name="_style 2 2 3 3" xfId="3951"/>
    <cellStyle name="_style 2 2 4" xfId="3952"/>
    <cellStyle name="_style 2 2 4 2" xfId="3953"/>
    <cellStyle name="_style 2 2 5" xfId="3954"/>
    <cellStyle name="_style 2 3" xfId="3955"/>
    <cellStyle name="_style 2 3 2" xfId="3956"/>
    <cellStyle name="_style 2 3 2 2" xfId="3957"/>
    <cellStyle name="_style 2 3 2 2 2" xfId="3958"/>
    <cellStyle name="_style 2 3 2 3" xfId="3959"/>
    <cellStyle name="_style 2 3 3" xfId="3960"/>
    <cellStyle name="_style 2 3 3 2" xfId="3961"/>
    <cellStyle name="_style 2 3 4" xfId="3962"/>
    <cellStyle name="_style 2 4" xfId="3963"/>
    <cellStyle name="_style 2 4 2" xfId="3964"/>
    <cellStyle name="_style 2 4 2 2" xfId="3965"/>
    <cellStyle name="_style 2 4 3" xfId="3966"/>
    <cellStyle name="_style 2 4 3 2" xfId="3967"/>
    <cellStyle name="_style 2 4 4" xfId="3968"/>
    <cellStyle name="_style 2 5" xfId="3969"/>
    <cellStyle name="_style 2 5 2" xfId="3970"/>
    <cellStyle name="_style 2 6" xfId="3971"/>
    <cellStyle name="_style 2 6 2" xfId="3972"/>
    <cellStyle name="_style 2 7" xfId="3973"/>
    <cellStyle name="_style 2_Prognose eksponering " xfId="3974"/>
    <cellStyle name="_style 2_Prognose eksponering  2" xfId="3975"/>
    <cellStyle name="_style 2_Prognose eksponering  2 2" xfId="3976"/>
    <cellStyle name="_style 2_Prognose eksponering  2 2 2" xfId="3977"/>
    <cellStyle name="_style 2_Prognose eksponering  2 3" xfId="3978"/>
    <cellStyle name="_style 2_Prognose eksponering  3" xfId="3979"/>
    <cellStyle name="_style 2_Prognose eksponering  3 2" xfId="3980"/>
    <cellStyle name="_style 2_Prognose eksponering  4" xfId="3981"/>
    <cellStyle name="_style 2_Vedlegg" xfId="3982"/>
    <cellStyle name="_style 2_Vedlegg 2" xfId="3983"/>
    <cellStyle name="_style 2_Vedlegg 2 2" xfId="3984"/>
    <cellStyle name="_style 2_Vedlegg 2 2 2" xfId="3985"/>
    <cellStyle name="_style 2_Vedlegg 2 3" xfId="3986"/>
    <cellStyle name="_style 2_Vedlegg 3" xfId="3987"/>
    <cellStyle name="_style 2_Vedlegg 3 2" xfId="3988"/>
    <cellStyle name="_style 2_Vedlegg 4" xfId="3989"/>
    <cellStyle name="_style 3" xfId="1459"/>
    <cellStyle name="_style 3 2" xfId="3990"/>
    <cellStyle name="_style 3 2 2" xfId="3991"/>
    <cellStyle name="_style 3 2 2 2" xfId="3992"/>
    <cellStyle name="_style 3 2 2 2 2" xfId="3993"/>
    <cellStyle name="_style 3 2 2 3" xfId="3994"/>
    <cellStyle name="_style 3 2 3" xfId="3995"/>
    <cellStyle name="_style 3 2 3 2" xfId="3996"/>
    <cellStyle name="_style 3 2 4" xfId="3997"/>
    <cellStyle name="_style 3 3" xfId="3998"/>
    <cellStyle name="_style 3 3 2" xfId="3999"/>
    <cellStyle name="_style 3 3 2 2" xfId="4000"/>
    <cellStyle name="_style 3 3 3" xfId="4001"/>
    <cellStyle name="_style 3 4" xfId="4002"/>
    <cellStyle name="_style 3 4 2" xfId="4003"/>
    <cellStyle name="_style 3 5" xfId="4004"/>
    <cellStyle name="_style 4" xfId="4005"/>
    <cellStyle name="_style 4 2" xfId="4006"/>
    <cellStyle name="_style 4 2 2" xfId="4007"/>
    <cellStyle name="_style 4 2 2 2" xfId="4008"/>
    <cellStyle name="_style 4 2 2 2 2" xfId="4009"/>
    <cellStyle name="_style 4 2 2 2 2 2" xfId="4010"/>
    <cellStyle name="_style 4 2 2 2 3" xfId="4011"/>
    <cellStyle name="_style 4 2 2 3" xfId="4012"/>
    <cellStyle name="_style 4 2 2 3 2" xfId="4013"/>
    <cellStyle name="_style 4 2 2 4" xfId="4014"/>
    <cellStyle name="_style 4 2 3" xfId="4015"/>
    <cellStyle name="_style 4 2 3 2" xfId="4016"/>
    <cellStyle name="_style 4 2 3 2 2" xfId="4017"/>
    <cellStyle name="_style 4 2 3 3" xfId="4018"/>
    <cellStyle name="_style 4 2 4" xfId="4019"/>
    <cellStyle name="_style 4 2 4 2" xfId="4020"/>
    <cellStyle name="_style 4 2 5" xfId="4021"/>
    <cellStyle name="_style 4 3" xfId="4022"/>
    <cellStyle name="_style 4 3 2" xfId="4023"/>
    <cellStyle name="_style 4 3 2 2" xfId="4024"/>
    <cellStyle name="_style 4 3 2 2 2" xfId="4025"/>
    <cellStyle name="_style 4 3 2 3" xfId="4026"/>
    <cellStyle name="_style 4 3 3" xfId="4027"/>
    <cellStyle name="_style 4 3 3 2" xfId="4028"/>
    <cellStyle name="_style 4 3 4" xfId="4029"/>
    <cellStyle name="_style 4 4" xfId="4030"/>
    <cellStyle name="_style 4 4 2" xfId="4031"/>
    <cellStyle name="_style 4 4 2 2" xfId="4032"/>
    <cellStyle name="_style 4 4 3" xfId="4033"/>
    <cellStyle name="_style 4 5" xfId="4034"/>
    <cellStyle name="_style 4 5 2" xfId="4035"/>
    <cellStyle name="_style 4 6" xfId="4036"/>
    <cellStyle name="_style 5" xfId="4037"/>
    <cellStyle name="_style 5 2" xfId="4038"/>
    <cellStyle name="_style 5 2 2" xfId="4039"/>
    <cellStyle name="_style 5 2 2 2" xfId="4040"/>
    <cellStyle name="_style 5 2 2 2 2" xfId="4041"/>
    <cellStyle name="_style 5 2 2 2 2 2" xfId="4042"/>
    <cellStyle name="_style 5 2 2 2 3" xfId="4043"/>
    <cellStyle name="_style 5 2 2 3" xfId="4044"/>
    <cellStyle name="_style 5 2 2 3 2" xfId="4045"/>
    <cellStyle name="_style 5 2 2 4" xfId="4046"/>
    <cellStyle name="_style 5 2 3" xfId="4047"/>
    <cellStyle name="_style 5 2 3 2" xfId="4048"/>
    <cellStyle name="_style 5 2 3 2 2" xfId="4049"/>
    <cellStyle name="_style 5 2 3 3" xfId="4050"/>
    <cellStyle name="_style 5 2 4" xfId="4051"/>
    <cellStyle name="_style 5 2 4 2" xfId="4052"/>
    <cellStyle name="_style 5 2 5" xfId="4053"/>
    <cellStyle name="_style 5 3" xfId="4054"/>
    <cellStyle name="_style 5 3 2" xfId="4055"/>
    <cellStyle name="_style 5 3 2 2" xfId="4056"/>
    <cellStyle name="_style 5 3 2 2 2" xfId="4057"/>
    <cellStyle name="_style 5 3 2 3" xfId="4058"/>
    <cellStyle name="_style 5 3 3" xfId="4059"/>
    <cellStyle name="_style 5 3 3 2" xfId="4060"/>
    <cellStyle name="_style 5 3 4" xfId="4061"/>
    <cellStyle name="_style 5 4" xfId="4062"/>
    <cellStyle name="_style 5 4 2" xfId="4063"/>
    <cellStyle name="_style 5 4 2 2" xfId="4064"/>
    <cellStyle name="_style 5 4 3" xfId="4065"/>
    <cellStyle name="_style 5 5" xfId="4066"/>
    <cellStyle name="_style 5 5 2" xfId="4067"/>
    <cellStyle name="_style 5 6" xfId="4068"/>
    <cellStyle name="_style 6" xfId="4069"/>
    <cellStyle name="_style 6 2" xfId="4070"/>
    <cellStyle name="_style 6 2 2" xfId="4071"/>
    <cellStyle name="_style 6 2 2 2" xfId="4072"/>
    <cellStyle name="_style 6 2 2 2 2" xfId="4073"/>
    <cellStyle name="_style 6 2 2 2 2 2" xfId="4074"/>
    <cellStyle name="_style 6 2 2 2 3" xfId="4075"/>
    <cellStyle name="_style 6 2 2 3" xfId="4076"/>
    <cellStyle name="_style 6 2 2 3 2" xfId="4077"/>
    <cellStyle name="_style 6 2 2 4" xfId="4078"/>
    <cellStyle name="_style 6 2 3" xfId="4079"/>
    <cellStyle name="_style 6 2 3 2" xfId="4080"/>
    <cellStyle name="_style 6 2 3 2 2" xfId="4081"/>
    <cellStyle name="_style 6 2 3 3" xfId="4082"/>
    <cellStyle name="_style 6 2 4" xfId="4083"/>
    <cellStyle name="_style 6 2 4 2" xfId="4084"/>
    <cellStyle name="_style 6 2 5" xfId="4085"/>
    <cellStyle name="_style 6 3" xfId="4086"/>
    <cellStyle name="_style 6 3 2" xfId="4087"/>
    <cellStyle name="_style 6 3 2 2" xfId="4088"/>
    <cellStyle name="_style 6 3 2 2 2" xfId="4089"/>
    <cellStyle name="_style 6 3 2 3" xfId="4090"/>
    <cellStyle name="_style 6 3 3" xfId="4091"/>
    <cellStyle name="_style 6 3 3 2" xfId="4092"/>
    <cellStyle name="_style 6 3 4" xfId="4093"/>
    <cellStyle name="_style 6 4" xfId="4094"/>
    <cellStyle name="_style 6 4 2" xfId="4095"/>
    <cellStyle name="_style 6 4 2 2" xfId="4096"/>
    <cellStyle name="_style 6 4 3" xfId="4097"/>
    <cellStyle name="_style 6 5" xfId="4098"/>
    <cellStyle name="_style 6 5 2" xfId="4099"/>
    <cellStyle name="_style 6 6" xfId="4100"/>
    <cellStyle name="_style 7" xfId="4101"/>
    <cellStyle name="_style 7 2" xfId="4102"/>
    <cellStyle name="_style 7 2 2" xfId="4103"/>
    <cellStyle name="_style 7 2 2 2" xfId="4104"/>
    <cellStyle name="_style 7 2 2 2 2" xfId="4105"/>
    <cellStyle name="_style 7 2 2 3" xfId="4106"/>
    <cellStyle name="_style 7 2 3" xfId="4107"/>
    <cellStyle name="_style 7 2 3 2" xfId="4108"/>
    <cellStyle name="_style 7 2 4" xfId="4109"/>
    <cellStyle name="_style 7 3" xfId="4110"/>
    <cellStyle name="_style 7 3 2" xfId="4111"/>
    <cellStyle name="_style 7 3 2 2" xfId="4112"/>
    <cellStyle name="_style 7 3 2 2 2" xfId="4113"/>
    <cellStyle name="_style 7 3 2 3" xfId="4114"/>
    <cellStyle name="_style 7 3 3" xfId="4115"/>
    <cellStyle name="_style 7 3 3 2" xfId="4116"/>
    <cellStyle name="_style 7 3 4" xfId="4117"/>
    <cellStyle name="_style 7 4" xfId="4118"/>
    <cellStyle name="_style 7 4 2" xfId="4119"/>
    <cellStyle name="_style 7 4 2 2" xfId="4120"/>
    <cellStyle name="_style 7 4 3" xfId="4121"/>
    <cellStyle name="_style 7 5" xfId="4122"/>
    <cellStyle name="_style 7 5 2" xfId="4123"/>
    <cellStyle name="_style 7 6" xfId="4124"/>
    <cellStyle name="_style 8" xfId="4125"/>
    <cellStyle name="_style 8 2" xfId="4126"/>
    <cellStyle name="_style 8 2 2" xfId="4127"/>
    <cellStyle name="_style 8 3" xfId="4128"/>
    <cellStyle name="_style 8 3 2" xfId="4129"/>
    <cellStyle name="_style 8 4" xfId="4130"/>
    <cellStyle name="_style 9" xfId="4131"/>
    <cellStyle name="_style 9 2" xfId="4132"/>
    <cellStyle name="_style_Expenses (1)" xfId="3935"/>
    <cellStyle name="_style_Prognose eksponering " xfId="4133"/>
    <cellStyle name="_style_Prognose eksponering  2" xfId="4134"/>
    <cellStyle name="_style_Prognose eksponering  2 2" xfId="4135"/>
    <cellStyle name="_style_Prognose eksponering  2 2 2" xfId="4136"/>
    <cellStyle name="_style_Prognose eksponering  2 3" xfId="4137"/>
    <cellStyle name="_style_Prognose eksponering  3" xfId="4138"/>
    <cellStyle name="_style_Prognose eksponering  3 2" xfId="4139"/>
    <cellStyle name="_style_Prognose eksponering  4" xfId="4140"/>
    <cellStyle name="_style_Results &amp; key fig." xfId="5177"/>
    <cellStyle name="_style_Vedlegg" xfId="4141"/>
    <cellStyle name="_style_Vedlegg 2" xfId="4142"/>
    <cellStyle name="_style_Vedlegg 2 2" xfId="4143"/>
    <cellStyle name="_style_Vedlegg 2 2 2" xfId="4144"/>
    <cellStyle name="_style_Vedlegg 2 3" xfId="4145"/>
    <cellStyle name="_style_Vedlegg 3" xfId="4146"/>
    <cellStyle name="_style_Vedlegg 3 2" xfId="4147"/>
    <cellStyle name="_style_Vedlegg 4" xfId="4148"/>
    <cellStyle name="_SubHeading" xfId="82"/>
    <cellStyle name="_SubHeading_prestemp" xfId="83"/>
    <cellStyle name="_SubHeading_prestemp 2" xfId="5178"/>
    <cellStyle name="_Tabell inntekter KIL 0908" xfId="4149"/>
    <cellStyle name="_Table" xfId="84"/>
    <cellStyle name="_Table 2" xfId="719"/>
    <cellStyle name="_Table 2 2" xfId="872"/>
    <cellStyle name="_Table 2 2 2" xfId="891"/>
    <cellStyle name="_Table 2 2 2 2" xfId="1315"/>
    <cellStyle name="_Table 2 2 2 2 2" xfId="4806"/>
    <cellStyle name="_Table 2 2 2 2 3" xfId="4841"/>
    <cellStyle name="_Table 2 2 2 2 4" xfId="10050"/>
    <cellStyle name="_Table 2 2 2 2_Results &amp; key fig." xfId="5183"/>
    <cellStyle name="_Table 2 2 2 3" xfId="4772"/>
    <cellStyle name="_Table 2 2 2_Results &amp; key fig." xfId="5182"/>
    <cellStyle name="_Table 2 2 3" xfId="4777"/>
    <cellStyle name="_Table 2 2 4" xfId="10038"/>
    <cellStyle name="_Table 2 2_Results &amp; key fig." xfId="5181"/>
    <cellStyle name="_Table 2 3" xfId="889"/>
    <cellStyle name="_Table 2 3 2" xfId="1316"/>
    <cellStyle name="_Table 2 3 2 2" xfId="4807"/>
    <cellStyle name="_Table 2 3 2 3" xfId="4852"/>
    <cellStyle name="_Table 2 3 2 4" xfId="10051"/>
    <cellStyle name="_Table 2 3 2_Results &amp; key fig." xfId="5185"/>
    <cellStyle name="_Table 2 3 3" xfId="4855"/>
    <cellStyle name="_Table 2 3_Results &amp; key fig." xfId="5184"/>
    <cellStyle name="_Table 2 4" xfId="4759"/>
    <cellStyle name="_Table 2_Results &amp; key fig." xfId="5180"/>
    <cellStyle name="_Table 3" xfId="867"/>
    <cellStyle name="_Table 3 2" xfId="890"/>
    <cellStyle name="_Table 3 2 2" xfId="1317"/>
    <cellStyle name="_Table 3 2 2 2" xfId="4808"/>
    <cellStyle name="_Table 3 2 2 3" xfId="4763"/>
    <cellStyle name="_Table 3 2 2 4" xfId="10052"/>
    <cellStyle name="_Table 3 2 2_Results &amp; key fig." xfId="5188"/>
    <cellStyle name="_Table 3 2 3" xfId="4858"/>
    <cellStyle name="_Table 3 2_Results &amp; key fig." xfId="5187"/>
    <cellStyle name="_Table 3 3" xfId="4773"/>
    <cellStyle name="_Table 3 4" xfId="10035"/>
    <cellStyle name="_Table 3_Results &amp; key fig." xfId="5186"/>
    <cellStyle name="_Table 4" xfId="4861"/>
    <cellStyle name="_Table_Expenses (1)" xfId="4753"/>
    <cellStyle name="_Table_Expenses (1) 2" xfId="4860"/>
    <cellStyle name="_Table_Results &amp; key fig." xfId="5179"/>
    <cellStyle name="_TableHead" xfId="85"/>
    <cellStyle name="_TableRowHead" xfId="86"/>
    <cellStyle name="_TableSuperHead" xfId="87"/>
    <cellStyle name="_Tall 2005-2010 kap" xfId="1060"/>
    <cellStyle name="_Total" xfId="88"/>
    <cellStyle name="_Total 2" xfId="720"/>
    <cellStyle name="_Total 2 2" xfId="4151"/>
    <cellStyle name="_Total 2 2 2" xfId="4152"/>
    <cellStyle name="_Total 2 2 2 2" xfId="4153"/>
    <cellStyle name="_Total 2 2 3" xfId="4154"/>
    <cellStyle name="_Total 2 3" xfId="4155"/>
    <cellStyle name="_Total 2 3 2" xfId="4156"/>
    <cellStyle name="_Total 2 4" xfId="4157"/>
    <cellStyle name="_Total 3" xfId="1460"/>
    <cellStyle name="_Total 3 2" xfId="4158"/>
    <cellStyle name="_Total 4" xfId="4159"/>
    <cellStyle name="_Total 4 2" xfId="4160"/>
    <cellStyle name="_Total 5" xfId="4161"/>
    <cellStyle name="_Total_Expenses (1)" xfId="4150"/>
    <cellStyle name="_Total_Prognose eksponering " xfId="4162"/>
    <cellStyle name="_Total_Prognose eksponering  2" xfId="4163"/>
    <cellStyle name="_Total_Prognose eksponering  2 2" xfId="4164"/>
    <cellStyle name="_Total_Prognose eksponering  2 2 2" xfId="4165"/>
    <cellStyle name="_Total_Prognose eksponering  2 3" xfId="4166"/>
    <cellStyle name="_Total_Prognose eksponering  3" xfId="4167"/>
    <cellStyle name="_Total_Prognose eksponering  3 2" xfId="4168"/>
    <cellStyle name="_Total_Prognose eksponering  4" xfId="4169"/>
    <cellStyle name="_Total_Results &amp; key fig." xfId="5189"/>
    <cellStyle name="_Total_Vedlegg" xfId="4170"/>
    <cellStyle name="_Total_Vedlegg 2" xfId="4171"/>
    <cellStyle name="_Total_Vedlegg 2 2" xfId="4172"/>
    <cellStyle name="_Total_Vedlegg 2 2 2" xfId="4173"/>
    <cellStyle name="_Total_Vedlegg 2 3" xfId="4174"/>
    <cellStyle name="_Total_Vedlegg 2 3 2" xfId="4175"/>
    <cellStyle name="_Total_Vedlegg 2 4" xfId="4176"/>
    <cellStyle name="_Total_Vedlegg 3" xfId="4177"/>
    <cellStyle name="_Total_Vedlegg 3 2" xfId="4178"/>
    <cellStyle name="_Total_Vedlegg 4" xfId="4179"/>
    <cellStyle name="_Total_Vedlegg 4 2" xfId="4180"/>
    <cellStyle name="_Total_Vedlegg 5" xfId="4181"/>
    <cellStyle name="_Total_Vedlegg_1" xfId="4182"/>
    <cellStyle name="_Total_Vedlegg_1 2" xfId="4183"/>
    <cellStyle name="_Total_Vedlegg_1 2 2" xfId="4184"/>
    <cellStyle name="_Total_Vedlegg_1 2 2 2" xfId="4185"/>
    <cellStyle name="_Total_Vedlegg_1 2 3" xfId="4186"/>
    <cellStyle name="_Total_Vedlegg_1 3" xfId="4187"/>
    <cellStyle name="_Total_Vedlegg_1 3 2" xfId="4188"/>
    <cellStyle name="_Total_Vedlegg_1 4" xfId="4189"/>
    <cellStyle name="_Uvanlige poster 0909" xfId="4190"/>
    <cellStyle name="_Uvanlige poster 0912 ny versjon 2" xfId="4191"/>
    <cellStyle name="_Uvanlige poster 2010" xfId="4192"/>
    <cellStyle name="_Valeffekt NORD, Lux og Finans 16 april" xfId="1131"/>
    <cellStyle name="_Valeffekt NORD, Lux og Finans 21. august" xfId="1132"/>
    <cellStyle name="_Valeffekt NORD, Lux og Finans 27 november" xfId="1133"/>
    <cellStyle name="_Valeffekt NORD, Lux og Finans 31 des" xfId="1134"/>
    <cellStyle name="_Valeffekt NORD, Lux og Finans 3Q09" xfId="1135"/>
    <cellStyle name="_Valeffekt NORD, Lux og Finans 9 april" xfId="1136"/>
    <cellStyle name="_valutakorrigert utlån" xfId="1137"/>
    <cellStyle name="_Valutakursendringer 29 jan" xfId="1138"/>
    <cellStyle name="_Vital Total" xfId="89"/>
    <cellStyle name="_Vital Total 2" xfId="721"/>
    <cellStyle name="_Vital Total 2 2" xfId="4194"/>
    <cellStyle name="_Vital Total 2 2 2" xfId="4195"/>
    <cellStyle name="_Vital Total 2 2 2 2" xfId="4196"/>
    <cellStyle name="_Vital Total 2 2 3" xfId="4197"/>
    <cellStyle name="_Vital Total 2 3" xfId="4198"/>
    <cellStyle name="_Vital Total 2 3 2" xfId="4199"/>
    <cellStyle name="_Vital Total 2 4" xfId="4200"/>
    <cellStyle name="_Vital Total 3" xfId="1461"/>
    <cellStyle name="_Vital Total 3 2" xfId="4201"/>
    <cellStyle name="_Vital Total 4" xfId="4202"/>
    <cellStyle name="_Vital Total 4 2" xfId="4203"/>
    <cellStyle name="_Vital Total 5" xfId="4204"/>
    <cellStyle name="_Vital Total_Expenses (1)" xfId="4193"/>
    <cellStyle name="_Vital Total_Prognose eksponering " xfId="4205"/>
    <cellStyle name="_Vital Total_Prognose eksponering  2" xfId="4206"/>
    <cellStyle name="_Vital Total_Prognose eksponering  2 2" xfId="4207"/>
    <cellStyle name="_Vital Total_Prognose eksponering  2 2 2" xfId="4208"/>
    <cellStyle name="_Vital Total_Prognose eksponering  2 3" xfId="4209"/>
    <cellStyle name="_Vital Total_Prognose eksponering  3" xfId="4210"/>
    <cellStyle name="_Vital Total_Prognose eksponering  3 2" xfId="4211"/>
    <cellStyle name="_Vital Total_Prognose eksponering  4" xfId="4212"/>
    <cellStyle name="_Vital Total_Results &amp; key fig." xfId="5190"/>
    <cellStyle name="_Vital Total_Vedlegg" xfId="4213"/>
    <cellStyle name="_Vital Total_Vedlegg 2" xfId="4214"/>
    <cellStyle name="_Vital Total_Vedlegg 2 2" xfId="4215"/>
    <cellStyle name="_Vital Total_Vedlegg 2 2 2" xfId="4216"/>
    <cellStyle name="_Vital Total_Vedlegg 2 3" xfId="4217"/>
    <cellStyle name="_Vital Total_Vedlegg 2 3 2" xfId="4218"/>
    <cellStyle name="_Vital Total_Vedlegg 2 4" xfId="4219"/>
    <cellStyle name="_Vital Total_Vedlegg 3" xfId="4220"/>
    <cellStyle name="_Vital Total_Vedlegg 3 2" xfId="4221"/>
    <cellStyle name="_Vital Total_Vedlegg 4" xfId="4222"/>
    <cellStyle name="_Vital Total_Vedlegg 4 2" xfId="4223"/>
    <cellStyle name="_Vital Total_Vedlegg 5" xfId="4224"/>
    <cellStyle name="_Vital Total_Vedlegg_1" xfId="4225"/>
    <cellStyle name="_Vital Total_Vedlegg_1 2" xfId="4226"/>
    <cellStyle name="_Vital Total_Vedlegg_1 2 2" xfId="4227"/>
    <cellStyle name="_Vital Total_Vedlegg_1 2 2 2" xfId="4228"/>
    <cellStyle name="_Vital Total_Vedlegg_1 2 3" xfId="4229"/>
    <cellStyle name="_Vital Total_Vedlegg_1 3" xfId="4230"/>
    <cellStyle name="_Vital Total_Vedlegg_1 3 2" xfId="4231"/>
    <cellStyle name="_Vital Total_Vedlegg_1 4" xfId="4232"/>
    <cellStyle name="1 antraštė" xfId="90"/>
    <cellStyle name="1,comma" xfId="91"/>
    <cellStyle name="1,comma 2" xfId="722"/>
    <cellStyle name="1,comma_Expenses (1)" xfId="4233"/>
    <cellStyle name="2 antraštė" xfId="92"/>
    <cellStyle name="20% - Accent1" xfId="93"/>
    <cellStyle name="20% - Accent1 2" xfId="1139"/>
    <cellStyle name="20% - Accent1 2 2" xfId="4235"/>
    <cellStyle name="20% - Accent1 2 3" xfId="4236"/>
    <cellStyle name="20% - Accent1 2 3 2" xfId="4237"/>
    <cellStyle name="20% - Accent1 2 3 3" xfId="4238"/>
    <cellStyle name="20% - Accent1 2 3 4" xfId="4239"/>
    <cellStyle name="20% - Accent1 2 3 5" xfId="4240"/>
    <cellStyle name="20% - Accent1 2 4" xfId="4241"/>
    <cellStyle name="20% - Accent1 2_Expenses (1)" xfId="4234"/>
    <cellStyle name="20% - Accent1 3" xfId="4242"/>
    <cellStyle name="20% - Accent1_7. Other MTM adjustments" xfId="5191"/>
    <cellStyle name="20% - Accent2" xfId="94"/>
    <cellStyle name="20% - Accent2 2" xfId="1140"/>
    <cellStyle name="20% - Accent2 2 2" xfId="4244"/>
    <cellStyle name="20% - Accent2 2 3" xfId="4245"/>
    <cellStyle name="20% - Accent2 2 3 2" xfId="4246"/>
    <cellStyle name="20% - Accent2 2 3 3" xfId="4247"/>
    <cellStyle name="20% - Accent2 2 3 4" xfId="4248"/>
    <cellStyle name="20% - Accent2 2 3 5" xfId="4249"/>
    <cellStyle name="20% - Accent2 2 4" xfId="4250"/>
    <cellStyle name="20% - Accent2 2_Expenses (1)" xfId="4243"/>
    <cellStyle name="20% - Accent2 3" xfId="4251"/>
    <cellStyle name="20% - Accent2_7. Other MTM adjustments" xfId="5192"/>
    <cellStyle name="20% - Accent3" xfId="95"/>
    <cellStyle name="20% - Accent3 2" xfId="1141"/>
    <cellStyle name="20% - Accent3 2 2" xfId="4253"/>
    <cellStyle name="20% - Accent3 2 3" xfId="4254"/>
    <cellStyle name="20% - Accent3 2 3 2" xfId="4255"/>
    <cellStyle name="20% - Accent3 2 3 3" xfId="4256"/>
    <cellStyle name="20% - Accent3 2 3 4" xfId="4257"/>
    <cellStyle name="20% - Accent3 2 3 5" xfId="4258"/>
    <cellStyle name="20% - Accent3 2 4" xfId="4259"/>
    <cellStyle name="20% - Accent3 2_Expenses (1)" xfId="4252"/>
    <cellStyle name="20% - Accent3 3" xfId="4260"/>
    <cellStyle name="20% - Accent3_7. Other MTM adjustments" xfId="5193"/>
    <cellStyle name="20% - Accent4" xfId="96"/>
    <cellStyle name="20% - Accent4 2" xfId="1142"/>
    <cellStyle name="20% - Accent4 2 2" xfId="4262"/>
    <cellStyle name="20% - Accent4 2 3" xfId="4263"/>
    <cellStyle name="20% - Accent4 2 3 2" xfId="4264"/>
    <cellStyle name="20% - Accent4 2 3 3" xfId="4265"/>
    <cellStyle name="20% - Accent4 2 3 4" xfId="4266"/>
    <cellStyle name="20% - Accent4 2 3 5" xfId="4267"/>
    <cellStyle name="20% - Accent4 2 4" xfId="4268"/>
    <cellStyle name="20% - Accent4 2_Expenses (1)" xfId="4261"/>
    <cellStyle name="20% - Accent4 3" xfId="4269"/>
    <cellStyle name="20% - Accent4_7. Other MTM adjustments" xfId="5194"/>
    <cellStyle name="20% - Accent5" xfId="97"/>
    <cellStyle name="20% - Accent5 2" xfId="4271"/>
    <cellStyle name="20% - Accent5 2 2" xfId="4272"/>
    <cellStyle name="20% - Accent5 2_Results &amp; key fig." xfId="5195"/>
    <cellStyle name="20% - Accent5 3" xfId="4273"/>
    <cellStyle name="20% - Accent5_Expenses (1)" xfId="4270"/>
    <cellStyle name="20% - Accent6" xfId="98"/>
    <cellStyle name="20% - Accent6 2" xfId="1143"/>
    <cellStyle name="20% - Accent6 2 2" xfId="4275"/>
    <cellStyle name="20% - Accent6 2_Expenses (1)" xfId="4274"/>
    <cellStyle name="20% - Accent6 3" xfId="4276"/>
    <cellStyle name="20% - Accent6_7. Other MTM adjustments" xfId="5196"/>
    <cellStyle name="20% - akcent 1" xfId="1144"/>
    <cellStyle name="20% - akcent 2" xfId="1145"/>
    <cellStyle name="20% - akcent 3" xfId="1146"/>
    <cellStyle name="20% - akcent 4" xfId="1147"/>
    <cellStyle name="20% - akcent 5" xfId="1148"/>
    <cellStyle name="20% - akcent 6" xfId="1149"/>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xfId="5197"/>
    <cellStyle name="20% - uthevingsfarge 1 10" xfId="4277"/>
    <cellStyle name="20% - uthevingsfarge 1 2" xfId="105"/>
    <cellStyle name="20% - uthevingsfarge 1 2 2" xfId="991"/>
    <cellStyle name="20% - uthevingsfarge 1 2 2 2" xfId="4278"/>
    <cellStyle name="20% - uthevingsfarge 1 2 2 2 2" xfId="5198"/>
    <cellStyle name="20% - uthevingsfarge 1 2 2 2 2 2" xfId="5199"/>
    <cellStyle name="20% - uthevingsfarge 1 2 2 2 2 2 2" xfId="5200"/>
    <cellStyle name="20% - uthevingsfarge 1 2 2 2 2 2_3. Chng in credit spreads" xfId="5201"/>
    <cellStyle name="20% - uthevingsfarge 1 2 2 2 2 3" xfId="5202"/>
    <cellStyle name="20% - uthevingsfarge 1 2 2 2 2_3. Chng in credit spreads" xfId="5203"/>
    <cellStyle name="20% - uthevingsfarge 1 2 2 2 3" xfId="5204"/>
    <cellStyle name="20% - uthevingsfarge 1 2 2 2 3 2" xfId="5205"/>
    <cellStyle name="20% - uthevingsfarge 1 2 2 2 3 2 2" xfId="5206"/>
    <cellStyle name="20% - uthevingsfarge 1 2 2 2 3 2_3. Chng in credit spreads" xfId="5207"/>
    <cellStyle name="20% - uthevingsfarge 1 2 2 2 3 3" xfId="5208"/>
    <cellStyle name="20% - uthevingsfarge 1 2 2 2 3_3. Chng in credit spreads" xfId="5209"/>
    <cellStyle name="20% - uthevingsfarge 1 2 2 2 4" xfId="5210"/>
    <cellStyle name="20% - uthevingsfarge 1 2 2 2 4 2" xfId="5211"/>
    <cellStyle name="20% - uthevingsfarge 1 2 2 2 4_3. Chng in credit spreads" xfId="5212"/>
    <cellStyle name="20% - uthevingsfarge 1 2 2 2 5" xfId="5213"/>
    <cellStyle name="20% - uthevingsfarge 1 2 2 2 5 2" xfId="5214"/>
    <cellStyle name="20% - uthevingsfarge 1 2 2 2 5_3. Chng in credit spreads" xfId="5215"/>
    <cellStyle name="20% - uthevingsfarge 1 2 2 2 6" xfId="5216"/>
    <cellStyle name="20% - uthevingsfarge 1 2 2 2_3. Chng in credit spreads" xfId="5217"/>
    <cellStyle name="20% - uthevingsfarge 1 2 2 3" xfId="5218"/>
    <cellStyle name="20% - uthevingsfarge 1 2 2 3 2" xfId="5219"/>
    <cellStyle name="20% - uthevingsfarge 1 2 2 3 2 2" xfId="5220"/>
    <cellStyle name="20% - uthevingsfarge 1 2 2 3 2_3. Chng in credit spreads" xfId="5221"/>
    <cellStyle name="20% - uthevingsfarge 1 2 2 3 3" xfId="5222"/>
    <cellStyle name="20% - uthevingsfarge 1 2 2 3_3. Chng in credit spreads" xfId="5223"/>
    <cellStyle name="20% - uthevingsfarge 1 2 2 4" xfId="5224"/>
    <cellStyle name="20% - uthevingsfarge 1 2 2 4 2" xfId="5225"/>
    <cellStyle name="20% - uthevingsfarge 1 2 2 4 2 2" xfId="5226"/>
    <cellStyle name="20% - uthevingsfarge 1 2 2 4 2_3. Chng in credit spreads" xfId="5227"/>
    <cellStyle name="20% - uthevingsfarge 1 2 2 4 3" xfId="5228"/>
    <cellStyle name="20% - uthevingsfarge 1 2 2 4_3. Chng in credit spreads" xfId="5229"/>
    <cellStyle name="20% - uthevingsfarge 1 2 2 5" xfId="5230"/>
    <cellStyle name="20% - uthevingsfarge 1 2 2 5 2" xfId="5231"/>
    <cellStyle name="20% - uthevingsfarge 1 2 2 5 2 2" xfId="5232"/>
    <cellStyle name="20% - uthevingsfarge 1 2 2 5 2_3. Chng in credit spreads" xfId="5233"/>
    <cellStyle name="20% - uthevingsfarge 1 2 2 5 3" xfId="5234"/>
    <cellStyle name="20% - uthevingsfarge 1 2 2 5_3. Chng in credit spreads" xfId="5235"/>
    <cellStyle name="20% - uthevingsfarge 1 2 2 6" xfId="5236"/>
    <cellStyle name="20% - uthevingsfarge 1 2 2 6 2" xfId="5237"/>
    <cellStyle name="20% - uthevingsfarge 1 2 2 6_3. Chng in credit spreads" xfId="5238"/>
    <cellStyle name="20% - uthevingsfarge 1 2 2_3. Chng in credit spreads" xfId="5239"/>
    <cellStyle name="20% - uthevingsfarge 1 2 3" xfId="4279"/>
    <cellStyle name="20% - uthevingsfarge 1 2 3 2" xfId="4280"/>
    <cellStyle name="20% - uthevingsfarge 1 2 3 2 2" xfId="5240"/>
    <cellStyle name="20% - uthevingsfarge 1 2 3 2 2 2" xfId="5241"/>
    <cellStyle name="20% - uthevingsfarge 1 2 3 2 2_3. Chng in credit spreads" xfId="5242"/>
    <cellStyle name="20% - uthevingsfarge 1 2 3 2 3" xfId="5243"/>
    <cellStyle name="20% - uthevingsfarge 1 2 3 2 3 2" xfId="5244"/>
    <cellStyle name="20% - uthevingsfarge 1 2 3 2 3_3. Chng in credit spreads" xfId="5245"/>
    <cellStyle name="20% - uthevingsfarge 1 2 3 2 4" xfId="5246"/>
    <cellStyle name="20% - uthevingsfarge 1 2 3 2 4 2" xfId="5247"/>
    <cellStyle name="20% - uthevingsfarge 1 2 3 2 4_3. Chng in credit spreads" xfId="5248"/>
    <cellStyle name="20% - uthevingsfarge 1 2 3 2 5" xfId="5249"/>
    <cellStyle name="20% - uthevingsfarge 1 2 3 2_3. Chng in credit spreads" xfId="5250"/>
    <cellStyle name="20% - uthevingsfarge 1 2 3 3" xfId="5251"/>
    <cellStyle name="20% - uthevingsfarge 1 2 3 3 2" xfId="5252"/>
    <cellStyle name="20% - uthevingsfarge 1 2 3 3 2 2" xfId="5253"/>
    <cellStyle name="20% - uthevingsfarge 1 2 3 3 2_3. Chng in credit spreads" xfId="5254"/>
    <cellStyle name="20% - uthevingsfarge 1 2 3 3 3" xfId="5255"/>
    <cellStyle name="20% - uthevingsfarge 1 2 3 3_3. Chng in credit spreads" xfId="5256"/>
    <cellStyle name="20% - uthevingsfarge 1 2 3 4" xfId="5257"/>
    <cellStyle name="20% - uthevingsfarge 1 2 3 4 2" xfId="5258"/>
    <cellStyle name="20% - uthevingsfarge 1 2 3 4_3. Chng in credit spreads" xfId="5259"/>
    <cellStyle name="20% - uthevingsfarge 1 2 3 5" xfId="5260"/>
    <cellStyle name="20% - uthevingsfarge 1 2 3 5 2" xfId="5261"/>
    <cellStyle name="20% - uthevingsfarge 1 2 3 5_3. Chng in credit spreads" xfId="5262"/>
    <cellStyle name="20% - uthevingsfarge 1 2 3 6" xfId="5263"/>
    <cellStyle name="20% - uthevingsfarge 1 2 3 6 2" xfId="5264"/>
    <cellStyle name="20% - uthevingsfarge 1 2 3 6_3. Chng in credit spreads" xfId="5265"/>
    <cellStyle name="20% - uthevingsfarge 1 2 3 7" xfId="5266"/>
    <cellStyle name="20% - uthevingsfarge 1 2 3_3. Chng in credit spreads" xfId="5267"/>
    <cellStyle name="20% - uthevingsfarge 1 2 4" xfId="4281"/>
    <cellStyle name="20% - uthevingsfarge 1 2 4 2" xfId="5268"/>
    <cellStyle name="20% - uthevingsfarge 1 2 4 2 2" xfId="5269"/>
    <cellStyle name="20% - uthevingsfarge 1 2 4 2_3. Chng in credit spreads" xfId="5270"/>
    <cellStyle name="20% - uthevingsfarge 1 2 4 3" xfId="5271"/>
    <cellStyle name="20% - uthevingsfarge 1 2 4 3 2" xfId="5272"/>
    <cellStyle name="20% - uthevingsfarge 1 2 4 3_3. Chng in credit spreads" xfId="5273"/>
    <cellStyle name="20% - uthevingsfarge 1 2 4 4" xfId="5274"/>
    <cellStyle name="20% - uthevingsfarge 1 2 4 4 2" xfId="5275"/>
    <cellStyle name="20% - uthevingsfarge 1 2 4 4_3. Chng in credit spreads" xfId="5276"/>
    <cellStyle name="20% - uthevingsfarge 1 2 4 5" xfId="5277"/>
    <cellStyle name="20% - uthevingsfarge 1 2 4_3. Chng in credit spreads" xfId="5278"/>
    <cellStyle name="20% - uthevingsfarge 1 2 5" xfId="5279"/>
    <cellStyle name="20% - uthevingsfarge 1 2 5 2" xfId="5280"/>
    <cellStyle name="20% - uthevingsfarge 1 2 5 2 2" xfId="5281"/>
    <cellStyle name="20% - uthevingsfarge 1 2 5 2_3. Chng in credit spreads" xfId="5282"/>
    <cellStyle name="20% - uthevingsfarge 1 2 5 3" xfId="5283"/>
    <cellStyle name="20% - uthevingsfarge 1 2 5_3. Chng in credit spreads" xfId="5284"/>
    <cellStyle name="20% - uthevingsfarge 1 2 6" xfId="5285"/>
    <cellStyle name="20% - uthevingsfarge 1 2 6 2" xfId="5286"/>
    <cellStyle name="20% - uthevingsfarge 1 2 6 2 2" xfId="5287"/>
    <cellStyle name="20% - uthevingsfarge 1 2 6 2_3. Chng in credit spreads" xfId="5288"/>
    <cellStyle name="20% - uthevingsfarge 1 2 6 3" xfId="5289"/>
    <cellStyle name="20% - uthevingsfarge 1 2 6_3. Chng in credit spreads" xfId="5290"/>
    <cellStyle name="20% - uthevingsfarge 1 2 7" xfId="5291"/>
    <cellStyle name="20% - uthevingsfarge 1 2 7 2" xfId="5292"/>
    <cellStyle name="20% - uthevingsfarge 1 2 7_3. Chng in credit spreads" xfId="5293"/>
    <cellStyle name="20% - uthevingsfarge 1 2 8" xfId="5294"/>
    <cellStyle name="20% - uthevingsfarge 1 2 8 2" xfId="5295"/>
    <cellStyle name="20% - uthevingsfarge 1 2 8_3. Chng in credit spreads" xfId="5296"/>
    <cellStyle name="20% - uthevingsfarge 1 2_Adj_Operating_expenses" xfId="4282"/>
    <cellStyle name="20% - uthevingsfarge 1 3" xfId="4283"/>
    <cellStyle name="20% - uthevingsfarge 1 3 2" xfId="4284"/>
    <cellStyle name="20% - uthevingsfarge 1 3 2 2" xfId="4285"/>
    <cellStyle name="20% - uthevingsfarge 1 3 2 2 2" xfId="5297"/>
    <cellStyle name="20% - uthevingsfarge 1 3 2 2 2 2" xfId="5298"/>
    <cellStyle name="20% - uthevingsfarge 1 3 2 2 2_3. Chng in credit spreads" xfId="5299"/>
    <cellStyle name="20% - uthevingsfarge 1 3 2 2 3" xfId="5300"/>
    <cellStyle name="20% - uthevingsfarge 1 3 2 2 3 2" xfId="5301"/>
    <cellStyle name="20% - uthevingsfarge 1 3 2 2 3_3. Chng in credit spreads" xfId="5302"/>
    <cellStyle name="20% - uthevingsfarge 1 3 2 2 4" xfId="5303"/>
    <cellStyle name="20% - uthevingsfarge 1 3 2 2_3. Chng in credit spreads" xfId="5304"/>
    <cellStyle name="20% - uthevingsfarge 1 3 2 3" xfId="5305"/>
    <cellStyle name="20% - uthevingsfarge 1 3 2 3 2" xfId="5306"/>
    <cellStyle name="20% - uthevingsfarge 1 3 2 3_3. Chng in credit spreads" xfId="5307"/>
    <cellStyle name="20% - uthevingsfarge 1 3 2 4" xfId="5308"/>
    <cellStyle name="20% - uthevingsfarge 1 3 2 4 2" xfId="5309"/>
    <cellStyle name="20% - uthevingsfarge 1 3 2 4_3. Chng in credit spreads" xfId="5310"/>
    <cellStyle name="20% - uthevingsfarge 1 3 2 5" xfId="5311"/>
    <cellStyle name="20% - uthevingsfarge 1 3 2_3. Chng in credit spreads" xfId="5312"/>
    <cellStyle name="20% - uthevingsfarge 1 3 3" xfId="4286"/>
    <cellStyle name="20% - uthevingsfarge 1 3 3 2" xfId="4287"/>
    <cellStyle name="20% - uthevingsfarge 1 3 3 2 2" xfId="5313"/>
    <cellStyle name="20% - uthevingsfarge 1 3 3 2 2 2" xfId="5314"/>
    <cellStyle name="20% - uthevingsfarge 1 3 3 2 2_3. Chng in credit spreads" xfId="5315"/>
    <cellStyle name="20% - uthevingsfarge 1 3 3 2 3" xfId="5316"/>
    <cellStyle name="20% - uthevingsfarge 1 3 3 2 3 2" xfId="5317"/>
    <cellStyle name="20% - uthevingsfarge 1 3 3 2 3_3. Chng in credit spreads" xfId="5318"/>
    <cellStyle name="20% - uthevingsfarge 1 3 3 2 4" xfId="5319"/>
    <cellStyle name="20% - uthevingsfarge 1 3 3 2_3. Chng in credit spreads" xfId="5320"/>
    <cellStyle name="20% - uthevingsfarge 1 3 3 3" xfId="5321"/>
    <cellStyle name="20% - uthevingsfarge 1 3 3 3 2" xfId="5322"/>
    <cellStyle name="20% - uthevingsfarge 1 3 3 3_3. Chng in credit spreads" xfId="5323"/>
    <cellStyle name="20% - uthevingsfarge 1 3 3 4" xfId="5324"/>
    <cellStyle name="20% - uthevingsfarge 1 3 3 4 2" xfId="5325"/>
    <cellStyle name="20% - uthevingsfarge 1 3 3 4_3. Chng in credit spreads" xfId="5326"/>
    <cellStyle name="20% - uthevingsfarge 1 3 3 5" xfId="5327"/>
    <cellStyle name="20% - uthevingsfarge 1 3 3_3. Chng in credit spreads" xfId="5328"/>
    <cellStyle name="20% - uthevingsfarge 1 3 4" xfId="4288"/>
    <cellStyle name="20% - uthevingsfarge 1 3 4 2" xfId="5329"/>
    <cellStyle name="20% - uthevingsfarge 1 3 4 2 2" xfId="5330"/>
    <cellStyle name="20% - uthevingsfarge 1 3 4 2_3. Chng in credit spreads" xfId="5331"/>
    <cellStyle name="20% - uthevingsfarge 1 3 4 3" xfId="5332"/>
    <cellStyle name="20% - uthevingsfarge 1 3 4 3 2" xfId="5333"/>
    <cellStyle name="20% - uthevingsfarge 1 3 4 3_3. Chng in credit spreads" xfId="5334"/>
    <cellStyle name="20% - uthevingsfarge 1 3 4 4" xfId="5335"/>
    <cellStyle name="20% - uthevingsfarge 1 3 4_3. Chng in credit spreads" xfId="5336"/>
    <cellStyle name="20% - uthevingsfarge 1 3 5" xfId="5337"/>
    <cellStyle name="20% - uthevingsfarge 1 3 5 2" xfId="5338"/>
    <cellStyle name="20% - uthevingsfarge 1 3 5_3. Chng in credit spreads" xfId="5339"/>
    <cellStyle name="20% - uthevingsfarge 1 3 6" xfId="5340"/>
    <cellStyle name="20% - uthevingsfarge 1 3 6 2" xfId="5341"/>
    <cellStyle name="20% - uthevingsfarge 1 3 6_3. Chng in credit spreads" xfId="5342"/>
    <cellStyle name="20% - uthevingsfarge 1 3 7" xfId="5343"/>
    <cellStyle name="20% - uthevingsfarge 1 3 7 2" xfId="5344"/>
    <cellStyle name="20% - uthevingsfarge 1 3 7_3. Chng in credit spreads" xfId="5345"/>
    <cellStyle name="20% - uthevingsfarge 1 3_Finansresultat etter cut-off_31.08.11" xfId="4289"/>
    <cellStyle name="20% - uthevingsfarge 1 4" xfId="4290"/>
    <cellStyle name="20% - uthevingsfarge 1 4 2" xfId="4291"/>
    <cellStyle name="20% - uthevingsfarge 1 4 2 2" xfId="5346"/>
    <cellStyle name="20% - uthevingsfarge 1 4 2 2 2" xfId="5347"/>
    <cellStyle name="20% - uthevingsfarge 1 4 2 2_3. Chng in credit spreads" xfId="5348"/>
    <cellStyle name="20% - uthevingsfarge 1 4 2 3" xfId="5349"/>
    <cellStyle name="20% - uthevingsfarge 1 4 2 3 2" xfId="5350"/>
    <cellStyle name="20% - uthevingsfarge 1 4 2 3_3. Chng in credit spreads" xfId="5351"/>
    <cellStyle name="20% - uthevingsfarge 1 4 2 4" xfId="5352"/>
    <cellStyle name="20% - uthevingsfarge 1 4 2_3. Chng in credit spreads" xfId="5353"/>
    <cellStyle name="20% - uthevingsfarge 1 4 3" xfId="5354"/>
    <cellStyle name="20% - uthevingsfarge 1 4 3 2" xfId="5355"/>
    <cellStyle name="20% - uthevingsfarge 1 4 3_3. Chng in credit spreads" xfId="5356"/>
    <cellStyle name="20% - uthevingsfarge 1 4 4" xfId="5357"/>
    <cellStyle name="20% - uthevingsfarge 1 4 4 2" xfId="5358"/>
    <cellStyle name="20% - uthevingsfarge 1 4 4_3. Chng in credit spreads" xfId="5359"/>
    <cellStyle name="20% - uthevingsfarge 1 4 5" xfId="5360"/>
    <cellStyle name="20% - uthevingsfarge 1 4_3. Chng in credit spreads" xfId="5361"/>
    <cellStyle name="20% - uthevingsfarge 1 5" xfId="4292"/>
    <cellStyle name="20% - uthevingsfarge 1 5 2" xfId="4293"/>
    <cellStyle name="20% - uthevingsfarge 1 5 2 2" xfId="5362"/>
    <cellStyle name="20% - uthevingsfarge 1 5 2 2 2" xfId="5363"/>
    <cellStyle name="20% - uthevingsfarge 1 5 2 2_3. Chng in credit spreads" xfId="5364"/>
    <cellStyle name="20% - uthevingsfarge 1 5 2 3" xfId="5365"/>
    <cellStyle name="20% - uthevingsfarge 1 5 2 3 2" xfId="5366"/>
    <cellStyle name="20% - uthevingsfarge 1 5 2 3_3. Chng in credit spreads" xfId="5367"/>
    <cellStyle name="20% - uthevingsfarge 1 5 2 4" xfId="5368"/>
    <cellStyle name="20% - uthevingsfarge 1 5 2_3. Chng in credit spreads" xfId="5369"/>
    <cellStyle name="20% - uthevingsfarge 1 5 3" xfId="5370"/>
    <cellStyle name="20% - uthevingsfarge 1 5 3 2" xfId="5371"/>
    <cellStyle name="20% - uthevingsfarge 1 5 3_3. Chng in credit spreads" xfId="5372"/>
    <cellStyle name="20% - uthevingsfarge 1 5 4" xfId="5373"/>
    <cellStyle name="20% - uthevingsfarge 1 5 4 2" xfId="5374"/>
    <cellStyle name="20% - uthevingsfarge 1 5 4_3. Chng in credit spreads" xfId="5375"/>
    <cellStyle name="20% - uthevingsfarge 1 5 5" xfId="5376"/>
    <cellStyle name="20% - uthevingsfarge 1 5_3. Chng in credit spreads" xfId="5377"/>
    <cellStyle name="20% - uthevingsfarge 1 6" xfId="4294"/>
    <cellStyle name="20% - uthevingsfarge 1 6 2" xfId="5378"/>
    <cellStyle name="20% - uthevingsfarge 1 6 2 2" xfId="5379"/>
    <cellStyle name="20% - uthevingsfarge 1 6 2_3. Chng in credit spreads" xfId="5380"/>
    <cellStyle name="20% - uthevingsfarge 1 6 3" xfId="5381"/>
    <cellStyle name="20% - uthevingsfarge 1 6 3 2" xfId="5382"/>
    <cellStyle name="20% - uthevingsfarge 1 6 3_3. Chng in credit spreads" xfId="5383"/>
    <cellStyle name="20% - uthevingsfarge 1 6 4" xfId="5384"/>
    <cellStyle name="20% - uthevingsfarge 1 6_3. Chng in credit spreads" xfId="5385"/>
    <cellStyle name="20% - uthevingsfarge 1 7" xfId="4295"/>
    <cellStyle name="20% - uthevingsfarge 1 7 2" xfId="5386"/>
    <cellStyle name="20% - uthevingsfarge 1 7_3. Chng in credit spreads" xfId="5387"/>
    <cellStyle name="20% - uthevingsfarge 1 8" xfId="4296"/>
    <cellStyle name="20% - uthevingsfarge 1 8 2" xfId="5388"/>
    <cellStyle name="20% - uthevingsfarge 1 8_3. Chng in credit spreads" xfId="5389"/>
    <cellStyle name="20% - uthevingsfarge 1 9" xfId="4297"/>
    <cellStyle name="20% - uthevingsfarge 1_7. Other MTM adjustments" xfId="5390"/>
    <cellStyle name="20% - uthevingsfarge 2" xfId="5391"/>
    <cellStyle name="20% - uthevingsfarge 2 10" xfId="4298"/>
    <cellStyle name="20% - uthevingsfarge 2 2" xfId="106"/>
    <cellStyle name="20% - uthevingsfarge 2 2 2" xfId="4299"/>
    <cellStyle name="20% - uthevingsfarge 2 2 2 2" xfId="4300"/>
    <cellStyle name="20% - uthevingsfarge 2 2 2 2 2" xfId="5392"/>
    <cellStyle name="20% - uthevingsfarge 2 2 2 2 2 2" xfId="5393"/>
    <cellStyle name="20% - uthevingsfarge 2 2 2 2 2 2 2" xfId="5394"/>
    <cellStyle name="20% - uthevingsfarge 2 2 2 2 2 2_3. Chng in credit spreads" xfId="5395"/>
    <cellStyle name="20% - uthevingsfarge 2 2 2 2 2 3" xfId="5396"/>
    <cellStyle name="20% - uthevingsfarge 2 2 2 2 2_3. Chng in credit spreads" xfId="5397"/>
    <cellStyle name="20% - uthevingsfarge 2 2 2 2 3" xfId="5398"/>
    <cellStyle name="20% - uthevingsfarge 2 2 2 2 3 2" xfId="5399"/>
    <cellStyle name="20% - uthevingsfarge 2 2 2 2 3 2 2" xfId="5400"/>
    <cellStyle name="20% - uthevingsfarge 2 2 2 2 3 2_3. Chng in credit spreads" xfId="5401"/>
    <cellStyle name="20% - uthevingsfarge 2 2 2 2 3 3" xfId="5402"/>
    <cellStyle name="20% - uthevingsfarge 2 2 2 2 3_3. Chng in credit spreads" xfId="5403"/>
    <cellStyle name="20% - uthevingsfarge 2 2 2 2 4" xfId="5404"/>
    <cellStyle name="20% - uthevingsfarge 2 2 2 2 4 2" xfId="5405"/>
    <cellStyle name="20% - uthevingsfarge 2 2 2 2 4_3. Chng in credit spreads" xfId="5406"/>
    <cellStyle name="20% - uthevingsfarge 2 2 2 2 5" xfId="5407"/>
    <cellStyle name="20% - uthevingsfarge 2 2 2 2 5 2" xfId="5408"/>
    <cellStyle name="20% - uthevingsfarge 2 2 2 2 5_3. Chng in credit spreads" xfId="5409"/>
    <cellStyle name="20% - uthevingsfarge 2 2 2 2 6" xfId="5410"/>
    <cellStyle name="20% - uthevingsfarge 2 2 2 2_3. Chng in credit spreads" xfId="5411"/>
    <cellStyle name="20% - uthevingsfarge 2 2 2 3" xfId="5412"/>
    <cellStyle name="20% - uthevingsfarge 2 2 2 3 2" xfId="5413"/>
    <cellStyle name="20% - uthevingsfarge 2 2 2 3 2 2" xfId="5414"/>
    <cellStyle name="20% - uthevingsfarge 2 2 2 3 2_3. Chng in credit spreads" xfId="5415"/>
    <cellStyle name="20% - uthevingsfarge 2 2 2 3 3" xfId="5416"/>
    <cellStyle name="20% - uthevingsfarge 2 2 2 3_3. Chng in credit spreads" xfId="5417"/>
    <cellStyle name="20% - uthevingsfarge 2 2 2 4" xfId="5418"/>
    <cellStyle name="20% - uthevingsfarge 2 2 2 4 2" xfId="5419"/>
    <cellStyle name="20% - uthevingsfarge 2 2 2 4 2 2" xfId="5420"/>
    <cellStyle name="20% - uthevingsfarge 2 2 2 4 2_3. Chng in credit spreads" xfId="5421"/>
    <cellStyle name="20% - uthevingsfarge 2 2 2 4 3" xfId="5422"/>
    <cellStyle name="20% - uthevingsfarge 2 2 2 4_3. Chng in credit spreads" xfId="5423"/>
    <cellStyle name="20% - uthevingsfarge 2 2 2 5" xfId="5424"/>
    <cellStyle name="20% - uthevingsfarge 2 2 2 5 2" xfId="5425"/>
    <cellStyle name="20% - uthevingsfarge 2 2 2 5 2 2" xfId="5426"/>
    <cellStyle name="20% - uthevingsfarge 2 2 2 5 2_3. Chng in credit spreads" xfId="5427"/>
    <cellStyle name="20% - uthevingsfarge 2 2 2 5 3" xfId="5428"/>
    <cellStyle name="20% - uthevingsfarge 2 2 2 5_3. Chng in credit spreads" xfId="5429"/>
    <cellStyle name="20% - uthevingsfarge 2 2 2 6" xfId="5430"/>
    <cellStyle name="20% - uthevingsfarge 2 2 2 6 2" xfId="5431"/>
    <cellStyle name="20% - uthevingsfarge 2 2 2 6_3. Chng in credit spreads" xfId="5432"/>
    <cellStyle name="20% - uthevingsfarge 2 2 2 7" xfId="5433"/>
    <cellStyle name="20% - uthevingsfarge 2 2 2_3. Chng in credit spreads" xfId="5434"/>
    <cellStyle name="20% - uthevingsfarge 2 2 3" xfId="4301"/>
    <cellStyle name="20% - uthevingsfarge 2 2 3 2" xfId="4302"/>
    <cellStyle name="20% - uthevingsfarge 2 2 3 2 2" xfId="5435"/>
    <cellStyle name="20% - uthevingsfarge 2 2 3 2 2 2" xfId="5436"/>
    <cellStyle name="20% - uthevingsfarge 2 2 3 2 2_3. Chng in credit spreads" xfId="5437"/>
    <cellStyle name="20% - uthevingsfarge 2 2 3 2 3" xfId="5438"/>
    <cellStyle name="20% - uthevingsfarge 2 2 3 2 3 2" xfId="5439"/>
    <cellStyle name="20% - uthevingsfarge 2 2 3 2 3_3. Chng in credit spreads" xfId="5440"/>
    <cellStyle name="20% - uthevingsfarge 2 2 3 2 4" xfId="5441"/>
    <cellStyle name="20% - uthevingsfarge 2 2 3 2 4 2" xfId="5442"/>
    <cellStyle name="20% - uthevingsfarge 2 2 3 2 4_3. Chng in credit spreads" xfId="5443"/>
    <cellStyle name="20% - uthevingsfarge 2 2 3 2 5" xfId="5444"/>
    <cellStyle name="20% - uthevingsfarge 2 2 3 2_3. Chng in credit spreads" xfId="5445"/>
    <cellStyle name="20% - uthevingsfarge 2 2 3 3" xfId="5446"/>
    <cellStyle name="20% - uthevingsfarge 2 2 3 3 2" xfId="5447"/>
    <cellStyle name="20% - uthevingsfarge 2 2 3 3 2 2" xfId="5448"/>
    <cellStyle name="20% - uthevingsfarge 2 2 3 3 2_3. Chng in credit spreads" xfId="5449"/>
    <cellStyle name="20% - uthevingsfarge 2 2 3 3 3" xfId="5450"/>
    <cellStyle name="20% - uthevingsfarge 2 2 3 3_3. Chng in credit spreads" xfId="5451"/>
    <cellStyle name="20% - uthevingsfarge 2 2 3 4" xfId="5452"/>
    <cellStyle name="20% - uthevingsfarge 2 2 3 4 2" xfId="5453"/>
    <cellStyle name="20% - uthevingsfarge 2 2 3 4_3. Chng in credit spreads" xfId="5454"/>
    <cellStyle name="20% - uthevingsfarge 2 2 3 5" xfId="5455"/>
    <cellStyle name="20% - uthevingsfarge 2 2 3 5 2" xfId="5456"/>
    <cellStyle name="20% - uthevingsfarge 2 2 3 5_3. Chng in credit spreads" xfId="5457"/>
    <cellStyle name="20% - uthevingsfarge 2 2 3 6" xfId="5458"/>
    <cellStyle name="20% - uthevingsfarge 2 2 3 6 2" xfId="5459"/>
    <cellStyle name="20% - uthevingsfarge 2 2 3 6_3. Chng in credit spreads" xfId="5460"/>
    <cellStyle name="20% - uthevingsfarge 2 2 3 7" xfId="5461"/>
    <cellStyle name="20% - uthevingsfarge 2 2 3_3. Chng in credit spreads" xfId="5462"/>
    <cellStyle name="20% - uthevingsfarge 2 2 4" xfId="4303"/>
    <cellStyle name="20% - uthevingsfarge 2 2 4 2" xfId="5463"/>
    <cellStyle name="20% - uthevingsfarge 2 2 4 2 2" xfId="5464"/>
    <cellStyle name="20% - uthevingsfarge 2 2 4 2_3. Chng in credit spreads" xfId="5465"/>
    <cellStyle name="20% - uthevingsfarge 2 2 4 3" xfId="5466"/>
    <cellStyle name="20% - uthevingsfarge 2 2 4 3 2" xfId="5467"/>
    <cellStyle name="20% - uthevingsfarge 2 2 4 3_3. Chng in credit spreads" xfId="5468"/>
    <cellStyle name="20% - uthevingsfarge 2 2 4 4" xfId="5469"/>
    <cellStyle name="20% - uthevingsfarge 2 2 4 4 2" xfId="5470"/>
    <cellStyle name="20% - uthevingsfarge 2 2 4 4_3. Chng in credit spreads" xfId="5471"/>
    <cellStyle name="20% - uthevingsfarge 2 2 4 5" xfId="5472"/>
    <cellStyle name="20% - uthevingsfarge 2 2 4_3. Chng in credit spreads" xfId="5473"/>
    <cellStyle name="20% - uthevingsfarge 2 2 5" xfId="5474"/>
    <cellStyle name="20% - uthevingsfarge 2 2 5 2" xfId="5475"/>
    <cellStyle name="20% - uthevingsfarge 2 2 5 2 2" xfId="5476"/>
    <cellStyle name="20% - uthevingsfarge 2 2 5 2_3. Chng in credit spreads" xfId="5477"/>
    <cellStyle name="20% - uthevingsfarge 2 2 5 3" xfId="5478"/>
    <cellStyle name="20% - uthevingsfarge 2 2 5_3. Chng in credit spreads" xfId="5479"/>
    <cellStyle name="20% - uthevingsfarge 2 2 6" xfId="5480"/>
    <cellStyle name="20% - uthevingsfarge 2 2 6 2" xfId="5481"/>
    <cellStyle name="20% - uthevingsfarge 2 2 6 2 2" xfId="5482"/>
    <cellStyle name="20% - uthevingsfarge 2 2 6 2_3. Chng in credit spreads" xfId="5483"/>
    <cellStyle name="20% - uthevingsfarge 2 2 6 3" xfId="5484"/>
    <cellStyle name="20% - uthevingsfarge 2 2 6_3. Chng in credit spreads" xfId="5485"/>
    <cellStyle name="20% - uthevingsfarge 2 2 7" xfId="5486"/>
    <cellStyle name="20% - uthevingsfarge 2 2 7 2" xfId="5487"/>
    <cellStyle name="20% - uthevingsfarge 2 2 7_3. Chng in credit spreads" xfId="5488"/>
    <cellStyle name="20% - uthevingsfarge 2 2 8" xfId="5489"/>
    <cellStyle name="20% - uthevingsfarge 2 2 8 2" xfId="5490"/>
    <cellStyle name="20% - uthevingsfarge 2 2 8_3. Chng in credit spreads" xfId="5491"/>
    <cellStyle name="20% - uthevingsfarge 2 2_Adj_Operating_expenses" xfId="4304"/>
    <cellStyle name="20% - uthevingsfarge 2 3" xfId="4305"/>
    <cellStyle name="20% - uthevingsfarge 2 3 2" xfId="4306"/>
    <cellStyle name="20% - uthevingsfarge 2 3 2 2" xfId="4307"/>
    <cellStyle name="20% - uthevingsfarge 2 3 2 2 2" xfId="5492"/>
    <cellStyle name="20% - uthevingsfarge 2 3 2 2 2 2" xfId="5493"/>
    <cellStyle name="20% - uthevingsfarge 2 3 2 2 2_3. Chng in credit spreads" xfId="5494"/>
    <cellStyle name="20% - uthevingsfarge 2 3 2 2 3" xfId="5495"/>
    <cellStyle name="20% - uthevingsfarge 2 3 2 2 3 2" xfId="5496"/>
    <cellStyle name="20% - uthevingsfarge 2 3 2 2 3_3. Chng in credit spreads" xfId="5497"/>
    <cellStyle name="20% - uthevingsfarge 2 3 2 2 4" xfId="5498"/>
    <cellStyle name="20% - uthevingsfarge 2 3 2 2_3. Chng in credit spreads" xfId="5499"/>
    <cellStyle name="20% - uthevingsfarge 2 3 2 3" xfId="5500"/>
    <cellStyle name="20% - uthevingsfarge 2 3 2 3 2" xfId="5501"/>
    <cellStyle name="20% - uthevingsfarge 2 3 2 3_3. Chng in credit spreads" xfId="5502"/>
    <cellStyle name="20% - uthevingsfarge 2 3 2 4" xfId="5503"/>
    <cellStyle name="20% - uthevingsfarge 2 3 2 4 2" xfId="5504"/>
    <cellStyle name="20% - uthevingsfarge 2 3 2 4_3. Chng in credit spreads" xfId="5505"/>
    <cellStyle name="20% - uthevingsfarge 2 3 2 5" xfId="5506"/>
    <cellStyle name="20% - uthevingsfarge 2 3 2_3. Chng in credit spreads" xfId="5507"/>
    <cellStyle name="20% - uthevingsfarge 2 3 3" xfId="4308"/>
    <cellStyle name="20% - uthevingsfarge 2 3 3 2" xfId="4309"/>
    <cellStyle name="20% - uthevingsfarge 2 3 3 2 2" xfId="5508"/>
    <cellStyle name="20% - uthevingsfarge 2 3 3 2 2 2" xfId="5509"/>
    <cellStyle name="20% - uthevingsfarge 2 3 3 2 2_3. Chng in credit spreads" xfId="5510"/>
    <cellStyle name="20% - uthevingsfarge 2 3 3 2 3" xfId="5511"/>
    <cellStyle name="20% - uthevingsfarge 2 3 3 2 3 2" xfId="5512"/>
    <cellStyle name="20% - uthevingsfarge 2 3 3 2 3_3. Chng in credit spreads" xfId="5513"/>
    <cellStyle name="20% - uthevingsfarge 2 3 3 2 4" xfId="5514"/>
    <cellStyle name="20% - uthevingsfarge 2 3 3 2_3. Chng in credit spreads" xfId="5515"/>
    <cellStyle name="20% - uthevingsfarge 2 3 3 3" xfId="5516"/>
    <cellStyle name="20% - uthevingsfarge 2 3 3 3 2" xfId="5517"/>
    <cellStyle name="20% - uthevingsfarge 2 3 3 3_3. Chng in credit spreads" xfId="5518"/>
    <cellStyle name="20% - uthevingsfarge 2 3 3 4" xfId="5519"/>
    <cellStyle name="20% - uthevingsfarge 2 3 3 4 2" xfId="5520"/>
    <cellStyle name="20% - uthevingsfarge 2 3 3 4_3. Chng in credit spreads" xfId="5521"/>
    <cellStyle name="20% - uthevingsfarge 2 3 3 5" xfId="5522"/>
    <cellStyle name="20% - uthevingsfarge 2 3 3_3. Chng in credit spreads" xfId="5523"/>
    <cellStyle name="20% - uthevingsfarge 2 3 4" xfId="4310"/>
    <cellStyle name="20% - uthevingsfarge 2 3 4 2" xfId="5524"/>
    <cellStyle name="20% - uthevingsfarge 2 3 4 2 2" xfId="5525"/>
    <cellStyle name="20% - uthevingsfarge 2 3 4 2_3. Chng in credit spreads" xfId="5526"/>
    <cellStyle name="20% - uthevingsfarge 2 3 4 3" xfId="5527"/>
    <cellStyle name="20% - uthevingsfarge 2 3 4 3 2" xfId="5528"/>
    <cellStyle name="20% - uthevingsfarge 2 3 4 3_3. Chng in credit spreads" xfId="5529"/>
    <cellStyle name="20% - uthevingsfarge 2 3 4 4" xfId="5530"/>
    <cellStyle name="20% - uthevingsfarge 2 3 4_3. Chng in credit spreads" xfId="5531"/>
    <cellStyle name="20% - uthevingsfarge 2 3 5" xfId="5532"/>
    <cellStyle name="20% - uthevingsfarge 2 3 5 2" xfId="5533"/>
    <cellStyle name="20% - uthevingsfarge 2 3 5_3. Chng in credit spreads" xfId="5534"/>
    <cellStyle name="20% - uthevingsfarge 2 3 6" xfId="5535"/>
    <cellStyle name="20% - uthevingsfarge 2 3 6 2" xfId="5536"/>
    <cellStyle name="20% - uthevingsfarge 2 3 6_3. Chng in credit spreads" xfId="5537"/>
    <cellStyle name="20% - uthevingsfarge 2 3 7" xfId="5538"/>
    <cellStyle name="20% - uthevingsfarge 2 3 7 2" xfId="5539"/>
    <cellStyle name="20% - uthevingsfarge 2 3 7_3. Chng in credit spreads" xfId="5540"/>
    <cellStyle name="20% - uthevingsfarge 2 3_Finansresultat etter cut-off_31.08.11" xfId="4311"/>
    <cellStyle name="20% - uthevingsfarge 2 4" xfId="4312"/>
    <cellStyle name="20% - uthevingsfarge 2 4 2" xfId="4313"/>
    <cellStyle name="20% - uthevingsfarge 2 4 2 2" xfId="5541"/>
    <cellStyle name="20% - uthevingsfarge 2 4 2 2 2" xfId="5542"/>
    <cellStyle name="20% - uthevingsfarge 2 4 2 2_3. Chng in credit spreads" xfId="5543"/>
    <cellStyle name="20% - uthevingsfarge 2 4 2 3" xfId="5544"/>
    <cellStyle name="20% - uthevingsfarge 2 4 2 3 2" xfId="5545"/>
    <cellStyle name="20% - uthevingsfarge 2 4 2 3_3. Chng in credit spreads" xfId="5546"/>
    <cellStyle name="20% - uthevingsfarge 2 4 2 4" xfId="5547"/>
    <cellStyle name="20% - uthevingsfarge 2 4 2_3. Chng in credit spreads" xfId="5548"/>
    <cellStyle name="20% - uthevingsfarge 2 4 3" xfId="5549"/>
    <cellStyle name="20% - uthevingsfarge 2 4 3 2" xfId="5550"/>
    <cellStyle name="20% - uthevingsfarge 2 4 3_3. Chng in credit spreads" xfId="5551"/>
    <cellStyle name="20% - uthevingsfarge 2 4 4" xfId="5552"/>
    <cellStyle name="20% - uthevingsfarge 2 4 4 2" xfId="5553"/>
    <cellStyle name="20% - uthevingsfarge 2 4 4_3. Chng in credit spreads" xfId="5554"/>
    <cellStyle name="20% - uthevingsfarge 2 4 5" xfId="5555"/>
    <cellStyle name="20% - uthevingsfarge 2 4_3. Chng in credit spreads" xfId="5556"/>
    <cellStyle name="20% - uthevingsfarge 2 5" xfId="4314"/>
    <cellStyle name="20% - uthevingsfarge 2 5 2" xfId="4315"/>
    <cellStyle name="20% - uthevingsfarge 2 5 2 2" xfId="5557"/>
    <cellStyle name="20% - uthevingsfarge 2 5 2 2 2" xfId="5558"/>
    <cellStyle name="20% - uthevingsfarge 2 5 2 2_3. Chng in credit spreads" xfId="5559"/>
    <cellStyle name="20% - uthevingsfarge 2 5 2 3" xfId="5560"/>
    <cellStyle name="20% - uthevingsfarge 2 5 2 3 2" xfId="5561"/>
    <cellStyle name="20% - uthevingsfarge 2 5 2 3_3. Chng in credit spreads" xfId="5562"/>
    <cellStyle name="20% - uthevingsfarge 2 5 2 4" xfId="5563"/>
    <cellStyle name="20% - uthevingsfarge 2 5 2_3. Chng in credit spreads" xfId="5564"/>
    <cellStyle name="20% - uthevingsfarge 2 5 3" xfId="5565"/>
    <cellStyle name="20% - uthevingsfarge 2 5 3 2" xfId="5566"/>
    <cellStyle name="20% - uthevingsfarge 2 5 3_3. Chng in credit spreads" xfId="5567"/>
    <cellStyle name="20% - uthevingsfarge 2 5 4" xfId="5568"/>
    <cellStyle name="20% - uthevingsfarge 2 5 4 2" xfId="5569"/>
    <cellStyle name="20% - uthevingsfarge 2 5 4_3. Chng in credit spreads" xfId="5570"/>
    <cellStyle name="20% - uthevingsfarge 2 5 5" xfId="5571"/>
    <cellStyle name="20% - uthevingsfarge 2 5_3. Chng in credit spreads" xfId="5572"/>
    <cellStyle name="20% - uthevingsfarge 2 6" xfId="4316"/>
    <cellStyle name="20% - uthevingsfarge 2 6 2" xfId="5573"/>
    <cellStyle name="20% - uthevingsfarge 2 6 2 2" xfId="5574"/>
    <cellStyle name="20% - uthevingsfarge 2 6 2_3. Chng in credit spreads" xfId="5575"/>
    <cellStyle name="20% - uthevingsfarge 2 6 3" xfId="5576"/>
    <cellStyle name="20% - uthevingsfarge 2 6 3 2" xfId="5577"/>
    <cellStyle name="20% - uthevingsfarge 2 6 3_3. Chng in credit spreads" xfId="5578"/>
    <cellStyle name="20% - uthevingsfarge 2 6 4" xfId="5579"/>
    <cellStyle name="20% - uthevingsfarge 2 6_3. Chng in credit spreads" xfId="5580"/>
    <cellStyle name="20% - uthevingsfarge 2 7" xfId="4317"/>
    <cellStyle name="20% - uthevingsfarge 2 7 2" xfId="5581"/>
    <cellStyle name="20% - uthevingsfarge 2 7_3. Chng in credit spreads" xfId="5582"/>
    <cellStyle name="20% - uthevingsfarge 2 8" xfId="4318"/>
    <cellStyle name="20% - uthevingsfarge 2 8 2" xfId="5583"/>
    <cellStyle name="20% - uthevingsfarge 2 8_3. Chng in credit spreads" xfId="5584"/>
    <cellStyle name="20% - uthevingsfarge 2 9" xfId="4319"/>
    <cellStyle name="20% - uthevingsfarge 2_7. Other MTM adjustments" xfId="5585"/>
    <cellStyle name="20% - uthevingsfarge 3" xfId="5586"/>
    <cellStyle name="20% - uthevingsfarge 3 10" xfId="4320"/>
    <cellStyle name="20% - uthevingsfarge 3 2" xfId="107"/>
    <cellStyle name="20% - uthevingsfarge 3 2 2" xfId="4321"/>
    <cellStyle name="20% - uthevingsfarge 3 2 2 2" xfId="4322"/>
    <cellStyle name="20% - uthevingsfarge 3 2 2 2 2" xfId="5587"/>
    <cellStyle name="20% - uthevingsfarge 3 2 2 2 2 2" xfId="5588"/>
    <cellStyle name="20% - uthevingsfarge 3 2 2 2 2 2 2" xfId="5589"/>
    <cellStyle name="20% - uthevingsfarge 3 2 2 2 2 2_3. Chng in credit spreads" xfId="5590"/>
    <cellStyle name="20% - uthevingsfarge 3 2 2 2 2 3" xfId="5591"/>
    <cellStyle name="20% - uthevingsfarge 3 2 2 2 2_3. Chng in credit spreads" xfId="5592"/>
    <cellStyle name="20% - uthevingsfarge 3 2 2 2 3" xfId="5593"/>
    <cellStyle name="20% - uthevingsfarge 3 2 2 2 3 2" xfId="5594"/>
    <cellStyle name="20% - uthevingsfarge 3 2 2 2 3 2 2" xfId="5595"/>
    <cellStyle name="20% - uthevingsfarge 3 2 2 2 3 2_3. Chng in credit spreads" xfId="5596"/>
    <cellStyle name="20% - uthevingsfarge 3 2 2 2 3 3" xfId="5597"/>
    <cellStyle name="20% - uthevingsfarge 3 2 2 2 3_3. Chng in credit spreads" xfId="5598"/>
    <cellStyle name="20% - uthevingsfarge 3 2 2 2 4" xfId="5599"/>
    <cellStyle name="20% - uthevingsfarge 3 2 2 2 4 2" xfId="5600"/>
    <cellStyle name="20% - uthevingsfarge 3 2 2 2 4_3. Chng in credit spreads" xfId="5601"/>
    <cellStyle name="20% - uthevingsfarge 3 2 2 2 5" xfId="5602"/>
    <cellStyle name="20% - uthevingsfarge 3 2 2 2 5 2" xfId="5603"/>
    <cellStyle name="20% - uthevingsfarge 3 2 2 2 5_3. Chng in credit spreads" xfId="5604"/>
    <cellStyle name="20% - uthevingsfarge 3 2 2 2 6" xfId="5605"/>
    <cellStyle name="20% - uthevingsfarge 3 2 2 2_3. Chng in credit spreads" xfId="5606"/>
    <cellStyle name="20% - uthevingsfarge 3 2 2 3" xfId="5607"/>
    <cellStyle name="20% - uthevingsfarge 3 2 2 3 2" xfId="5608"/>
    <cellStyle name="20% - uthevingsfarge 3 2 2 3 2 2" xfId="5609"/>
    <cellStyle name="20% - uthevingsfarge 3 2 2 3 2_3. Chng in credit spreads" xfId="5610"/>
    <cellStyle name="20% - uthevingsfarge 3 2 2 3 3" xfId="5611"/>
    <cellStyle name="20% - uthevingsfarge 3 2 2 3_3. Chng in credit spreads" xfId="5612"/>
    <cellStyle name="20% - uthevingsfarge 3 2 2 4" xfId="5613"/>
    <cellStyle name="20% - uthevingsfarge 3 2 2 4 2" xfId="5614"/>
    <cellStyle name="20% - uthevingsfarge 3 2 2 4 2 2" xfId="5615"/>
    <cellStyle name="20% - uthevingsfarge 3 2 2 4 2_3. Chng in credit spreads" xfId="5616"/>
    <cellStyle name="20% - uthevingsfarge 3 2 2 4 3" xfId="5617"/>
    <cellStyle name="20% - uthevingsfarge 3 2 2 4_3. Chng in credit spreads" xfId="5618"/>
    <cellStyle name="20% - uthevingsfarge 3 2 2 5" xfId="5619"/>
    <cellStyle name="20% - uthevingsfarge 3 2 2 5 2" xfId="5620"/>
    <cellStyle name="20% - uthevingsfarge 3 2 2 5 2 2" xfId="5621"/>
    <cellStyle name="20% - uthevingsfarge 3 2 2 5 2_3. Chng in credit spreads" xfId="5622"/>
    <cellStyle name="20% - uthevingsfarge 3 2 2 5 3" xfId="5623"/>
    <cellStyle name="20% - uthevingsfarge 3 2 2 5_3. Chng in credit spreads" xfId="5624"/>
    <cellStyle name="20% - uthevingsfarge 3 2 2 6" xfId="5625"/>
    <cellStyle name="20% - uthevingsfarge 3 2 2 6 2" xfId="5626"/>
    <cellStyle name="20% - uthevingsfarge 3 2 2 6_3. Chng in credit spreads" xfId="5627"/>
    <cellStyle name="20% - uthevingsfarge 3 2 2 7" xfId="5628"/>
    <cellStyle name="20% - uthevingsfarge 3 2 2_3. Chng in credit spreads" xfId="5629"/>
    <cellStyle name="20% - uthevingsfarge 3 2 3" xfId="4323"/>
    <cellStyle name="20% - uthevingsfarge 3 2 3 2" xfId="4324"/>
    <cellStyle name="20% - uthevingsfarge 3 2 3 2 2" xfId="5630"/>
    <cellStyle name="20% - uthevingsfarge 3 2 3 2 2 2" xfId="5631"/>
    <cellStyle name="20% - uthevingsfarge 3 2 3 2 2_3. Chng in credit spreads" xfId="5632"/>
    <cellStyle name="20% - uthevingsfarge 3 2 3 2 3" xfId="5633"/>
    <cellStyle name="20% - uthevingsfarge 3 2 3 2 3 2" xfId="5634"/>
    <cellStyle name="20% - uthevingsfarge 3 2 3 2 3_3. Chng in credit spreads" xfId="5635"/>
    <cellStyle name="20% - uthevingsfarge 3 2 3 2 4" xfId="5636"/>
    <cellStyle name="20% - uthevingsfarge 3 2 3 2 4 2" xfId="5637"/>
    <cellStyle name="20% - uthevingsfarge 3 2 3 2 4_3. Chng in credit spreads" xfId="5638"/>
    <cellStyle name="20% - uthevingsfarge 3 2 3 2 5" xfId="5639"/>
    <cellStyle name="20% - uthevingsfarge 3 2 3 2_3. Chng in credit spreads" xfId="5640"/>
    <cellStyle name="20% - uthevingsfarge 3 2 3 3" xfId="5641"/>
    <cellStyle name="20% - uthevingsfarge 3 2 3 3 2" xfId="5642"/>
    <cellStyle name="20% - uthevingsfarge 3 2 3 3 2 2" xfId="5643"/>
    <cellStyle name="20% - uthevingsfarge 3 2 3 3 2_3. Chng in credit spreads" xfId="5644"/>
    <cellStyle name="20% - uthevingsfarge 3 2 3 3 3" xfId="5645"/>
    <cellStyle name="20% - uthevingsfarge 3 2 3 3_3. Chng in credit spreads" xfId="5646"/>
    <cellStyle name="20% - uthevingsfarge 3 2 3 4" xfId="5647"/>
    <cellStyle name="20% - uthevingsfarge 3 2 3 4 2" xfId="5648"/>
    <cellStyle name="20% - uthevingsfarge 3 2 3 4_3. Chng in credit spreads" xfId="5649"/>
    <cellStyle name="20% - uthevingsfarge 3 2 3 5" xfId="5650"/>
    <cellStyle name="20% - uthevingsfarge 3 2 3 5 2" xfId="5651"/>
    <cellStyle name="20% - uthevingsfarge 3 2 3 5_3. Chng in credit spreads" xfId="5652"/>
    <cellStyle name="20% - uthevingsfarge 3 2 3 6" xfId="5653"/>
    <cellStyle name="20% - uthevingsfarge 3 2 3 6 2" xfId="5654"/>
    <cellStyle name="20% - uthevingsfarge 3 2 3 6_3. Chng in credit spreads" xfId="5655"/>
    <cellStyle name="20% - uthevingsfarge 3 2 3 7" xfId="5656"/>
    <cellStyle name="20% - uthevingsfarge 3 2 3_3. Chng in credit spreads" xfId="5657"/>
    <cellStyle name="20% - uthevingsfarge 3 2 4" xfId="4325"/>
    <cellStyle name="20% - uthevingsfarge 3 2 4 2" xfId="5658"/>
    <cellStyle name="20% - uthevingsfarge 3 2 4 2 2" xfId="5659"/>
    <cellStyle name="20% - uthevingsfarge 3 2 4 2_3. Chng in credit spreads" xfId="5660"/>
    <cellStyle name="20% - uthevingsfarge 3 2 4 3" xfId="5661"/>
    <cellStyle name="20% - uthevingsfarge 3 2 4 3 2" xfId="5662"/>
    <cellStyle name="20% - uthevingsfarge 3 2 4 3_3. Chng in credit spreads" xfId="5663"/>
    <cellStyle name="20% - uthevingsfarge 3 2 4 4" xfId="5664"/>
    <cellStyle name="20% - uthevingsfarge 3 2 4 4 2" xfId="5665"/>
    <cellStyle name="20% - uthevingsfarge 3 2 4 4_3. Chng in credit spreads" xfId="5666"/>
    <cellStyle name="20% - uthevingsfarge 3 2 4 5" xfId="5667"/>
    <cellStyle name="20% - uthevingsfarge 3 2 4_3. Chng in credit spreads" xfId="5668"/>
    <cellStyle name="20% - uthevingsfarge 3 2 5" xfId="5669"/>
    <cellStyle name="20% - uthevingsfarge 3 2 5 2" xfId="5670"/>
    <cellStyle name="20% - uthevingsfarge 3 2 5 2 2" xfId="5671"/>
    <cellStyle name="20% - uthevingsfarge 3 2 5 2_3. Chng in credit spreads" xfId="5672"/>
    <cellStyle name="20% - uthevingsfarge 3 2 5 3" xfId="5673"/>
    <cellStyle name="20% - uthevingsfarge 3 2 5_3. Chng in credit spreads" xfId="5674"/>
    <cellStyle name="20% - uthevingsfarge 3 2 6" xfId="5675"/>
    <cellStyle name="20% - uthevingsfarge 3 2 6 2" xfId="5676"/>
    <cellStyle name="20% - uthevingsfarge 3 2 6 2 2" xfId="5677"/>
    <cellStyle name="20% - uthevingsfarge 3 2 6 2_3. Chng in credit spreads" xfId="5678"/>
    <cellStyle name="20% - uthevingsfarge 3 2 6 3" xfId="5679"/>
    <cellStyle name="20% - uthevingsfarge 3 2 6_3. Chng in credit spreads" xfId="5680"/>
    <cellStyle name="20% - uthevingsfarge 3 2 7" xfId="5681"/>
    <cellStyle name="20% - uthevingsfarge 3 2 7 2" xfId="5682"/>
    <cellStyle name="20% - uthevingsfarge 3 2 7_3. Chng in credit spreads" xfId="5683"/>
    <cellStyle name="20% - uthevingsfarge 3 2 8" xfId="5684"/>
    <cellStyle name="20% - uthevingsfarge 3 2 8 2" xfId="5685"/>
    <cellStyle name="20% - uthevingsfarge 3 2 8_3. Chng in credit spreads" xfId="5686"/>
    <cellStyle name="20% - uthevingsfarge 3 2_Adj_Operating_expenses" xfId="4326"/>
    <cellStyle name="20% - uthevingsfarge 3 3" xfId="4327"/>
    <cellStyle name="20% - uthevingsfarge 3 3 2" xfId="4328"/>
    <cellStyle name="20% - uthevingsfarge 3 3 2 2" xfId="4329"/>
    <cellStyle name="20% - uthevingsfarge 3 3 2 2 2" xfId="5687"/>
    <cellStyle name="20% - uthevingsfarge 3 3 2 2 2 2" xfId="5688"/>
    <cellStyle name="20% - uthevingsfarge 3 3 2 2 2_3. Chng in credit spreads" xfId="5689"/>
    <cellStyle name="20% - uthevingsfarge 3 3 2 2 3" xfId="5690"/>
    <cellStyle name="20% - uthevingsfarge 3 3 2 2 3 2" xfId="5691"/>
    <cellStyle name="20% - uthevingsfarge 3 3 2 2 3_3. Chng in credit spreads" xfId="5692"/>
    <cellStyle name="20% - uthevingsfarge 3 3 2 2 4" xfId="5693"/>
    <cellStyle name="20% - uthevingsfarge 3 3 2 2_3. Chng in credit spreads" xfId="5694"/>
    <cellStyle name="20% - uthevingsfarge 3 3 2 3" xfId="5695"/>
    <cellStyle name="20% - uthevingsfarge 3 3 2 3 2" xfId="5696"/>
    <cellStyle name="20% - uthevingsfarge 3 3 2 3_3. Chng in credit spreads" xfId="5697"/>
    <cellStyle name="20% - uthevingsfarge 3 3 2 4" xfId="5698"/>
    <cellStyle name="20% - uthevingsfarge 3 3 2 4 2" xfId="5699"/>
    <cellStyle name="20% - uthevingsfarge 3 3 2 4_3. Chng in credit spreads" xfId="5700"/>
    <cellStyle name="20% - uthevingsfarge 3 3 2 5" xfId="5701"/>
    <cellStyle name="20% - uthevingsfarge 3 3 2_3. Chng in credit spreads" xfId="5702"/>
    <cellStyle name="20% - uthevingsfarge 3 3 3" xfId="4330"/>
    <cellStyle name="20% - uthevingsfarge 3 3 3 2" xfId="4331"/>
    <cellStyle name="20% - uthevingsfarge 3 3 3 2 2" xfId="5703"/>
    <cellStyle name="20% - uthevingsfarge 3 3 3 2 2 2" xfId="5704"/>
    <cellStyle name="20% - uthevingsfarge 3 3 3 2 2_3. Chng in credit spreads" xfId="5705"/>
    <cellStyle name="20% - uthevingsfarge 3 3 3 2 3" xfId="5706"/>
    <cellStyle name="20% - uthevingsfarge 3 3 3 2 3 2" xfId="5707"/>
    <cellStyle name="20% - uthevingsfarge 3 3 3 2 3_3. Chng in credit spreads" xfId="5708"/>
    <cellStyle name="20% - uthevingsfarge 3 3 3 2 4" xfId="5709"/>
    <cellStyle name="20% - uthevingsfarge 3 3 3 2_3. Chng in credit spreads" xfId="5710"/>
    <cellStyle name="20% - uthevingsfarge 3 3 3 3" xfId="5711"/>
    <cellStyle name="20% - uthevingsfarge 3 3 3 3 2" xfId="5712"/>
    <cellStyle name="20% - uthevingsfarge 3 3 3 3_3. Chng in credit spreads" xfId="5713"/>
    <cellStyle name="20% - uthevingsfarge 3 3 3 4" xfId="5714"/>
    <cellStyle name="20% - uthevingsfarge 3 3 3 4 2" xfId="5715"/>
    <cellStyle name="20% - uthevingsfarge 3 3 3 4_3. Chng in credit spreads" xfId="5716"/>
    <cellStyle name="20% - uthevingsfarge 3 3 3 5" xfId="5717"/>
    <cellStyle name="20% - uthevingsfarge 3 3 3_3. Chng in credit spreads" xfId="5718"/>
    <cellStyle name="20% - uthevingsfarge 3 3 4" xfId="4332"/>
    <cellStyle name="20% - uthevingsfarge 3 3 4 2" xfId="5719"/>
    <cellStyle name="20% - uthevingsfarge 3 3 4 2 2" xfId="5720"/>
    <cellStyle name="20% - uthevingsfarge 3 3 4 2_3. Chng in credit spreads" xfId="5721"/>
    <cellStyle name="20% - uthevingsfarge 3 3 4 3" xfId="5722"/>
    <cellStyle name="20% - uthevingsfarge 3 3 4 3 2" xfId="5723"/>
    <cellStyle name="20% - uthevingsfarge 3 3 4 3_3. Chng in credit spreads" xfId="5724"/>
    <cellStyle name="20% - uthevingsfarge 3 3 4 4" xfId="5725"/>
    <cellStyle name="20% - uthevingsfarge 3 3 4_3. Chng in credit spreads" xfId="5726"/>
    <cellStyle name="20% - uthevingsfarge 3 3 5" xfId="5727"/>
    <cellStyle name="20% - uthevingsfarge 3 3 5 2" xfId="5728"/>
    <cellStyle name="20% - uthevingsfarge 3 3 5_3. Chng in credit spreads" xfId="5729"/>
    <cellStyle name="20% - uthevingsfarge 3 3 6" xfId="5730"/>
    <cellStyle name="20% - uthevingsfarge 3 3 6 2" xfId="5731"/>
    <cellStyle name="20% - uthevingsfarge 3 3 6_3. Chng in credit spreads" xfId="5732"/>
    <cellStyle name="20% - uthevingsfarge 3 3 7" xfId="5733"/>
    <cellStyle name="20% - uthevingsfarge 3 3 7 2" xfId="5734"/>
    <cellStyle name="20% - uthevingsfarge 3 3 7_3. Chng in credit spreads" xfId="5735"/>
    <cellStyle name="20% - uthevingsfarge 3 3_Finansresultat etter cut-off_31.08.11" xfId="4333"/>
    <cellStyle name="20% - uthevingsfarge 3 4" xfId="4334"/>
    <cellStyle name="20% - uthevingsfarge 3 4 2" xfId="4335"/>
    <cellStyle name="20% - uthevingsfarge 3 4 2 2" xfId="5736"/>
    <cellStyle name="20% - uthevingsfarge 3 4 2 2 2" xfId="5737"/>
    <cellStyle name="20% - uthevingsfarge 3 4 2 2_3. Chng in credit spreads" xfId="5738"/>
    <cellStyle name="20% - uthevingsfarge 3 4 2 3" xfId="5739"/>
    <cellStyle name="20% - uthevingsfarge 3 4 2 3 2" xfId="5740"/>
    <cellStyle name="20% - uthevingsfarge 3 4 2 3_3. Chng in credit spreads" xfId="5741"/>
    <cellStyle name="20% - uthevingsfarge 3 4 2 4" xfId="5742"/>
    <cellStyle name="20% - uthevingsfarge 3 4 2_3. Chng in credit spreads" xfId="5743"/>
    <cellStyle name="20% - uthevingsfarge 3 4 3" xfId="5744"/>
    <cellStyle name="20% - uthevingsfarge 3 4 3 2" xfId="5745"/>
    <cellStyle name="20% - uthevingsfarge 3 4 3_3. Chng in credit spreads" xfId="5746"/>
    <cellStyle name="20% - uthevingsfarge 3 4 4" xfId="5747"/>
    <cellStyle name="20% - uthevingsfarge 3 4 4 2" xfId="5748"/>
    <cellStyle name="20% - uthevingsfarge 3 4 4_3. Chng in credit spreads" xfId="5749"/>
    <cellStyle name="20% - uthevingsfarge 3 4 5" xfId="5750"/>
    <cellStyle name="20% - uthevingsfarge 3 4_3. Chng in credit spreads" xfId="5751"/>
    <cellStyle name="20% - uthevingsfarge 3 5" xfId="4336"/>
    <cellStyle name="20% - uthevingsfarge 3 5 2" xfId="4337"/>
    <cellStyle name="20% - uthevingsfarge 3 5 2 2" xfId="5752"/>
    <cellStyle name="20% - uthevingsfarge 3 5 2 2 2" xfId="5753"/>
    <cellStyle name="20% - uthevingsfarge 3 5 2 2_3. Chng in credit spreads" xfId="5754"/>
    <cellStyle name="20% - uthevingsfarge 3 5 2 3" xfId="5755"/>
    <cellStyle name="20% - uthevingsfarge 3 5 2 3 2" xfId="5756"/>
    <cellStyle name="20% - uthevingsfarge 3 5 2 3_3. Chng in credit spreads" xfId="5757"/>
    <cellStyle name="20% - uthevingsfarge 3 5 2 4" xfId="5758"/>
    <cellStyle name="20% - uthevingsfarge 3 5 2_3. Chng in credit spreads" xfId="5759"/>
    <cellStyle name="20% - uthevingsfarge 3 5 3" xfId="5760"/>
    <cellStyle name="20% - uthevingsfarge 3 5 3 2" xfId="5761"/>
    <cellStyle name="20% - uthevingsfarge 3 5 3_3. Chng in credit spreads" xfId="5762"/>
    <cellStyle name="20% - uthevingsfarge 3 5 4" xfId="5763"/>
    <cellStyle name="20% - uthevingsfarge 3 5 4 2" xfId="5764"/>
    <cellStyle name="20% - uthevingsfarge 3 5 4_3. Chng in credit spreads" xfId="5765"/>
    <cellStyle name="20% - uthevingsfarge 3 5 5" xfId="5766"/>
    <cellStyle name="20% - uthevingsfarge 3 5_3. Chng in credit spreads" xfId="5767"/>
    <cellStyle name="20% - uthevingsfarge 3 6" xfId="4338"/>
    <cellStyle name="20% - uthevingsfarge 3 6 2" xfId="5768"/>
    <cellStyle name="20% - uthevingsfarge 3 6 2 2" xfId="5769"/>
    <cellStyle name="20% - uthevingsfarge 3 6 2_3. Chng in credit spreads" xfId="5770"/>
    <cellStyle name="20% - uthevingsfarge 3 6 3" xfId="5771"/>
    <cellStyle name="20% - uthevingsfarge 3 6 3 2" xfId="5772"/>
    <cellStyle name="20% - uthevingsfarge 3 6 3_3. Chng in credit spreads" xfId="5773"/>
    <cellStyle name="20% - uthevingsfarge 3 6 4" xfId="5774"/>
    <cellStyle name="20% - uthevingsfarge 3 6_3. Chng in credit spreads" xfId="5775"/>
    <cellStyle name="20% - uthevingsfarge 3 7" xfId="4339"/>
    <cellStyle name="20% - uthevingsfarge 3 7 2" xfId="5776"/>
    <cellStyle name="20% - uthevingsfarge 3 7_3. Chng in credit spreads" xfId="5777"/>
    <cellStyle name="20% - uthevingsfarge 3 8" xfId="4340"/>
    <cellStyle name="20% - uthevingsfarge 3 8 2" xfId="5778"/>
    <cellStyle name="20% - uthevingsfarge 3 8_3. Chng in credit spreads" xfId="5779"/>
    <cellStyle name="20% - uthevingsfarge 3 9" xfId="4341"/>
    <cellStyle name="20% - uthevingsfarge 3_7. Other MTM adjustments" xfId="5780"/>
    <cellStyle name="20% - uthevingsfarge 4" xfId="5781"/>
    <cellStyle name="20% - uthevingsfarge 4 10" xfId="4342"/>
    <cellStyle name="20% - uthevingsfarge 4 2" xfId="108"/>
    <cellStyle name="20% - uthevingsfarge 4 2 2" xfId="4343"/>
    <cellStyle name="20% - uthevingsfarge 4 2 2 2" xfId="4344"/>
    <cellStyle name="20% - uthevingsfarge 4 2 2 2 2" xfId="5782"/>
    <cellStyle name="20% - uthevingsfarge 4 2 2 2 2 2" xfId="5783"/>
    <cellStyle name="20% - uthevingsfarge 4 2 2 2 2 2 2" xfId="5784"/>
    <cellStyle name="20% - uthevingsfarge 4 2 2 2 2 2_3. Chng in credit spreads" xfId="5785"/>
    <cellStyle name="20% - uthevingsfarge 4 2 2 2 2 3" xfId="5786"/>
    <cellStyle name="20% - uthevingsfarge 4 2 2 2 2_3. Chng in credit spreads" xfId="5787"/>
    <cellStyle name="20% - uthevingsfarge 4 2 2 2 3" xfId="5788"/>
    <cellStyle name="20% - uthevingsfarge 4 2 2 2 3 2" xfId="5789"/>
    <cellStyle name="20% - uthevingsfarge 4 2 2 2 3 2 2" xfId="5790"/>
    <cellStyle name="20% - uthevingsfarge 4 2 2 2 3 2_3. Chng in credit spreads" xfId="5791"/>
    <cellStyle name="20% - uthevingsfarge 4 2 2 2 3 3" xfId="5792"/>
    <cellStyle name="20% - uthevingsfarge 4 2 2 2 3_3. Chng in credit spreads" xfId="5793"/>
    <cellStyle name="20% - uthevingsfarge 4 2 2 2 4" xfId="5794"/>
    <cellStyle name="20% - uthevingsfarge 4 2 2 2 4 2" xfId="5795"/>
    <cellStyle name="20% - uthevingsfarge 4 2 2 2 4_3. Chng in credit spreads" xfId="5796"/>
    <cellStyle name="20% - uthevingsfarge 4 2 2 2 5" xfId="5797"/>
    <cellStyle name="20% - uthevingsfarge 4 2 2 2 5 2" xfId="5798"/>
    <cellStyle name="20% - uthevingsfarge 4 2 2 2 5_3. Chng in credit spreads" xfId="5799"/>
    <cellStyle name="20% - uthevingsfarge 4 2 2 2 6" xfId="5800"/>
    <cellStyle name="20% - uthevingsfarge 4 2 2 2_3. Chng in credit spreads" xfId="5801"/>
    <cellStyle name="20% - uthevingsfarge 4 2 2 3" xfId="5802"/>
    <cellStyle name="20% - uthevingsfarge 4 2 2 3 2" xfId="5803"/>
    <cellStyle name="20% - uthevingsfarge 4 2 2 3 2 2" xfId="5804"/>
    <cellStyle name="20% - uthevingsfarge 4 2 2 3 2_3. Chng in credit spreads" xfId="5805"/>
    <cellStyle name="20% - uthevingsfarge 4 2 2 3 3" xfId="5806"/>
    <cellStyle name="20% - uthevingsfarge 4 2 2 3_3. Chng in credit spreads" xfId="5807"/>
    <cellStyle name="20% - uthevingsfarge 4 2 2 4" xfId="5808"/>
    <cellStyle name="20% - uthevingsfarge 4 2 2 4 2" xfId="5809"/>
    <cellStyle name="20% - uthevingsfarge 4 2 2 4 2 2" xfId="5810"/>
    <cellStyle name="20% - uthevingsfarge 4 2 2 4 2_3. Chng in credit spreads" xfId="5811"/>
    <cellStyle name="20% - uthevingsfarge 4 2 2 4 3" xfId="5812"/>
    <cellStyle name="20% - uthevingsfarge 4 2 2 4_3. Chng in credit spreads" xfId="5813"/>
    <cellStyle name="20% - uthevingsfarge 4 2 2 5" xfId="5814"/>
    <cellStyle name="20% - uthevingsfarge 4 2 2 5 2" xfId="5815"/>
    <cellStyle name="20% - uthevingsfarge 4 2 2 5 2 2" xfId="5816"/>
    <cellStyle name="20% - uthevingsfarge 4 2 2 5 2_3. Chng in credit spreads" xfId="5817"/>
    <cellStyle name="20% - uthevingsfarge 4 2 2 5 3" xfId="5818"/>
    <cellStyle name="20% - uthevingsfarge 4 2 2 5_3. Chng in credit spreads" xfId="5819"/>
    <cellStyle name="20% - uthevingsfarge 4 2 2 6" xfId="5820"/>
    <cellStyle name="20% - uthevingsfarge 4 2 2 6 2" xfId="5821"/>
    <cellStyle name="20% - uthevingsfarge 4 2 2 6_3. Chng in credit spreads" xfId="5822"/>
    <cellStyle name="20% - uthevingsfarge 4 2 2 7" xfId="5823"/>
    <cellStyle name="20% - uthevingsfarge 4 2 2_3. Chng in credit spreads" xfId="5824"/>
    <cellStyle name="20% - uthevingsfarge 4 2 3" xfId="4345"/>
    <cellStyle name="20% - uthevingsfarge 4 2 3 2" xfId="4346"/>
    <cellStyle name="20% - uthevingsfarge 4 2 3 2 2" xfId="5825"/>
    <cellStyle name="20% - uthevingsfarge 4 2 3 2 2 2" xfId="5826"/>
    <cellStyle name="20% - uthevingsfarge 4 2 3 2 2_3. Chng in credit spreads" xfId="5827"/>
    <cellStyle name="20% - uthevingsfarge 4 2 3 2 3" xfId="5828"/>
    <cellStyle name="20% - uthevingsfarge 4 2 3 2 3 2" xfId="5829"/>
    <cellStyle name="20% - uthevingsfarge 4 2 3 2 3_3. Chng in credit spreads" xfId="5830"/>
    <cellStyle name="20% - uthevingsfarge 4 2 3 2 4" xfId="5831"/>
    <cellStyle name="20% - uthevingsfarge 4 2 3 2 4 2" xfId="5832"/>
    <cellStyle name="20% - uthevingsfarge 4 2 3 2 4_3. Chng in credit spreads" xfId="5833"/>
    <cellStyle name="20% - uthevingsfarge 4 2 3 2 5" xfId="5834"/>
    <cellStyle name="20% - uthevingsfarge 4 2 3 2_3. Chng in credit spreads" xfId="5835"/>
    <cellStyle name="20% - uthevingsfarge 4 2 3 3" xfId="5836"/>
    <cellStyle name="20% - uthevingsfarge 4 2 3 3 2" xfId="5837"/>
    <cellStyle name="20% - uthevingsfarge 4 2 3 3 2 2" xfId="5838"/>
    <cellStyle name="20% - uthevingsfarge 4 2 3 3 2_3. Chng in credit spreads" xfId="5839"/>
    <cellStyle name="20% - uthevingsfarge 4 2 3 3 3" xfId="5840"/>
    <cellStyle name="20% - uthevingsfarge 4 2 3 3_3. Chng in credit spreads" xfId="5841"/>
    <cellStyle name="20% - uthevingsfarge 4 2 3 4" xfId="5842"/>
    <cellStyle name="20% - uthevingsfarge 4 2 3 4 2" xfId="5843"/>
    <cellStyle name="20% - uthevingsfarge 4 2 3 4_3. Chng in credit spreads" xfId="5844"/>
    <cellStyle name="20% - uthevingsfarge 4 2 3 5" xfId="5845"/>
    <cellStyle name="20% - uthevingsfarge 4 2 3 5 2" xfId="5846"/>
    <cellStyle name="20% - uthevingsfarge 4 2 3 5_3. Chng in credit spreads" xfId="5847"/>
    <cellStyle name="20% - uthevingsfarge 4 2 3 6" xfId="5848"/>
    <cellStyle name="20% - uthevingsfarge 4 2 3 6 2" xfId="5849"/>
    <cellStyle name="20% - uthevingsfarge 4 2 3 6_3. Chng in credit spreads" xfId="5850"/>
    <cellStyle name="20% - uthevingsfarge 4 2 3 7" xfId="5851"/>
    <cellStyle name="20% - uthevingsfarge 4 2 3_3. Chng in credit spreads" xfId="5852"/>
    <cellStyle name="20% - uthevingsfarge 4 2 4" xfId="4347"/>
    <cellStyle name="20% - uthevingsfarge 4 2 4 2" xfId="5853"/>
    <cellStyle name="20% - uthevingsfarge 4 2 4 2 2" xfId="5854"/>
    <cellStyle name="20% - uthevingsfarge 4 2 4 2_3. Chng in credit spreads" xfId="5855"/>
    <cellStyle name="20% - uthevingsfarge 4 2 4 3" xfId="5856"/>
    <cellStyle name="20% - uthevingsfarge 4 2 4 3 2" xfId="5857"/>
    <cellStyle name="20% - uthevingsfarge 4 2 4 3_3. Chng in credit spreads" xfId="5858"/>
    <cellStyle name="20% - uthevingsfarge 4 2 4 4" xfId="5859"/>
    <cellStyle name="20% - uthevingsfarge 4 2 4 4 2" xfId="5860"/>
    <cellStyle name="20% - uthevingsfarge 4 2 4 4_3. Chng in credit spreads" xfId="5861"/>
    <cellStyle name="20% - uthevingsfarge 4 2 4 5" xfId="5862"/>
    <cellStyle name="20% - uthevingsfarge 4 2 4_3. Chng in credit spreads" xfId="5863"/>
    <cellStyle name="20% - uthevingsfarge 4 2 5" xfId="5864"/>
    <cellStyle name="20% - uthevingsfarge 4 2 5 2" xfId="5865"/>
    <cellStyle name="20% - uthevingsfarge 4 2 5 2 2" xfId="5866"/>
    <cellStyle name="20% - uthevingsfarge 4 2 5 2_3. Chng in credit spreads" xfId="5867"/>
    <cellStyle name="20% - uthevingsfarge 4 2 5 3" xfId="5868"/>
    <cellStyle name="20% - uthevingsfarge 4 2 5_3. Chng in credit spreads" xfId="5869"/>
    <cellStyle name="20% - uthevingsfarge 4 2 6" xfId="5870"/>
    <cellStyle name="20% - uthevingsfarge 4 2 6 2" xfId="5871"/>
    <cellStyle name="20% - uthevingsfarge 4 2 6 2 2" xfId="5872"/>
    <cellStyle name="20% - uthevingsfarge 4 2 6 2_3. Chng in credit spreads" xfId="5873"/>
    <cellStyle name="20% - uthevingsfarge 4 2 6 3" xfId="5874"/>
    <cellStyle name="20% - uthevingsfarge 4 2 6_3. Chng in credit spreads" xfId="5875"/>
    <cellStyle name="20% - uthevingsfarge 4 2 7" xfId="5876"/>
    <cellStyle name="20% - uthevingsfarge 4 2 7 2" xfId="5877"/>
    <cellStyle name="20% - uthevingsfarge 4 2 7_3. Chng in credit spreads" xfId="5878"/>
    <cellStyle name="20% - uthevingsfarge 4 2 8" xfId="5879"/>
    <cellStyle name="20% - uthevingsfarge 4 2 8 2" xfId="5880"/>
    <cellStyle name="20% - uthevingsfarge 4 2 8_3. Chng in credit spreads" xfId="5881"/>
    <cellStyle name="20% - uthevingsfarge 4 2_Adj_Operating_expenses" xfId="4348"/>
    <cellStyle name="20% - uthevingsfarge 4 3" xfId="4349"/>
    <cellStyle name="20% - uthevingsfarge 4 3 2" xfId="4350"/>
    <cellStyle name="20% - uthevingsfarge 4 3 2 2" xfId="4351"/>
    <cellStyle name="20% - uthevingsfarge 4 3 2 2 2" xfId="5882"/>
    <cellStyle name="20% - uthevingsfarge 4 3 2 2 2 2" xfId="5883"/>
    <cellStyle name="20% - uthevingsfarge 4 3 2 2 2_3. Chng in credit spreads" xfId="5884"/>
    <cellStyle name="20% - uthevingsfarge 4 3 2 2 3" xfId="5885"/>
    <cellStyle name="20% - uthevingsfarge 4 3 2 2 3 2" xfId="5886"/>
    <cellStyle name="20% - uthevingsfarge 4 3 2 2 3_3. Chng in credit spreads" xfId="5887"/>
    <cellStyle name="20% - uthevingsfarge 4 3 2 2 4" xfId="5888"/>
    <cellStyle name="20% - uthevingsfarge 4 3 2 2_3. Chng in credit spreads" xfId="5889"/>
    <cellStyle name="20% - uthevingsfarge 4 3 2 3" xfId="5890"/>
    <cellStyle name="20% - uthevingsfarge 4 3 2 3 2" xfId="5891"/>
    <cellStyle name="20% - uthevingsfarge 4 3 2 3_3. Chng in credit spreads" xfId="5892"/>
    <cellStyle name="20% - uthevingsfarge 4 3 2 4" xfId="5893"/>
    <cellStyle name="20% - uthevingsfarge 4 3 2 4 2" xfId="5894"/>
    <cellStyle name="20% - uthevingsfarge 4 3 2 4_3. Chng in credit spreads" xfId="5895"/>
    <cellStyle name="20% - uthevingsfarge 4 3 2 5" xfId="5896"/>
    <cellStyle name="20% - uthevingsfarge 4 3 2_3. Chng in credit spreads" xfId="5897"/>
    <cellStyle name="20% - uthevingsfarge 4 3 3" xfId="4352"/>
    <cellStyle name="20% - uthevingsfarge 4 3 3 2" xfId="4353"/>
    <cellStyle name="20% - uthevingsfarge 4 3 3 2 2" xfId="5898"/>
    <cellStyle name="20% - uthevingsfarge 4 3 3 2 2 2" xfId="5899"/>
    <cellStyle name="20% - uthevingsfarge 4 3 3 2 2_3. Chng in credit spreads" xfId="5900"/>
    <cellStyle name="20% - uthevingsfarge 4 3 3 2 3" xfId="5901"/>
    <cellStyle name="20% - uthevingsfarge 4 3 3 2 3 2" xfId="5902"/>
    <cellStyle name="20% - uthevingsfarge 4 3 3 2 3_3. Chng in credit spreads" xfId="5903"/>
    <cellStyle name="20% - uthevingsfarge 4 3 3 2 4" xfId="5904"/>
    <cellStyle name="20% - uthevingsfarge 4 3 3 2_3. Chng in credit spreads" xfId="5905"/>
    <cellStyle name="20% - uthevingsfarge 4 3 3 3" xfId="5906"/>
    <cellStyle name="20% - uthevingsfarge 4 3 3 3 2" xfId="5907"/>
    <cellStyle name="20% - uthevingsfarge 4 3 3 3_3. Chng in credit spreads" xfId="5908"/>
    <cellStyle name="20% - uthevingsfarge 4 3 3 4" xfId="5909"/>
    <cellStyle name="20% - uthevingsfarge 4 3 3 4 2" xfId="5910"/>
    <cellStyle name="20% - uthevingsfarge 4 3 3 4_3. Chng in credit spreads" xfId="5911"/>
    <cellStyle name="20% - uthevingsfarge 4 3 3 5" xfId="5912"/>
    <cellStyle name="20% - uthevingsfarge 4 3 3_3. Chng in credit spreads" xfId="5913"/>
    <cellStyle name="20% - uthevingsfarge 4 3 4" xfId="4354"/>
    <cellStyle name="20% - uthevingsfarge 4 3 4 2" xfId="5914"/>
    <cellStyle name="20% - uthevingsfarge 4 3 4 2 2" xfId="5915"/>
    <cellStyle name="20% - uthevingsfarge 4 3 4 2_3. Chng in credit spreads" xfId="5916"/>
    <cellStyle name="20% - uthevingsfarge 4 3 4 3" xfId="5917"/>
    <cellStyle name="20% - uthevingsfarge 4 3 4 3 2" xfId="5918"/>
    <cellStyle name="20% - uthevingsfarge 4 3 4 3_3. Chng in credit spreads" xfId="5919"/>
    <cellStyle name="20% - uthevingsfarge 4 3 4 4" xfId="5920"/>
    <cellStyle name="20% - uthevingsfarge 4 3 4_3. Chng in credit spreads" xfId="5921"/>
    <cellStyle name="20% - uthevingsfarge 4 3 5" xfId="5922"/>
    <cellStyle name="20% - uthevingsfarge 4 3 5 2" xfId="5923"/>
    <cellStyle name="20% - uthevingsfarge 4 3 5_3. Chng in credit spreads" xfId="5924"/>
    <cellStyle name="20% - uthevingsfarge 4 3 6" xfId="5925"/>
    <cellStyle name="20% - uthevingsfarge 4 3 6 2" xfId="5926"/>
    <cellStyle name="20% - uthevingsfarge 4 3 6_3. Chng in credit spreads" xfId="5927"/>
    <cellStyle name="20% - uthevingsfarge 4 3 7" xfId="5928"/>
    <cellStyle name="20% - uthevingsfarge 4 3 7 2" xfId="5929"/>
    <cellStyle name="20% - uthevingsfarge 4 3 7_3. Chng in credit spreads" xfId="5930"/>
    <cellStyle name="20% - uthevingsfarge 4 3_Finansresultat etter cut-off_31.08.11" xfId="4355"/>
    <cellStyle name="20% - uthevingsfarge 4 4" xfId="4356"/>
    <cellStyle name="20% - uthevingsfarge 4 4 2" xfId="4357"/>
    <cellStyle name="20% - uthevingsfarge 4 4 2 2" xfId="5931"/>
    <cellStyle name="20% - uthevingsfarge 4 4 2 2 2" xfId="5932"/>
    <cellStyle name="20% - uthevingsfarge 4 4 2 2_3. Chng in credit spreads" xfId="5933"/>
    <cellStyle name="20% - uthevingsfarge 4 4 2 3" xfId="5934"/>
    <cellStyle name="20% - uthevingsfarge 4 4 2 3 2" xfId="5935"/>
    <cellStyle name="20% - uthevingsfarge 4 4 2 3_3. Chng in credit spreads" xfId="5936"/>
    <cellStyle name="20% - uthevingsfarge 4 4 2 4" xfId="5937"/>
    <cellStyle name="20% - uthevingsfarge 4 4 2_3. Chng in credit spreads" xfId="5938"/>
    <cellStyle name="20% - uthevingsfarge 4 4 3" xfId="5939"/>
    <cellStyle name="20% - uthevingsfarge 4 4 3 2" xfId="5940"/>
    <cellStyle name="20% - uthevingsfarge 4 4 3_3. Chng in credit spreads" xfId="5941"/>
    <cellStyle name="20% - uthevingsfarge 4 4 4" xfId="5942"/>
    <cellStyle name="20% - uthevingsfarge 4 4 4 2" xfId="5943"/>
    <cellStyle name="20% - uthevingsfarge 4 4 4_3. Chng in credit spreads" xfId="5944"/>
    <cellStyle name="20% - uthevingsfarge 4 4 5" xfId="5945"/>
    <cellStyle name="20% - uthevingsfarge 4 4_3. Chng in credit spreads" xfId="5946"/>
    <cellStyle name="20% - uthevingsfarge 4 5" xfId="4358"/>
    <cellStyle name="20% - uthevingsfarge 4 5 2" xfId="4359"/>
    <cellStyle name="20% - uthevingsfarge 4 5 2 2" xfId="5947"/>
    <cellStyle name="20% - uthevingsfarge 4 5 2 2 2" xfId="5948"/>
    <cellStyle name="20% - uthevingsfarge 4 5 2 2_3. Chng in credit spreads" xfId="5949"/>
    <cellStyle name="20% - uthevingsfarge 4 5 2 3" xfId="5950"/>
    <cellStyle name="20% - uthevingsfarge 4 5 2 3 2" xfId="5951"/>
    <cellStyle name="20% - uthevingsfarge 4 5 2 3_3. Chng in credit spreads" xfId="5952"/>
    <cellStyle name="20% - uthevingsfarge 4 5 2 4" xfId="5953"/>
    <cellStyle name="20% - uthevingsfarge 4 5 2_3. Chng in credit spreads" xfId="5954"/>
    <cellStyle name="20% - uthevingsfarge 4 5 3" xfId="5955"/>
    <cellStyle name="20% - uthevingsfarge 4 5 3 2" xfId="5956"/>
    <cellStyle name="20% - uthevingsfarge 4 5 3_3. Chng in credit spreads" xfId="5957"/>
    <cellStyle name="20% - uthevingsfarge 4 5 4" xfId="5958"/>
    <cellStyle name="20% - uthevingsfarge 4 5 4 2" xfId="5959"/>
    <cellStyle name="20% - uthevingsfarge 4 5 4_3. Chng in credit spreads" xfId="5960"/>
    <cellStyle name="20% - uthevingsfarge 4 5 5" xfId="5961"/>
    <cellStyle name="20% - uthevingsfarge 4 5_3. Chng in credit spreads" xfId="5962"/>
    <cellStyle name="20% - uthevingsfarge 4 6" xfId="4360"/>
    <cellStyle name="20% - uthevingsfarge 4 6 2" xfId="5963"/>
    <cellStyle name="20% - uthevingsfarge 4 6 2 2" xfId="5964"/>
    <cellStyle name="20% - uthevingsfarge 4 6 2_3. Chng in credit spreads" xfId="5965"/>
    <cellStyle name="20% - uthevingsfarge 4 6 3" xfId="5966"/>
    <cellStyle name="20% - uthevingsfarge 4 6 3 2" xfId="5967"/>
    <cellStyle name="20% - uthevingsfarge 4 6 3_3. Chng in credit spreads" xfId="5968"/>
    <cellStyle name="20% - uthevingsfarge 4 6 4" xfId="5969"/>
    <cellStyle name="20% - uthevingsfarge 4 6_3. Chng in credit spreads" xfId="5970"/>
    <cellStyle name="20% - uthevingsfarge 4 7" xfId="4361"/>
    <cellStyle name="20% - uthevingsfarge 4 7 2" xfId="5971"/>
    <cellStyle name="20% - uthevingsfarge 4 7_3. Chng in credit spreads" xfId="5972"/>
    <cellStyle name="20% - uthevingsfarge 4 8" xfId="4362"/>
    <cellStyle name="20% - uthevingsfarge 4 8 2" xfId="5973"/>
    <cellStyle name="20% - uthevingsfarge 4 8_3. Chng in credit spreads" xfId="5974"/>
    <cellStyle name="20% - uthevingsfarge 4 9" xfId="4363"/>
    <cellStyle name="20% - uthevingsfarge 4_7. Other MTM adjustments" xfId="5975"/>
    <cellStyle name="20% - uthevingsfarge 5" xfId="5976"/>
    <cellStyle name="20% - uthevingsfarge 5 10" xfId="4364"/>
    <cellStyle name="20% - uthevingsfarge 5 2" xfId="109"/>
    <cellStyle name="20% - uthevingsfarge 5 2 2" xfId="4365"/>
    <cellStyle name="20% - uthevingsfarge 5 2 2 2" xfId="4366"/>
    <cellStyle name="20% - uthevingsfarge 5 2 2 2 2" xfId="5977"/>
    <cellStyle name="20% - uthevingsfarge 5 2 2 2 2 2" xfId="5978"/>
    <cellStyle name="20% - uthevingsfarge 5 2 2 2 2 2 2" xfId="5979"/>
    <cellStyle name="20% - uthevingsfarge 5 2 2 2 2 2_3. Chng in credit spreads" xfId="5980"/>
    <cellStyle name="20% - uthevingsfarge 5 2 2 2 2 3" xfId="5981"/>
    <cellStyle name="20% - uthevingsfarge 5 2 2 2 2_3. Chng in credit spreads" xfId="5982"/>
    <cellStyle name="20% - uthevingsfarge 5 2 2 2 3" xfId="5983"/>
    <cellStyle name="20% - uthevingsfarge 5 2 2 2 3 2" xfId="5984"/>
    <cellStyle name="20% - uthevingsfarge 5 2 2 2 3 2 2" xfId="5985"/>
    <cellStyle name="20% - uthevingsfarge 5 2 2 2 3 2_3. Chng in credit spreads" xfId="5986"/>
    <cellStyle name="20% - uthevingsfarge 5 2 2 2 3 3" xfId="5987"/>
    <cellStyle name="20% - uthevingsfarge 5 2 2 2 3_3. Chng in credit spreads" xfId="5988"/>
    <cellStyle name="20% - uthevingsfarge 5 2 2 2 4" xfId="5989"/>
    <cellStyle name="20% - uthevingsfarge 5 2 2 2 4 2" xfId="5990"/>
    <cellStyle name="20% - uthevingsfarge 5 2 2 2 4_3. Chng in credit spreads" xfId="5991"/>
    <cellStyle name="20% - uthevingsfarge 5 2 2 2 5" xfId="5992"/>
    <cellStyle name="20% - uthevingsfarge 5 2 2 2 5 2" xfId="5993"/>
    <cellStyle name="20% - uthevingsfarge 5 2 2 2 5_3. Chng in credit spreads" xfId="5994"/>
    <cellStyle name="20% - uthevingsfarge 5 2 2 2 6" xfId="5995"/>
    <cellStyle name="20% - uthevingsfarge 5 2 2 2_3. Chng in credit spreads" xfId="5996"/>
    <cellStyle name="20% - uthevingsfarge 5 2 2 3" xfId="5997"/>
    <cellStyle name="20% - uthevingsfarge 5 2 2 3 2" xfId="5998"/>
    <cellStyle name="20% - uthevingsfarge 5 2 2 3 2 2" xfId="5999"/>
    <cellStyle name="20% - uthevingsfarge 5 2 2 3 2_3. Chng in credit spreads" xfId="6000"/>
    <cellStyle name="20% - uthevingsfarge 5 2 2 3 3" xfId="6001"/>
    <cellStyle name="20% - uthevingsfarge 5 2 2 3_3. Chng in credit spreads" xfId="6002"/>
    <cellStyle name="20% - uthevingsfarge 5 2 2 4" xfId="6003"/>
    <cellStyle name="20% - uthevingsfarge 5 2 2 4 2" xfId="6004"/>
    <cellStyle name="20% - uthevingsfarge 5 2 2 4 2 2" xfId="6005"/>
    <cellStyle name="20% - uthevingsfarge 5 2 2 4 2_3. Chng in credit spreads" xfId="6006"/>
    <cellStyle name="20% - uthevingsfarge 5 2 2 4 3" xfId="6007"/>
    <cellStyle name="20% - uthevingsfarge 5 2 2 4_3. Chng in credit spreads" xfId="6008"/>
    <cellStyle name="20% - uthevingsfarge 5 2 2 5" xfId="6009"/>
    <cellStyle name="20% - uthevingsfarge 5 2 2 5 2" xfId="6010"/>
    <cellStyle name="20% - uthevingsfarge 5 2 2 5 2 2" xfId="6011"/>
    <cellStyle name="20% - uthevingsfarge 5 2 2 5 2_3. Chng in credit spreads" xfId="6012"/>
    <cellStyle name="20% - uthevingsfarge 5 2 2 5 3" xfId="6013"/>
    <cellStyle name="20% - uthevingsfarge 5 2 2 5_3. Chng in credit spreads" xfId="6014"/>
    <cellStyle name="20% - uthevingsfarge 5 2 2 6" xfId="6015"/>
    <cellStyle name="20% - uthevingsfarge 5 2 2 6 2" xfId="6016"/>
    <cellStyle name="20% - uthevingsfarge 5 2 2 6_3. Chng in credit spreads" xfId="6017"/>
    <cellStyle name="20% - uthevingsfarge 5 2 2 7" xfId="6018"/>
    <cellStyle name="20% - uthevingsfarge 5 2 2_3. Chng in credit spreads" xfId="6019"/>
    <cellStyle name="20% - uthevingsfarge 5 2 3" xfId="4367"/>
    <cellStyle name="20% - uthevingsfarge 5 2 3 2" xfId="4368"/>
    <cellStyle name="20% - uthevingsfarge 5 2 3 2 2" xfId="6020"/>
    <cellStyle name="20% - uthevingsfarge 5 2 3 2 2 2" xfId="6021"/>
    <cellStyle name="20% - uthevingsfarge 5 2 3 2 2_3. Chng in credit spreads" xfId="6022"/>
    <cellStyle name="20% - uthevingsfarge 5 2 3 2 3" xfId="6023"/>
    <cellStyle name="20% - uthevingsfarge 5 2 3 2 3 2" xfId="6024"/>
    <cellStyle name="20% - uthevingsfarge 5 2 3 2 3_3. Chng in credit spreads" xfId="6025"/>
    <cellStyle name="20% - uthevingsfarge 5 2 3 2 4" xfId="6026"/>
    <cellStyle name="20% - uthevingsfarge 5 2 3 2 4 2" xfId="6027"/>
    <cellStyle name="20% - uthevingsfarge 5 2 3 2 4_3. Chng in credit spreads" xfId="6028"/>
    <cellStyle name="20% - uthevingsfarge 5 2 3 2 5" xfId="6029"/>
    <cellStyle name="20% - uthevingsfarge 5 2 3 2_3. Chng in credit spreads" xfId="6030"/>
    <cellStyle name="20% - uthevingsfarge 5 2 3 3" xfId="6031"/>
    <cellStyle name="20% - uthevingsfarge 5 2 3 3 2" xfId="6032"/>
    <cellStyle name="20% - uthevingsfarge 5 2 3 3 2 2" xfId="6033"/>
    <cellStyle name="20% - uthevingsfarge 5 2 3 3 2_3. Chng in credit spreads" xfId="6034"/>
    <cellStyle name="20% - uthevingsfarge 5 2 3 3 3" xfId="6035"/>
    <cellStyle name="20% - uthevingsfarge 5 2 3 3_3. Chng in credit spreads" xfId="6036"/>
    <cellStyle name="20% - uthevingsfarge 5 2 3 4" xfId="6037"/>
    <cellStyle name="20% - uthevingsfarge 5 2 3 4 2" xfId="6038"/>
    <cellStyle name="20% - uthevingsfarge 5 2 3 4_3. Chng in credit spreads" xfId="6039"/>
    <cellStyle name="20% - uthevingsfarge 5 2 3 5" xfId="6040"/>
    <cellStyle name="20% - uthevingsfarge 5 2 3 5 2" xfId="6041"/>
    <cellStyle name="20% - uthevingsfarge 5 2 3 5_3. Chng in credit spreads" xfId="6042"/>
    <cellStyle name="20% - uthevingsfarge 5 2 3 6" xfId="6043"/>
    <cellStyle name="20% - uthevingsfarge 5 2 3 6 2" xfId="6044"/>
    <cellStyle name="20% - uthevingsfarge 5 2 3 6_3. Chng in credit spreads" xfId="6045"/>
    <cellStyle name="20% - uthevingsfarge 5 2 3 7" xfId="6046"/>
    <cellStyle name="20% - uthevingsfarge 5 2 3_3. Chng in credit spreads" xfId="6047"/>
    <cellStyle name="20% - uthevingsfarge 5 2 4" xfId="4369"/>
    <cellStyle name="20% - uthevingsfarge 5 2 4 2" xfId="6048"/>
    <cellStyle name="20% - uthevingsfarge 5 2 4 2 2" xfId="6049"/>
    <cellStyle name="20% - uthevingsfarge 5 2 4 2_3. Chng in credit spreads" xfId="6050"/>
    <cellStyle name="20% - uthevingsfarge 5 2 4 3" xfId="6051"/>
    <cellStyle name="20% - uthevingsfarge 5 2 4 3 2" xfId="6052"/>
    <cellStyle name="20% - uthevingsfarge 5 2 4 3_3. Chng in credit spreads" xfId="6053"/>
    <cellStyle name="20% - uthevingsfarge 5 2 4 4" xfId="6054"/>
    <cellStyle name="20% - uthevingsfarge 5 2 4 4 2" xfId="6055"/>
    <cellStyle name="20% - uthevingsfarge 5 2 4 4_3. Chng in credit spreads" xfId="6056"/>
    <cellStyle name="20% - uthevingsfarge 5 2 4 5" xfId="6057"/>
    <cellStyle name="20% - uthevingsfarge 5 2 4_3. Chng in credit spreads" xfId="6058"/>
    <cellStyle name="20% - uthevingsfarge 5 2 5" xfId="6059"/>
    <cellStyle name="20% - uthevingsfarge 5 2 5 2" xfId="6060"/>
    <cellStyle name="20% - uthevingsfarge 5 2 5 2 2" xfId="6061"/>
    <cellStyle name="20% - uthevingsfarge 5 2 5 2_3. Chng in credit spreads" xfId="6062"/>
    <cellStyle name="20% - uthevingsfarge 5 2 5 3" xfId="6063"/>
    <cellStyle name="20% - uthevingsfarge 5 2 5_3. Chng in credit spreads" xfId="6064"/>
    <cellStyle name="20% - uthevingsfarge 5 2 6" xfId="6065"/>
    <cellStyle name="20% - uthevingsfarge 5 2 6 2" xfId="6066"/>
    <cellStyle name="20% - uthevingsfarge 5 2 6 2 2" xfId="6067"/>
    <cellStyle name="20% - uthevingsfarge 5 2 6 2_3. Chng in credit spreads" xfId="6068"/>
    <cellStyle name="20% - uthevingsfarge 5 2 6 3" xfId="6069"/>
    <cellStyle name="20% - uthevingsfarge 5 2 6_3. Chng in credit spreads" xfId="6070"/>
    <cellStyle name="20% - uthevingsfarge 5 2 7" xfId="6071"/>
    <cellStyle name="20% - uthevingsfarge 5 2 7 2" xfId="6072"/>
    <cellStyle name="20% - uthevingsfarge 5 2 7_3. Chng in credit spreads" xfId="6073"/>
    <cellStyle name="20% - uthevingsfarge 5 2 8" xfId="6074"/>
    <cellStyle name="20% - uthevingsfarge 5 2 8 2" xfId="6075"/>
    <cellStyle name="20% - uthevingsfarge 5 2 8_3. Chng in credit spreads" xfId="6076"/>
    <cellStyle name="20% - uthevingsfarge 5 2_Adj_Operating_expenses" xfId="4370"/>
    <cellStyle name="20% - uthevingsfarge 5 3" xfId="4371"/>
    <cellStyle name="20% - uthevingsfarge 5 3 2" xfId="4372"/>
    <cellStyle name="20% - uthevingsfarge 5 3 2 2" xfId="4373"/>
    <cellStyle name="20% - uthevingsfarge 5 3 2 2 2" xfId="6077"/>
    <cellStyle name="20% - uthevingsfarge 5 3 2 2 2 2" xfId="6078"/>
    <cellStyle name="20% - uthevingsfarge 5 3 2 2 2_3. Chng in credit spreads" xfId="6079"/>
    <cellStyle name="20% - uthevingsfarge 5 3 2 2 3" xfId="6080"/>
    <cellStyle name="20% - uthevingsfarge 5 3 2 2 3 2" xfId="6081"/>
    <cellStyle name="20% - uthevingsfarge 5 3 2 2 3_3. Chng in credit spreads" xfId="6082"/>
    <cellStyle name="20% - uthevingsfarge 5 3 2 2 4" xfId="6083"/>
    <cellStyle name="20% - uthevingsfarge 5 3 2 2_3. Chng in credit spreads" xfId="6084"/>
    <cellStyle name="20% - uthevingsfarge 5 3 2 3" xfId="6085"/>
    <cellStyle name="20% - uthevingsfarge 5 3 2 3 2" xfId="6086"/>
    <cellStyle name="20% - uthevingsfarge 5 3 2 3_3. Chng in credit spreads" xfId="6087"/>
    <cellStyle name="20% - uthevingsfarge 5 3 2 4" xfId="6088"/>
    <cellStyle name="20% - uthevingsfarge 5 3 2 4 2" xfId="6089"/>
    <cellStyle name="20% - uthevingsfarge 5 3 2 4_3. Chng in credit spreads" xfId="6090"/>
    <cellStyle name="20% - uthevingsfarge 5 3 2 5" xfId="6091"/>
    <cellStyle name="20% - uthevingsfarge 5 3 2_3. Chng in credit spreads" xfId="6092"/>
    <cellStyle name="20% - uthevingsfarge 5 3 3" xfId="4374"/>
    <cellStyle name="20% - uthevingsfarge 5 3 3 2" xfId="4375"/>
    <cellStyle name="20% - uthevingsfarge 5 3 3 2 2" xfId="6093"/>
    <cellStyle name="20% - uthevingsfarge 5 3 3 2 2 2" xfId="6094"/>
    <cellStyle name="20% - uthevingsfarge 5 3 3 2 2_3. Chng in credit spreads" xfId="6095"/>
    <cellStyle name="20% - uthevingsfarge 5 3 3 2 3" xfId="6096"/>
    <cellStyle name="20% - uthevingsfarge 5 3 3 2 3 2" xfId="6097"/>
    <cellStyle name="20% - uthevingsfarge 5 3 3 2 3_3. Chng in credit spreads" xfId="6098"/>
    <cellStyle name="20% - uthevingsfarge 5 3 3 2 4" xfId="6099"/>
    <cellStyle name="20% - uthevingsfarge 5 3 3 2_3. Chng in credit spreads" xfId="6100"/>
    <cellStyle name="20% - uthevingsfarge 5 3 3 3" xfId="6101"/>
    <cellStyle name="20% - uthevingsfarge 5 3 3 3 2" xfId="6102"/>
    <cellStyle name="20% - uthevingsfarge 5 3 3 3_3. Chng in credit spreads" xfId="6103"/>
    <cellStyle name="20% - uthevingsfarge 5 3 3 4" xfId="6104"/>
    <cellStyle name="20% - uthevingsfarge 5 3 3 4 2" xfId="6105"/>
    <cellStyle name="20% - uthevingsfarge 5 3 3 4_3. Chng in credit spreads" xfId="6106"/>
    <cellStyle name="20% - uthevingsfarge 5 3 3 5" xfId="6107"/>
    <cellStyle name="20% - uthevingsfarge 5 3 3_3. Chng in credit spreads" xfId="6108"/>
    <cellStyle name="20% - uthevingsfarge 5 3 4" xfId="4376"/>
    <cellStyle name="20% - uthevingsfarge 5 3 4 2" xfId="6109"/>
    <cellStyle name="20% - uthevingsfarge 5 3 4 2 2" xfId="6110"/>
    <cellStyle name="20% - uthevingsfarge 5 3 4 2_3. Chng in credit spreads" xfId="6111"/>
    <cellStyle name="20% - uthevingsfarge 5 3 4 3" xfId="6112"/>
    <cellStyle name="20% - uthevingsfarge 5 3 4 3 2" xfId="6113"/>
    <cellStyle name="20% - uthevingsfarge 5 3 4 3_3. Chng in credit spreads" xfId="6114"/>
    <cellStyle name="20% - uthevingsfarge 5 3 4 4" xfId="6115"/>
    <cellStyle name="20% - uthevingsfarge 5 3 4_3. Chng in credit spreads" xfId="6116"/>
    <cellStyle name="20% - uthevingsfarge 5 3 5" xfId="6117"/>
    <cellStyle name="20% - uthevingsfarge 5 3 5 2" xfId="6118"/>
    <cellStyle name="20% - uthevingsfarge 5 3 5_3. Chng in credit spreads" xfId="6119"/>
    <cellStyle name="20% - uthevingsfarge 5 3 6" xfId="6120"/>
    <cellStyle name="20% - uthevingsfarge 5 3 6 2" xfId="6121"/>
    <cellStyle name="20% - uthevingsfarge 5 3 6_3. Chng in credit spreads" xfId="6122"/>
    <cellStyle name="20% - uthevingsfarge 5 3 7" xfId="6123"/>
    <cellStyle name="20% - uthevingsfarge 5 3 7 2" xfId="6124"/>
    <cellStyle name="20% - uthevingsfarge 5 3 7_3. Chng in credit spreads" xfId="6125"/>
    <cellStyle name="20% - uthevingsfarge 5 3_Finansresultat etter cut-off_31.08.11" xfId="4377"/>
    <cellStyle name="20% - uthevingsfarge 5 4" xfId="4378"/>
    <cellStyle name="20% - uthevingsfarge 5 4 2" xfId="4379"/>
    <cellStyle name="20% - uthevingsfarge 5 4 2 2" xfId="6126"/>
    <cellStyle name="20% - uthevingsfarge 5 4 2 2 2" xfId="6127"/>
    <cellStyle name="20% - uthevingsfarge 5 4 2 2_3. Chng in credit spreads" xfId="6128"/>
    <cellStyle name="20% - uthevingsfarge 5 4 2 3" xfId="6129"/>
    <cellStyle name="20% - uthevingsfarge 5 4 2 3 2" xfId="6130"/>
    <cellStyle name="20% - uthevingsfarge 5 4 2 3_3. Chng in credit spreads" xfId="6131"/>
    <cellStyle name="20% - uthevingsfarge 5 4 2 4" xfId="6132"/>
    <cellStyle name="20% - uthevingsfarge 5 4 2_3. Chng in credit spreads" xfId="6133"/>
    <cellStyle name="20% - uthevingsfarge 5 4 3" xfId="6134"/>
    <cellStyle name="20% - uthevingsfarge 5 4 3 2" xfId="6135"/>
    <cellStyle name="20% - uthevingsfarge 5 4 3_3. Chng in credit spreads" xfId="6136"/>
    <cellStyle name="20% - uthevingsfarge 5 4 4" xfId="6137"/>
    <cellStyle name="20% - uthevingsfarge 5 4 4 2" xfId="6138"/>
    <cellStyle name="20% - uthevingsfarge 5 4 4_3. Chng in credit spreads" xfId="6139"/>
    <cellStyle name="20% - uthevingsfarge 5 4 5" xfId="6140"/>
    <cellStyle name="20% - uthevingsfarge 5 4_3. Chng in credit spreads" xfId="6141"/>
    <cellStyle name="20% - uthevingsfarge 5 5" xfId="4380"/>
    <cellStyle name="20% - uthevingsfarge 5 5 2" xfId="4381"/>
    <cellStyle name="20% - uthevingsfarge 5 5 2 2" xfId="6142"/>
    <cellStyle name="20% - uthevingsfarge 5 5 2 2 2" xfId="6143"/>
    <cellStyle name="20% - uthevingsfarge 5 5 2 2_3. Chng in credit spreads" xfId="6144"/>
    <cellStyle name="20% - uthevingsfarge 5 5 2 3" xfId="6145"/>
    <cellStyle name="20% - uthevingsfarge 5 5 2 3 2" xfId="6146"/>
    <cellStyle name="20% - uthevingsfarge 5 5 2 3_3. Chng in credit spreads" xfId="6147"/>
    <cellStyle name="20% - uthevingsfarge 5 5 2 4" xfId="6148"/>
    <cellStyle name="20% - uthevingsfarge 5 5 2_3. Chng in credit spreads" xfId="6149"/>
    <cellStyle name="20% - uthevingsfarge 5 5 3" xfId="6150"/>
    <cellStyle name="20% - uthevingsfarge 5 5 3 2" xfId="6151"/>
    <cellStyle name="20% - uthevingsfarge 5 5 3_3. Chng in credit spreads" xfId="6152"/>
    <cellStyle name="20% - uthevingsfarge 5 5 4" xfId="6153"/>
    <cellStyle name="20% - uthevingsfarge 5 5 4 2" xfId="6154"/>
    <cellStyle name="20% - uthevingsfarge 5 5 4_3. Chng in credit spreads" xfId="6155"/>
    <cellStyle name="20% - uthevingsfarge 5 5 5" xfId="6156"/>
    <cellStyle name="20% - uthevingsfarge 5 5_3. Chng in credit spreads" xfId="6157"/>
    <cellStyle name="20% - uthevingsfarge 5 6" xfId="4382"/>
    <cellStyle name="20% - uthevingsfarge 5 6 2" xfId="6158"/>
    <cellStyle name="20% - uthevingsfarge 5 6 2 2" xfId="6159"/>
    <cellStyle name="20% - uthevingsfarge 5 6 2_3. Chng in credit spreads" xfId="6160"/>
    <cellStyle name="20% - uthevingsfarge 5 6 3" xfId="6161"/>
    <cellStyle name="20% - uthevingsfarge 5 6 3 2" xfId="6162"/>
    <cellStyle name="20% - uthevingsfarge 5 6 3_3. Chng in credit spreads" xfId="6163"/>
    <cellStyle name="20% - uthevingsfarge 5 6 4" xfId="6164"/>
    <cellStyle name="20% - uthevingsfarge 5 6_3. Chng in credit spreads" xfId="6165"/>
    <cellStyle name="20% - uthevingsfarge 5 7" xfId="4383"/>
    <cellStyle name="20% - uthevingsfarge 5 7 2" xfId="6166"/>
    <cellStyle name="20% - uthevingsfarge 5 7_3. Chng in credit spreads" xfId="6167"/>
    <cellStyle name="20% - uthevingsfarge 5 8" xfId="4384"/>
    <cellStyle name="20% - uthevingsfarge 5 8 2" xfId="6168"/>
    <cellStyle name="20% - uthevingsfarge 5 8_3. Chng in credit spreads" xfId="6169"/>
    <cellStyle name="20% - uthevingsfarge 5 9" xfId="4385"/>
    <cellStyle name="20% - uthevingsfarge 5_7. Other MTM adjustments" xfId="6170"/>
    <cellStyle name="20% - uthevingsfarge 6" xfId="6171"/>
    <cellStyle name="20% - uthevingsfarge 6 10" xfId="4386"/>
    <cellStyle name="20% - uthevingsfarge 6 2" xfId="110"/>
    <cellStyle name="20% - uthevingsfarge 6 2 2" xfId="4387"/>
    <cellStyle name="20% - uthevingsfarge 6 2 2 2" xfId="4388"/>
    <cellStyle name="20% - uthevingsfarge 6 2 2 2 2" xfId="6172"/>
    <cellStyle name="20% - uthevingsfarge 6 2 2 2 2 2" xfId="6173"/>
    <cellStyle name="20% - uthevingsfarge 6 2 2 2 2 2 2" xfId="6174"/>
    <cellStyle name="20% - uthevingsfarge 6 2 2 2 2 2_3. Chng in credit spreads" xfId="6175"/>
    <cellStyle name="20% - uthevingsfarge 6 2 2 2 2 3" xfId="6176"/>
    <cellStyle name="20% - uthevingsfarge 6 2 2 2 2_3. Chng in credit spreads" xfId="6177"/>
    <cellStyle name="20% - uthevingsfarge 6 2 2 2 3" xfId="6178"/>
    <cellStyle name="20% - uthevingsfarge 6 2 2 2 3 2" xfId="6179"/>
    <cellStyle name="20% - uthevingsfarge 6 2 2 2 3 2 2" xfId="6180"/>
    <cellStyle name="20% - uthevingsfarge 6 2 2 2 3 2_3. Chng in credit spreads" xfId="6181"/>
    <cellStyle name="20% - uthevingsfarge 6 2 2 2 3 3" xfId="6182"/>
    <cellStyle name="20% - uthevingsfarge 6 2 2 2 3_3. Chng in credit spreads" xfId="6183"/>
    <cellStyle name="20% - uthevingsfarge 6 2 2 2 4" xfId="6184"/>
    <cellStyle name="20% - uthevingsfarge 6 2 2 2 4 2" xfId="6185"/>
    <cellStyle name="20% - uthevingsfarge 6 2 2 2 4_3. Chng in credit spreads" xfId="6186"/>
    <cellStyle name="20% - uthevingsfarge 6 2 2 2 5" xfId="6187"/>
    <cellStyle name="20% - uthevingsfarge 6 2 2 2 5 2" xfId="6188"/>
    <cellStyle name="20% - uthevingsfarge 6 2 2 2 5_3. Chng in credit spreads" xfId="6189"/>
    <cellStyle name="20% - uthevingsfarge 6 2 2 2 6" xfId="6190"/>
    <cellStyle name="20% - uthevingsfarge 6 2 2 2_3. Chng in credit spreads" xfId="6191"/>
    <cellStyle name="20% - uthevingsfarge 6 2 2 3" xfId="6192"/>
    <cellStyle name="20% - uthevingsfarge 6 2 2 3 2" xfId="6193"/>
    <cellStyle name="20% - uthevingsfarge 6 2 2 3 2 2" xfId="6194"/>
    <cellStyle name="20% - uthevingsfarge 6 2 2 3 2_3. Chng in credit spreads" xfId="6195"/>
    <cellStyle name="20% - uthevingsfarge 6 2 2 3 3" xfId="6196"/>
    <cellStyle name="20% - uthevingsfarge 6 2 2 3_3. Chng in credit spreads" xfId="6197"/>
    <cellStyle name="20% - uthevingsfarge 6 2 2 4" xfId="6198"/>
    <cellStyle name="20% - uthevingsfarge 6 2 2 4 2" xfId="6199"/>
    <cellStyle name="20% - uthevingsfarge 6 2 2 4 2 2" xfId="6200"/>
    <cellStyle name="20% - uthevingsfarge 6 2 2 4 2_3. Chng in credit spreads" xfId="6201"/>
    <cellStyle name="20% - uthevingsfarge 6 2 2 4 3" xfId="6202"/>
    <cellStyle name="20% - uthevingsfarge 6 2 2 4_3. Chng in credit spreads" xfId="6203"/>
    <cellStyle name="20% - uthevingsfarge 6 2 2 5" xfId="6204"/>
    <cellStyle name="20% - uthevingsfarge 6 2 2 5 2" xfId="6205"/>
    <cellStyle name="20% - uthevingsfarge 6 2 2 5 2 2" xfId="6206"/>
    <cellStyle name="20% - uthevingsfarge 6 2 2 5 2_3. Chng in credit spreads" xfId="6207"/>
    <cellStyle name="20% - uthevingsfarge 6 2 2 5 3" xfId="6208"/>
    <cellStyle name="20% - uthevingsfarge 6 2 2 5_3. Chng in credit spreads" xfId="6209"/>
    <cellStyle name="20% - uthevingsfarge 6 2 2 6" xfId="6210"/>
    <cellStyle name="20% - uthevingsfarge 6 2 2 6 2" xfId="6211"/>
    <cellStyle name="20% - uthevingsfarge 6 2 2 6_3. Chng in credit spreads" xfId="6212"/>
    <cellStyle name="20% - uthevingsfarge 6 2 2 7" xfId="6213"/>
    <cellStyle name="20% - uthevingsfarge 6 2 2_3. Chng in credit spreads" xfId="6214"/>
    <cellStyle name="20% - uthevingsfarge 6 2 3" xfId="4389"/>
    <cellStyle name="20% - uthevingsfarge 6 2 3 2" xfId="4390"/>
    <cellStyle name="20% - uthevingsfarge 6 2 3 2 2" xfId="6215"/>
    <cellStyle name="20% - uthevingsfarge 6 2 3 2 2 2" xfId="6216"/>
    <cellStyle name="20% - uthevingsfarge 6 2 3 2 2_3. Chng in credit spreads" xfId="6217"/>
    <cellStyle name="20% - uthevingsfarge 6 2 3 2 3" xfId="6218"/>
    <cellStyle name="20% - uthevingsfarge 6 2 3 2 3 2" xfId="6219"/>
    <cellStyle name="20% - uthevingsfarge 6 2 3 2 3_3. Chng in credit spreads" xfId="6220"/>
    <cellStyle name="20% - uthevingsfarge 6 2 3 2 4" xfId="6221"/>
    <cellStyle name="20% - uthevingsfarge 6 2 3 2 4 2" xfId="6222"/>
    <cellStyle name="20% - uthevingsfarge 6 2 3 2 4_3. Chng in credit spreads" xfId="6223"/>
    <cellStyle name="20% - uthevingsfarge 6 2 3 2 5" xfId="6224"/>
    <cellStyle name="20% - uthevingsfarge 6 2 3 2_3. Chng in credit spreads" xfId="6225"/>
    <cellStyle name="20% - uthevingsfarge 6 2 3 3" xfId="6226"/>
    <cellStyle name="20% - uthevingsfarge 6 2 3 3 2" xfId="6227"/>
    <cellStyle name="20% - uthevingsfarge 6 2 3 3 2 2" xfId="6228"/>
    <cellStyle name="20% - uthevingsfarge 6 2 3 3 2_3. Chng in credit spreads" xfId="6229"/>
    <cellStyle name="20% - uthevingsfarge 6 2 3 3 3" xfId="6230"/>
    <cellStyle name="20% - uthevingsfarge 6 2 3 3_3. Chng in credit spreads" xfId="6231"/>
    <cellStyle name="20% - uthevingsfarge 6 2 3 4" xfId="6232"/>
    <cellStyle name="20% - uthevingsfarge 6 2 3 4 2" xfId="6233"/>
    <cellStyle name="20% - uthevingsfarge 6 2 3 4_3. Chng in credit spreads" xfId="6234"/>
    <cellStyle name="20% - uthevingsfarge 6 2 3 5" xfId="6235"/>
    <cellStyle name="20% - uthevingsfarge 6 2 3 5 2" xfId="6236"/>
    <cellStyle name="20% - uthevingsfarge 6 2 3 5_3. Chng in credit spreads" xfId="6237"/>
    <cellStyle name="20% - uthevingsfarge 6 2 3 6" xfId="6238"/>
    <cellStyle name="20% - uthevingsfarge 6 2 3 6 2" xfId="6239"/>
    <cellStyle name="20% - uthevingsfarge 6 2 3 6_3. Chng in credit spreads" xfId="6240"/>
    <cellStyle name="20% - uthevingsfarge 6 2 3 7" xfId="6241"/>
    <cellStyle name="20% - uthevingsfarge 6 2 3_3. Chng in credit spreads" xfId="6242"/>
    <cellStyle name="20% - uthevingsfarge 6 2 4" xfId="4391"/>
    <cellStyle name="20% - uthevingsfarge 6 2 4 2" xfId="6243"/>
    <cellStyle name="20% - uthevingsfarge 6 2 4 2 2" xfId="6244"/>
    <cellStyle name="20% - uthevingsfarge 6 2 4 2_3. Chng in credit spreads" xfId="6245"/>
    <cellStyle name="20% - uthevingsfarge 6 2 4 3" xfId="6246"/>
    <cellStyle name="20% - uthevingsfarge 6 2 4 3 2" xfId="6247"/>
    <cellStyle name="20% - uthevingsfarge 6 2 4 3_3. Chng in credit spreads" xfId="6248"/>
    <cellStyle name="20% - uthevingsfarge 6 2 4 4" xfId="6249"/>
    <cellStyle name="20% - uthevingsfarge 6 2 4 4 2" xfId="6250"/>
    <cellStyle name="20% - uthevingsfarge 6 2 4 4_3. Chng in credit spreads" xfId="6251"/>
    <cellStyle name="20% - uthevingsfarge 6 2 4 5" xfId="6252"/>
    <cellStyle name="20% - uthevingsfarge 6 2 4_3. Chng in credit spreads" xfId="6253"/>
    <cellStyle name="20% - uthevingsfarge 6 2 5" xfId="6254"/>
    <cellStyle name="20% - uthevingsfarge 6 2 5 2" xfId="6255"/>
    <cellStyle name="20% - uthevingsfarge 6 2 5 2 2" xfId="6256"/>
    <cellStyle name="20% - uthevingsfarge 6 2 5 2_3. Chng in credit spreads" xfId="6257"/>
    <cellStyle name="20% - uthevingsfarge 6 2 5 3" xfId="6258"/>
    <cellStyle name="20% - uthevingsfarge 6 2 5_3. Chng in credit spreads" xfId="6259"/>
    <cellStyle name="20% - uthevingsfarge 6 2 6" xfId="6260"/>
    <cellStyle name="20% - uthevingsfarge 6 2 6 2" xfId="6261"/>
    <cellStyle name="20% - uthevingsfarge 6 2 6 2 2" xfId="6262"/>
    <cellStyle name="20% - uthevingsfarge 6 2 6 2_3. Chng in credit spreads" xfId="6263"/>
    <cellStyle name="20% - uthevingsfarge 6 2 6 3" xfId="6264"/>
    <cellStyle name="20% - uthevingsfarge 6 2 6_3. Chng in credit spreads" xfId="6265"/>
    <cellStyle name="20% - uthevingsfarge 6 2 7" xfId="6266"/>
    <cellStyle name="20% - uthevingsfarge 6 2 7 2" xfId="6267"/>
    <cellStyle name="20% - uthevingsfarge 6 2 7_3. Chng in credit spreads" xfId="6268"/>
    <cellStyle name="20% - uthevingsfarge 6 2 8" xfId="6269"/>
    <cellStyle name="20% - uthevingsfarge 6 2 8 2" xfId="6270"/>
    <cellStyle name="20% - uthevingsfarge 6 2 8_3. Chng in credit spreads" xfId="6271"/>
    <cellStyle name="20% - uthevingsfarge 6 2_Adj_Operating_expenses" xfId="4392"/>
    <cellStyle name="20% - uthevingsfarge 6 3" xfId="4393"/>
    <cellStyle name="20% - uthevingsfarge 6 3 2" xfId="4394"/>
    <cellStyle name="20% - uthevingsfarge 6 3 2 2" xfId="4395"/>
    <cellStyle name="20% - uthevingsfarge 6 3 2 2 2" xfId="6272"/>
    <cellStyle name="20% - uthevingsfarge 6 3 2 2 2 2" xfId="6273"/>
    <cellStyle name="20% - uthevingsfarge 6 3 2 2 2_3. Chng in credit spreads" xfId="6274"/>
    <cellStyle name="20% - uthevingsfarge 6 3 2 2 3" xfId="6275"/>
    <cellStyle name="20% - uthevingsfarge 6 3 2 2 3 2" xfId="6276"/>
    <cellStyle name="20% - uthevingsfarge 6 3 2 2 3_3. Chng in credit spreads" xfId="6277"/>
    <cellStyle name="20% - uthevingsfarge 6 3 2 2 4" xfId="6278"/>
    <cellStyle name="20% - uthevingsfarge 6 3 2 2_3. Chng in credit spreads" xfId="6279"/>
    <cellStyle name="20% - uthevingsfarge 6 3 2 3" xfId="6280"/>
    <cellStyle name="20% - uthevingsfarge 6 3 2 3 2" xfId="6281"/>
    <cellStyle name="20% - uthevingsfarge 6 3 2 3_3. Chng in credit spreads" xfId="6282"/>
    <cellStyle name="20% - uthevingsfarge 6 3 2 4" xfId="6283"/>
    <cellStyle name="20% - uthevingsfarge 6 3 2 4 2" xfId="6284"/>
    <cellStyle name="20% - uthevingsfarge 6 3 2 4_3. Chng in credit spreads" xfId="6285"/>
    <cellStyle name="20% - uthevingsfarge 6 3 2 5" xfId="6286"/>
    <cellStyle name="20% - uthevingsfarge 6 3 2_3. Chng in credit spreads" xfId="6287"/>
    <cellStyle name="20% - uthevingsfarge 6 3 3" xfId="4396"/>
    <cellStyle name="20% - uthevingsfarge 6 3 3 2" xfId="4397"/>
    <cellStyle name="20% - uthevingsfarge 6 3 3 2 2" xfId="6288"/>
    <cellStyle name="20% - uthevingsfarge 6 3 3 2 2 2" xfId="6289"/>
    <cellStyle name="20% - uthevingsfarge 6 3 3 2 2_3. Chng in credit spreads" xfId="6290"/>
    <cellStyle name="20% - uthevingsfarge 6 3 3 2 3" xfId="6291"/>
    <cellStyle name="20% - uthevingsfarge 6 3 3 2 3 2" xfId="6292"/>
    <cellStyle name="20% - uthevingsfarge 6 3 3 2 3_3. Chng in credit spreads" xfId="6293"/>
    <cellStyle name="20% - uthevingsfarge 6 3 3 2 4" xfId="6294"/>
    <cellStyle name="20% - uthevingsfarge 6 3 3 2_3. Chng in credit spreads" xfId="6295"/>
    <cellStyle name="20% - uthevingsfarge 6 3 3 3" xfId="6296"/>
    <cellStyle name="20% - uthevingsfarge 6 3 3 3 2" xfId="6297"/>
    <cellStyle name="20% - uthevingsfarge 6 3 3 3_3. Chng in credit spreads" xfId="6298"/>
    <cellStyle name="20% - uthevingsfarge 6 3 3 4" xfId="6299"/>
    <cellStyle name="20% - uthevingsfarge 6 3 3 4 2" xfId="6300"/>
    <cellStyle name="20% - uthevingsfarge 6 3 3 4_3. Chng in credit spreads" xfId="6301"/>
    <cellStyle name="20% - uthevingsfarge 6 3 3 5" xfId="6302"/>
    <cellStyle name="20% - uthevingsfarge 6 3 3_3. Chng in credit spreads" xfId="6303"/>
    <cellStyle name="20% - uthevingsfarge 6 3 4" xfId="4398"/>
    <cellStyle name="20% - uthevingsfarge 6 3 4 2" xfId="6304"/>
    <cellStyle name="20% - uthevingsfarge 6 3 4 2 2" xfId="6305"/>
    <cellStyle name="20% - uthevingsfarge 6 3 4 2_3. Chng in credit spreads" xfId="6306"/>
    <cellStyle name="20% - uthevingsfarge 6 3 4 3" xfId="6307"/>
    <cellStyle name="20% - uthevingsfarge 6 3 4 3 2" xfId="6308"/>
    <cellStyle name="20% - uthevingsfarge 6 3 4 3_3. Chng in credit spreads" xfId="6309"/>
    <cellStyle name="20% - uthevingsfarge 6 3 4 4" xfId="6310"/>
    <cellStyle name="20% - uthevingsfarge 6 3 4_3. Chng in credit spreads" xfId="6311"/>
    <cellStyle name="20% - uthevingsfarge 6 3 5" xfId="6312"/>
    <cellStyle name="20% - uthevingsfarge 6 3 5 2" xfId="6313"/>
    <cellStyle name="20% - uthevingsfarge 6 3 5_3. Chng in credit spreads" xfId="6314"/>
    <cellStyle name="20% - uthevingsfarge 6 3 6" xfId="6315"/>
    <cellStyle name="20% - uthevingsfarge 6 3 6 2" xfId="6316"/>
    <cellStyle name="20% - uthevingsfarge 6 3 6_3. Chng in credit spreads" xfId="6317"/>
    <cellStyle name="20% - uthevingsfarge 6 3 7" xfId="6318"/>
    <cellStyle name="20% - uthevingsfarge 6 3 7 2" xfId="6319"/>
    <cellStyle name="20% - uthevingsfarge 6 3 7_3. Chng in credit spreads" xfId="6320"/>
    <cellStyle name="20% - uthevingsfarge 6 3_Finansresultat etter cut-off_31.08.11" xfId="4399"/>
    <cellStyle name="20% - uthevingsfarge 6 4" xfId="4400"/>
    <cellStyle name="20% - uthevingsfarge 6 4 2" xfId="4401"/>
    <cellStyle name="20% - uthevingsfarge 6 4 2 2" xfId="6321"/>
    <cellStyle name="20% - uthevingsfarge 6 4 2 2 2" xfId="6322"/>
    <cellStyle name="20% - uthevingsfarge 6 4 2 2_3. Chng in credit spreads" xfId="6323"/>
    <cellStyle name="20% - uthevingsfarge 6 4 2 3" xfId="6324"/>
    <cellStyle name="20% - uthevingsfarge 6 4 2 3 2" xfId="6325"/>
    <cellStyle name="20% - uthevingsfarge 6 4 2 3_3. Chng in credit spreads" xfId="6326"/>
    <cellStyle name="20% - uthevingsfarge 6 4 2 4" xfId="6327"/>
    <cellStyle name="20% - uthevingsfarge 6 4 2_3. Chng in credit spreads" xfId="6328"/>
    <cellStyle name="20% - uthevingsfarge 6 4 3" xfId="6329"/>
    <cellStyle name="20% - uthevingsfarge 6 4 3 2" xfId="6330"/>
    <cellStyle name="20% - uthevingsfarge 6 4 3_3. Chng in credit spreads" xfId="6331"/>
    <cellStyle name="20% - uthevingsfarge 6 4 4" xfId="6332"/>
    <cellStyle name="20% - uthevingsfarge 6 4 4 2" xfId="6333"/>
    <cellStyle name="20% - uthevingsfarge 6 4 4_3. Chng in credit spreads" xfId="6334"/>
    <cellStyle name="20% - uthevingsfarge 6 4 5" xfId="6335"/>
    <cellStyle name="20% - uthevingsfarge 6 4_3. Chng in credit spreads" xfId="6336"/>
    <cellStyle name="20% - uthevingsfarge 6 5" xfId="4402"/>
    <cellStyle name="20% - uthevingsfarge 6 5 2" xfId="4403"/>
    <cellStyle name="20% - uthevingsfarge 6 5 2 2" xfId="6337"/>
    <cellStyle name="20% - uthevingsfarge 6 5 2 2 2" xfId="6338"/>
    <cellStyle name="20% - uthevingsfarge 6 5 2 2_3. Chng in credit spreads" xfId="6339"/>
    <cellStyle name="20% - uthevingsfarge 6 5 2 3" xfId="6340"/>
    <cellStyle name="20% - uthevingsfarge 6 5 2 3 2" xfId="6341"/>
    <cellStyle name="20% - uthevingsfarge 6 5 2 3_3. Chng in credit spreads" xfId="6342"/>
    <cellStyle name="20% - uthevingsfarge 6 5 2 4" xfId="6343"/>
    <cellStyle name="20% - uthevingsfarge 6 5 2_3. Chng in credit spreads" xfId="6344"/>
    <cellStyle name="20% - uthevingsfarge 6 5 3" xfId="6345"/>
    <cellStyle name="20% - uthevingsfarge 6 5 3 2" xfId="6346"/>
    <cellStyle name="20% - uthevingsfarge 6 5 3_3. Chng in credit spreads" xfId="6347"/>
    <cellStyle name="20% - uthevingsfarge 6 5 4" xfId="6348"/>
    <cellStyle name="20% - uthevingsfarge 6 5 4 2" xfId="6349"/>
    <cellStyle name="20% - uthevingsfarge 6 5 4_3. Chng in credit spreads" xfId="6350"/>
    <cellStyle name="20% - uthevingsfarge 6 5 5" xfId="6351"/>
    <cellStyle name="20% - uthevingsfarge 6 5_3. Chng in credit spreads" xfId="6352"/>
    <cellStyle name="20% - uthevingsfarge 6 6" xfId="4404"/>
    <cellStyle name="20% - uthevingsfarge 6 6 2" xfId="6353"/>
    <cellStyle name="20% - uthevingsfarge 6 6 2 2" xfId="6354"/>
    <cellStyle name="20% - uthevingsfarge 6 6 2_3. Chng in credit spreads" xfId="6355"/>
    <cellStyle name="20% - uthevingsfarge 6 6 3" xfId="6356"/>
    <cellStyle name="20% - uthevingsfarge 6 6 3 2" xfId="6357"/>
    <cellStyle name="20% - uthevingsfarge 6 6 3_3. Chng in credit spreads" xfId="6358"/>
    <cellStyle name="20% - uthevingsfarge 6 6 4" xfId="6359"/>
    <cellStyle name="20% - uthevingsfarge 6 6_3. Chng in credit spreads" xfId="6360"/>
    <cellStyle name="20% - uthevingsfarge 6 7" xfId="4405"/>
    <cellStyle name="20% - uthevingsfarge 6 7 2" xfId="6361"/>
    <cellStyle name="20% - uthevingsfarge 6 7_3. Chng in credit spreads" xfId="6362"/>
    <cellStyle name="20% - uthevingsfarge 6 8" xfId="4406"/>
    <cellStyle name="20% - uthevingsfarge 6 8 2" xfId="6363"/>
    <cellStyle name="20% - uthevingsfarge 6 8_3. Chng in credit spreads" xfId="6364"/>
    <cellStyle name="20% - uthevingsfarge 6 9" xfId="4407"/>
    <cellStyle name="20% - uthevingsfarge 6_7. Other MTM adjustments" xfId="6365"/>
    <cellStyle name="20% - Акцент1" xfId="1150"/>
    <cellStyle name="20% - Акцент2" xfId="1151"/>
    <cellStyle name="20% - Акцент3" xfId="1152"/>
    <cellStyle name="20% - Акцент4" xfId="1153"/>
    <cellStyle name="20% - Акцент5" xfId="1154"/>
    <cellStyle name="20% - Акцент6" xfId="1155"/>
    <cellStyle name="3 antraštė" xfId="111"/>
    <cellStyle name="4 antraštė" xfId="112"/>
    <cellStyle name="40% - Accent1" xfId="113"/>
    <cellStyle name="40% - Accent1 2" xfId="1156"/>
    <cellStyle name="40% - Accent1 2 2" xfId="4409"/>
    <cellStyle name="40% - Accent1 2 3" xfId="4410"/>
    <cellStyle name="40% - Accent1 2 3 2" xfId="4411"/>
    <cellStyle name="40% - Accent1 2 3 3" xfId="4412"/>
    <cellStyle name="40% - Accent1 2 3 4" xfId="4413"/>
    <cellStyle name="40% - Accent1 2 3 5" xfId="4414"/>
    <cellStyle name="40% - Accent1 2 4" xfId="4415"/>
    <cellStyle name="40% - Accent1 2_Expenses (1)" xfId="4408"/>
    <cellStyle name="40% - Accent1 3" xfId="4416"/>
    <cellStyle name="40% - Accent1_7. Other MTM adjustments" xfId="6366"/>
    <cellStyle name="40% - Accent2" xfId="114"/>
    <cellStyle name="40% - Accent2 2" xfId="4418"/>
    <cellStyle name="40% - Accent2 2 2" xfId="4419"/>
    <cellStyle name="40% - Accent2 2_Results &amp; key fig." xfId="6367"/>
    <cellStyle name="40% - Accent2 3" xfId="4420"/>
    <cellStyle name="40% - Accent2_Expenses (1)" xfId="4417"/>
    <cellStyle name="40% - Accent3" xfId="115"/>
    <cellStyle name="40% - Accent3 2" xfId="1157"/>
    <cellStyle name="40% - Accent3 2 2" xfId="4422"/>
    <cellStyle name="40% - Accent3 2 3" xfId="4423"/>
    <cellStyle name="40% - Accent3 2 3 2" xfId="4424"/>
    <cellStyle name="40% - Accent3 2 3 3" xfId="4425"/>
    <cellStyle name="40% - Accent3 2 3 4" xfId="4426"/>
    <cellStyle name="40% - Accent3 2 3 5" xfId="4427"/>
    <cellStyle name="40% - Accent3 2 4" xfId="4428"/>
    <cellStyle name="40% - Accent3 2_Expenses (1)" xfId="4421"/>
    <cellStyle name="40% - Accent3 3" xfId="4429"/>
    <cellStyle name="40% - Accent3_7. Other MTM adjustments" xfId="6368"/>
    <cellStyle name="40% - Accent4" xfId="116"/>
    <cellStyle name="40% - Accent4 2" xfId="1158"/>
    <cellStyle name="40% - Accent4 2 2" xfId="4431"/>
    <cellStyle name="40% - Accent4 2 3" xfId="4432"/>
    <cellStyle name="40% - Accent4 2 3 2" xfId="4433"/>
    <cellStyle name="40% - Accent4 2 3 3" xfId="4434"/>
    <cellStyle name="40% - Accent4 2 3 4" xfId="4435"/>
    <cellStyle name="40% - Accent4 2 3 5" xfId="4436"/>
    <cellStyle name="40% - Accent4 2 4" xfId="4437"/>
    <cellStyle name="40% - Accent4 2_Expenses (1)" xfId="4430"/>
    <cellStyle name="40% - Accent4 3" xfId="4438"/>
    <cellStyle name="40% - Accent4_7. Other MTM adjustments" xfId="6369"/>
    <cellStyle name="40% - Accent5" xfId="117"/>
    <cellStyle name="40% - Accent5 2" xfId="1159"/>
    <cellStyle name="40% - Accent5 2 2" xfId="4440"/>
    <cellStyle name="40% - Accent5 2_Expenses (1)" xfId="4439"/>
    <cellStyle name="40% - Accent5 3" xfId="4441"/>
    <cellStyle name="40% - Accent5_7. Other MTM adjustments" xfId="6370"/>
    <cellStyle name="40% - Accent6" xfId="118"/>
    <cellStyle name="40% - Accent6 2" xfId="1160"/>
    <cellStyle name="40% - Accent6 2 2" xfId="4443"/>
    <cellStyle name="40% - Accent6 2 3" xfId="4444"/>
    <cellStyle name="40% - Accent6 2 3 2" xfId="4445"/>
    <cellStyle name="40% - Accent6 2 3 3" xfId="4446"/>
    <cellStyle name="40% - Accent6 2 3 4" xfId="4447"/>
    <cellStyle name="40% - Accent6 2 3 5" xfId="4448"/>
    <cellStyle name="40% - Accent6 2 4" xfId="4449"/>
    <cellStyle name="40% - Accent6 2_Expenses (1)" xfId="4442"/>
    <cellStyle name="40% - Accent6 3" xfId="4450"/>
    <cellStyle name="40% - Accent6_7. Other MTM adjustments" xfId="6371"/>
    <cellStyle name="40% - akcent 1" xfId="1161"/>
    <cellStyle name="40% - akcent 2" xfId="1162"/>
    <cellStyle name="40% - akcent 3" xfId="1163"/>
    <cellStyle name="40% - akcent 4" xfId="1164"/>
    <cellStyle name="40% - akcent 5" xfId="1165"/>
    <cellStyle name="40% - akcent 6" xfId="1166"/>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xfId="6372"/>
    <cellStyle name="40% - uthevingsfarge 1 10" xfId="4451"/>
    <cellStyle name="40% - uthevingsfarge 1 2" xfId="125"/>
    <cellStyle name="40% - uthevingsfarge 1 2 2" xfId="4452"/>
    <cellStyle name="40% - uthevingsfarge 1 2 2 2" xfId="4453"/>
    <cellStyle name="40% - uthevingsfarge 1 2 2 2 2" xfId="6373"/>
    <cellStyle name="40% - uthevingsfarge 1 2 2 2 2 2" xfId="6374"/>
    <cellStyle name="40% - uthevingsfarge 1 2 2 2 2 2 2" xfId="6375"/>
    <cellStyle name="40% - uthevingsfarge 1 2 2 2 2 2_3. Chng in credit spreads" xfId="6376"/>
    <cellStyle name="40% - uthevingsfarge 1 2 2 2 2 3" xfId="6377"/>
    <cellStyle name="40% - uthevingsfarge 1 2 2 2 2_3. Chng in credit spreads" xfId="6378"/>
    <cellStyle name="40% - uthevingsfarge 1 2 2 2 3" xfId="6379"/>
    <cellStyle name="40% - uthevingsfarge 1 2 2 2 3 2" xfId="6380"/>
    <cellStyle name="40% - uthevingsfarge 1 2 2 2 3 2 2" xfId="6381"/>
    <cellStyle name="40% - uthevingsfarge 1 2 2 2 3 2_3. Chng in credit spreads" xfId="6382"/>
    <cellStyle name="40% - uthevingsfarge 1 2 2 2 3 3" xfId="6383"/>
    <cellStyle name="40% - uthevingsfarge 1 2 2 2 3_3. Chng in credit spreads" xfId="6384"/>
    <cellStyle name="40% - uthevingsfarge 1 2 2 2 4" xfId="6385"/>
    <cellStyle name="40% - uthevingsfarge 1 2 2 2 4 2" xfId="6386"/>
    <cellStyle name="40% - uthevingsfarge 1 2 2 2 4_3. Chng in credit spreads" xfId="6387"/>
    <cellStyle name="40% - uthevingsfarge 1 2 2 2 5" xfId="6388"/>
    <cellStyle name="40% - uthevingsfarge 1 2 2 2 5 2" xfId="6389"/>
    <cellStyle name="40% - uthevingsfarge 1 2 2 2 5_3. Chng in credit spreads" xfId="6390"/>
    <cellStyle name="40% - uthevingsfarge 1 2 2 2 6" xfId="6391"/>
    <cellStyle name="40% - uthevingsfarge 1 2 2 2_3. Chng in credit spreads" xfId="6392"/>
    <cellStyle name="40% - uthevingsfarge 1 2 2 3" xfId="6393"/>
    <cellStyle name="40% - uthevingsfarge 1 2 2 3 2" xfId="6394"/>
    <cellStyle name="40% - uthevingsfarge 1 2 2 3 2 2" xfId="6395"/>
    <cellStyle name="40% - uthevingsfarge 1 2 2 3 2_3. Chng in credit spreads" xfId="6396"/>
    <cellStyle name="40% - uthevingsfarge 1 2 2 3 3" xfId="6397"/>
    <cellStyle name="40% - uthevingsfarge 1 2 2 3_3. Chng in credit spreads" xfId="6398"/>
    <cellStyle name="40% - uthevingsfarge 1 2 2 4" xfId="6399"/>
    <cellStyle name="40% - uthevingsfarge 1 2 2 4 2" xfId="6400"/>
    <cellStyle name="40% - uthevingsfarge 1 2 2 4 2 2" xfId="6401"/>
    <cellStyle name="40% - uthevingsfarge 1 2 2 4 2_3. Chng in credit spreads" xfId="6402"/>
    <cellStyle name="40% - uthevingsfarge 1 2 2 4 3" xfId="6403"/>
    <cellStyle name="40% - uthevingsfarge 1 2 2 4_3. Chng in credit spreads" xfId="6404"/>
    <cellStyle name="40% - uthevingsfarge 1 2 2 5" xfId="6405"/>
    <cellStyle name="40% - uthevingsfarge 1 2 2 5 2" xfId="6406"/>
    <cellStyle name="40% - uthevingsfarge 1 2 2 5 2 2" xfId="6407"/>
    <cellStyle name="40% - uthevingsfarge 1 2 2 5 2_3. Chng in credit spreads" xfId="6408"/>
    <cellStyle name="40% - uthevingsfarge 1 2 2 5 3" xfId="6409"/>
    <cellStyle name="40% - uthevingsfarge 1 2 2 5_3. Chng in credit spreads" xfId="6410"/>
    <cellStyle name="40% - uthevingsfarge 1 2 2 6" xfId="6411"/>
    <cellStyle name="40% - uthevingsfarge 1 2 2 6 2" xfId="6412"/>
    <cellStyle name="40% - uthevingsfarge 1 2 2 6_3. Chng in credit spreads" xfId="6413"/>
    <cellStyle name="40% - uthevingsfarge 1 2 2 7" xfId="6414"/>
    <cellStyle name="40% - uthevingsfarge 1 2 2_3. Chng in credit spreads" xfId="6415"/>
    <cellStyle name="40% - uthevingsfarge 1 2 3" xfId="4454"/>
    <cellStyle name="40% - uthevingsfarge 1 2 3 2" xfId="4455"/>
    <cellStyle name="40% - uthevingsfarge 1 2 3 2 2" xfId="6416"/>
    <cellStyle name="40% - uthevingsfarge 1 2 3 2 2 2" xfId="6417"/>
    <cellStyle name="40% - uthevingsfarge 1 2 3 2 2_3. Chng in credit spreads" xfId="6418"/>
    <cellStyle name="40% - uthevingsfarge 1 2 3 2 3" xfId="6419"/>
    <cellStyle name="40% - uthevingsfarge 1 2 3 2 3 2" xfId="6420"/>
    <cellStyle name="40% - uthevingsfarge 1 2 3 2 3_3. Chng in credit spreads" xfId="6421"/>
    <cellStyle name="40% - uthevingsfarge 1 2 3 2 4" xfId="6422"/>
    <cellStyle name="40% - uthevingsfarge 1 2 3 2 4 2" xfId="6423"/>
    <cellStyle name="40% - uthevingsfarge 1 2 3 2 4_3. Chng in credit spreads" xfId="6424"/>
    <cellStyle name="40% - uthevingsfarge 1 2 3 2 5" xfId="6425"/>
    <cellStyle name="40% - uthevingsfarge 1 2 3 2_3. Chng in credit spreads" xfId="6426"/>
    <cellStyle name="40% - uthevingsfarge 1 2 3 3" xfId="6427"/>
    <cellStyle name="40% - uthevingsfarge 1 2 3 3 2" xfId="6428"/>
    <cellStyle name="40% - uthevingsfarge 1 2 3 3 2 2" xfId="6429"/>
    <cellStyle name="40% - uthevingsfarge 1 2 3 3 2_3. Chng in credit spreads" xfId="6430"/>
    <cellStyle name="40% - uthevingsfarge 1 2 3 3 3" xfId="6431"/>
    <cellStyle name="40% - uthevingsfarge 1 2 3 3_3. Chng in credit spreads" xfId="6432"/>
    <cellStyle name="40% - uthevingsfarge 1 2 3 4" xfId="6433"/>
    <cellStyle name="40% - uthevingsfarge 1 2 3 4 2" xfId="6434"/>
    <cellStyle name="40% - uthevingsfarge 1 2 3 4_3. Chng in credit spreads" xfId="6435"/>
    <cellStyle name="40% - uthevingsfarge 1 2 3 5" xfId="6436"/>
    <cellStyle name="40% - uthevingsfarge 1 2 3 5 2" xfId="6437"/>
    <cellStyle name="40% - uthevingsfarge 1 2 3 5_3. Chng in credit spreads" xfId="6438"/>
    <cellStyle name="40% - uthevingsfarge 1 2 3 6" xfId="6439"/>
    <cellStyle name="40% - uthevingsfarge 1 2 3 6 2" xfId="6440"/>
    <cellStyle name="40% - uthevingsfarge 1 2 3 6_3. Chng in credit spreads" xfId="6441"/>
    <cellStyle name="40% - uthevingsfarge 1 2 3 7" xfId="6442"/>
    <cellStyle name="40% - uthevingsfarge 1 2 3_3. Chng in credit spreads" xfId="6443"/>
    <cellStyle name="40% - uthevingsfarge 1 2 4" xfId="4456"/>
    <cellStyle name="40% - uthevingsfarge 1 2 4 2" xfId="6444"/>
    <cellStyle name="40% - uthevingsfarge 1 2 4 2 2" xfId="6445"/>
    <cellStyle name="40% - uthevingsfarge 1 2 4 2_3. Chng in credit spreads" xfId="6446"/>
    <cellStyle name="40% - uthevingsfarge 1 2 4 3" xfId="6447"/>
    <cellStyle name="40% - uthevingsfarge 1 2 4 3 2" xfId="6448"/>
    <cellStyle name="40% - uthevingsfarge 1 2 4 3_3. Chng in credit spreads" xfId="6449"/>
    <cellStyle name="40% - uthevingsfarge 1 2 4 4" xfId="6450"/>
    <cellStyle name="40% - uthevingsfarge 1 2 4 4 2" xfId="6451"/>
    <cellStyle name="40% - uthevingsfarge 1 2 4 4_3. Chng in credit spreads" xfId="6452"/>
    <cellStyle name="40% - uthevingsfarge 1 2 4 5" xfId="6453"/>
    <cellStyle name="40% - uthevingsfarge 1 2 4_3. Chng in credit spreads" xfId="6454"/>
    <cellStyle name="40% - uthevingsfarge 1 2 5" xfId="6455"/>
    <cellStyle name="40% - uthevingsfarge 1 2 5 2" xfId="6456"/>
    <cellStyle name="40% - uthevingsfarge 1 2 5 2 2" xfId="6457"/>
    <cellStyle name="40% - uthevingsfarge 1 2 5 2_3. Chng in credit spreads" xfId="6458"/>
    <cellStyle name="40% - uthevingsfarge 1 2 5 3" xfId="6459"/>
    <cellStyle name="40% - uthevingsfarge 1 2 5_3. Chng in credit spreads" xfId="6460"/>
    <cellStyle name="40% - uthevingsfarge 1 2 6" xfId="6461"/>
    <cellStyle name="40% - uthevingsfarge 1 2 6 2" xfId="6462"/>
    <cellStyle name="40% - uthevingsfarge 1 2 6 2 2" xfId="6463"/>
    <cellStyle name="40% - uthevingsfarge 1 2 6 2_3. Chng in credit spreads" xfId="6464"/>
    <cellStyle name="40% - uthevingsfarge 1 2 6 3" xfId="6465"/>
    <cellStyle name="40% - uthevingsfarge 1 2 6_3. Chng in credit spreads" xfId="6466"/>
    <cellStyle name="40% - uthevingsfarge 1 2 7" xfId="6467"/>
    <cellStyle name="40% - uthevingsfarge 1 2 7 2" xfId="6468"/>
    <cellStyle name="40% - uthevingsfarge 1 2 7_3. Chng in credit spreads" xfId="6469"/>
    <cellStyle name="40% - uthevingsfarge 1 2 8" xfId="6470"/>
    <cellStyle name="40% - uthevingsfarge 1 2 8 2" xfId="6471"/>
    <cellStyle name="40% - uthevingsfarge 1 2 8_3. Chng in credit spreads" xfId="6472"/>
    <cellStyle name="40% - uthevingsfarge 1 2_Adj_Operating_expenses" xfId="4457"/>
    <cellStyle name="40% - uthevingsfarge 1 3" xfId="4458"/>
    <cellStyle name="40% - uthevingsfarge 1 3 2" xfId="4459"/>
    <cellStyle name="40% - uthevingsfarge 1 3 2 2" xfId="4460"/>
    <cellStyle name="40% - uthevingsfarge 1 3 2 2 2" xfId="6473"/>
    <cellStyle name="40% - uthevingsfarge 1 3 2 2 2 2" xfId="6474"/>
    <cellStyle name="40% - uthevingsfarge 1 3 2 2 2_3. Chng in credit spreads" xfId="6475"/>
    <cellStyle name="40% - uthevingsfarge 1 3 2 2 3" xfId="6476"/>
    <cellStyle name="40% - uthevingsfarge 1 3 2 2 3 2" xfId="6477"/>
    <cellStyle name="40% - uthevingsfarge 1 3 2 2 3_3. Chng in credit spreads" xfId="6478"/>
    <cellStyle name="40% - uthevingsfarge 1 3 2 2 4" xfId="6479"/>
    <cellStyle name="40% - uthevingsfarge 1 3 2 2_3. Chng in credit spreads" xfId="6480"/>
    <cellStyle name="40% - uthevingsfarge 1 3 2 3" xfId="6481"/>
    <cellStyle name="40% - uthevingsfarge 1 3 2 3 2" xfId="6482"/>
    <cellStyle name="40% - uthevingsfarge 1 3 2 3_3. Chng in credit spreads" xfId="6483"/>
    <cellStyle name="40% - uthevingsfarge 1 3 2 4" xfId="6484"/>
    <cellStyle name="40% - uthevingsfarge 1 3 2 4 2" xfId="6485"/>
    <cellStyle name="40% - uthevingsfarge 1 3 2 4_3. Chng in credit spreads" xfId="6486"/>
    <cellStyle name="40% - uthevingsfarge 1 3 2 5" xfId="6487"/>
    <cellStyle name="40% - uthevingsfarge 1 3 2_3. Chng in credit spreads" xfId="6488"/>
    <cellStyle name="40% - uthevingsfarge 1 3 3" xfId="4461"/>
    <cellStyle name="40% - uthevingsfarge 1 3 3 2" xfId="4462"/>
    <cellStyle name="40% - uthevingsfarge 1 3 3 2 2" xfId="6489"/>
    <cellStyle name="40% - uthevingsfarge 1 3 3 2 2 2" xfId="6490"/>
    <cellStyle name="40% - uthevingsfarge 1 3 3 2 2_3. Chng in credit spreads" xfId="6491"/>
    <cellStyle name="40% - uthevingsfarge 1 3 3 2 3" xfId="6492"/>
    <cellStyle name="40% - uthevingsfarge 1 3 3 2 3 2" xfId="6493"/>
    <cellStyle name="40% - uthevingsfarge 1 3 3 2 3_3. Chng in credit spreads" xfId="6494"/>
    <cellStyle name="40% - uthevingsfarge 1 3 3 2 4" xfId="6495"/>
    <cellStyle name="40% - uthevingsfarge 1 3 3 2_3. Chng in credit spreads" xfId="6496"/>
    <cellStyle name="40% - uthevingsfarge 1 3 3 3" xfId="6497"/>
    <cellStyle name="40% - uthevingsfarge 1 3 3 3 2" xfId="6498"/>
    <cellStyle name="40% - uthevingsfarge 1 3 3 3_3. Chng in credit spreads" xfId="6499"/>
    <cellStyle name="40% - uthevingsfarge 1 3 3 4" xfId="6500"/>
    <cellStyle name="40% - uthevingsfarge 1 3 3 4 2" xfId="6501"/>
    <cellStyle name="40% - uthevingsfarge 1 3 3 4_3. Chng in credit spreads" xfId="6502"/>
    <cellStyle name="40% - uthevingsfarge 1 3 3 5" xfId="6503"/>
    <cellStyle name="40% - uthevingsfarge 1 3 3_3. Chng in credit spreads" xfId="6504"/>
    <cellStyle name="40% - uthevingsfarge 1 3 4" xfId="4463"/>
    <cellStyle name="40% - uthevingsfarge 1 3 4 2" xfId="6505"/>
    <cellStyle name="40% - uthevingsfarge 1 3 4 2 2" xfId="6506"/>
    <cellStyle name="40% - uthevingsfarge 1 3 4 2_3. Chng in credit spreads" xfId="6507"/>
    <cellStyle name="40% - uthevingsfarge 1 3 4 3" xfId="6508"/>
    <cellStyle name="40% - uthevingsfarge 1 3 4 3 2" xfId="6509"/>
    <cellStyle name="40% - uthevingsfarge 1 3 4 3_3. Chng in credit spreads" xfId="6510"/>
    <cellStyle name="40% - uthevingsfarge 1 3 4 4" xfId="6511"/>
    <cellStyle name="40% - uthevingsfarge 1 3 4_3. Chng in credit spreads" xfId="6512"/>
    <cellStyle name="40% - uthevingsfarge 1 3 5" xfId="6513"/>
    <cellStyle name="40% - uthevingsfarge 1 3 5 2" xfId="6514"/>
    <cellStyle name="40% - uthevingsfarge 1 3 5_3. Chng in credit spreads" xfId="6515"/>
    <cellStyle name="40% - uthevingsfarge 1 3 6" xfId="6516"/>
    <cellStyle name="40% - uthevingsfarge 1 3 6 2" xfId="6517"/>
    <cellStyle name="40% - uthevingsfarge 1 3 6_3. Chng in credit spreads" xfId="6518"/>
    <cellStyle name="40% - uthevingsfarge 1 3 7" xfId="6519"/>
    <cellStyle name="40% - uthevingsfarge 1 3 7 2" xfId="6520"/>
    <cellStyle name="40% - uthevingsfarge 1 3 7_3. Chng in credit spreads" xfId="6521"/>
    <cellStyle name="40% - uthevingsfarge 1 3_Finansresultat etter cut-off_31.08.11" xfId="4464"/>
    <cellStyle name="40% - uthevingsfarge 1 4" xfId="4465"/>
    <cellStyle name="40% - uthevingsfarge 1 4 2" xfId="4466"/>
    <cellStyle name="40% - uthevingsfarge 1 4 2 2" xfId="6522"/>
    <cellStyle name="40% - uthevingsfarge 1 4 2 2 2" xfId="6523"/>
    <cellStyle name="40% - uthevingsfarge 1 4 2 2_3. Chng in credit spreads" xfId="6524"/>
    <cellStyle name="40% - uthevingsfarge 1 4 2 3" xfId="6525"/>
    <cellStyle name="40% - uthevingsfarge 1 4 2 3 2" xfId="6526"/>
    <cellStyle name="40% - uthevingsfarge 1 4 2 3_3. Chng in credit spreads" xfId="6527"/>
    <cellStyle name="40% - uthevingsfarge 1 4 2 4" xfId="6528"/>
    <cellStyle name="40% - uthevingsfarge 1 4 2_3. Chng in credit spreads" xfId="6529"/>
    <cellStyle name="40% - uthevingsfarge 1 4 3" xfId="6530"/>
    <cellStyle name="40% - uthevingsfarge 1 4 3 2" xfId="6531"/>
    <cellStyle name="40% - uthevingsfarge 1 4 3_3. Chng in credit spreads" xfId="6532"/>
    <cellStyle name="40% - uthevingsfarge 1 4 4" xfId="6533"/>
    <cellStyle name="40% - uthevingsfarge 1 4 4 2" xfId="6534"/>
    <cellStyle name="40% - uthevingsfarge 1 4 4_3. Chng in credit spreads" xfId="6535"/>
    <cellStyle name="40% - uthevingsfarge 1 4 5" xfId="6536"/>
    <cellStyle name="40% - uthevingsfarge 1 4_3. Chng in credit spreads" xfId="6537"/>
    <cellStyle name="40% - uthevingsfarge 1 5" xfId="4467"/>
    <cellStyle name="40% - uthevingsfarge 1 5 2" xfId="4468"/>
    <cellStyle name="40% - uthevingsfarge 1 5 2 2" xfId="6538"/>
    <cellStyle name="40% - uthevingsfarge 1 5 2 2 2" xfId="6539"/>
    <cellStyle name="40% - uthevingsfarge 1 5 2 2_3. Chng in credit spreads" xfId="6540"/>
    <cellStyle name="40% - uthevingsfarge 1 5 2 3" xfId="6541"/>
    <cellStyle name="40% - uthevingsfarge 1 5 2 3 2" xfId="6542"/>
    <cellStyle name="40% - uthevingsfarge 1 5 2 3_3. Chng in credit spreads" xfId="6543"/>
    <cellStyle name="40% - uthevingsfarge 1 5 2 4" xfId="6544"/>
    <cellStyle name="40% - uthevingsfarge 1 5 2_3. Chng in credit spreads" xfId="6545"/>
    <cellStyle name="40% - uthevingsfarge 1 5 3" xfId="6546"/>
    <cellStyle name="40% - uthevingsfarge 1 5 3 2" xfId="6547"/>
    <cellStyle name="40% - uthevingsfarge 1 5 3_3. Chng in credit spreads" xfId="6548"/>
    <cellStyle name="40% - uthevingsfarge 1 5 4" xfId="6549"/>
    <cellStyle name="40% - uthevingsfarge 1 5 4 2" xfId="6550"/>
    <cellStyle name="40% - uthevingsfarge 1 5 4_3. Chng in credit spreads" xfId="6551"/>
    <cellStyle name="40% - uthevingsfarge 1 5 5" xfId="6552"/>
    <cellStyle name="40% - uthevingsfarge 1 5_3. Chng in credit spreads" xfId="6553"/>
    <cellStyle name="40% - uthevingsfarge 1 6" xfId="4469"/>
    <cellStyle name="40% - uthevingsfarge 1 6 2" xfId="6554"/>
    <cellStyle name="40% - uthevingsfarge 1 6 2 2" xfId="6555"/>
    <cellStyle name="40% - uthevingsfarge 1 6 2_3. Chng in credit spreads" xfId="6556"/>
    <cellStyle name="40% - uthevingsfarge 1 6 3" xfId="6557"/>
    <cellStyle name="40% - uthevingsfarge 1 6 3 2" xfId="6558"/>
    <cellStyle name="40% - uthevingsfarge 1 6 3_3. Chng in credit spreads" xfId="6559"/>
    <cellStyle name="40% - uthevingsfarge 1 6 4" xfId="6560"/>
    <cellStyle name="40% - uthevingsfarge 1 6_3. Chng in credit spreads" xfId="6561"/>
    <cellStyle name="40% - uthevingsfarge 1 7" xfId="4470"/>
    <cellStyle name="40% - uthevingsfarge 1 7 2" xfId="6562"/>
    <cellStyle name="40% - uthevingsfarge 1 7_3. Chng in credit spreads" xfId="6563"/>
    <cellStyle name="40% - uthevingsfarge 1 8" xfId="4471"/>
    <cellStyle name="40% - uthevingsfarge 1 8 2" xfId="6564"/>
    <cellStyle name="40% - uthevingsfarge 1 8_3. Chng in credit spreads" xfId="6565"/>
    <cellStyle name="40% - uthevingsfarge 1 9" xfId="4472"/>
    <cellStyle name="40% - uthevingsfarge 1_7. Other MTM adjustments" xfId="6566"/>
    <cellStyle name="40% - uthevingsfarge 2" xfId="6567"/>
    <cellStyle name="40% - uthevingsfarge 2 10" xfId="4473"/>
    <cellStyle name="40% - uthevingsfarge 2 2" xfId="126"/>
    <cellStyle name="40% - uthevingsfarge 2 2 2" xfId="4474"/>
    <cellStyle name="40% - uthevingsfarge 2 2 2 2" xfId="4475"/>
    <cellStyle name="40% - uthevingsfarge 2 2 2 2 2" xfId="6568"/>
    <cellStyle name="40% - uthevingsfarge 2 2 2 2 2 2" xfId="6569"/>
    <cellStyle name="40% - uthevingsfarge 2 2 2 2 2 2 2" xfId="6570"/>
    <cellStyle name="40% - uthevingsfarge 2 2 2 2 2 2_3. Chng in credit spreads" xfId="6571"/>
    <cellStyle name="40% - uthevingsfarge 2 2 2 2 2 3" xfId="6572"/>
    <cellStyle name="40% - uthevingsfarge 2 2 2 2 2_3. Chng in credit spreads" xfId="6573"/>
    <cellStyle name="40% - uthevingsfarge 2 2 2 2 3" xfId="6574"/>
    <cellStyle name="40% - uthevingsfarge 2 2 2 2 3 2" xfId="6575"/>
    <cellStyle name="40% - uthevingsfarge 2 2 2 2 3 2 2" xfId="6576"/>
    <cellStyle name="40% - uthevingsfarge 2 2 2 2 3 2_3. Chng in credit spreads" xfId="6577"/>
    <cellStyle name="40% - uthevingsfarge 2 2 2 2 3 3" xfId="6578"/>
    <cellStyle name="40% - uthevingsfarge 2 2 2 2 3_3. Chng in credit spreads" xfId="6579"/>
    <cellStyle name="40% - uthevingsfarge 2 2 2 2 4" xfId="6580"/>
    <cellStyle name="40% - uthevingsfarge 2 2 2 2 4 2" xfId="6581"/>
    <cellStyle name="40% - uthevingsfarge 2 2 2 2 4_3. Chng in credit spreads" xfId="6582"/>
    <cellStyle name="40% - uthevingsfarge 2 2 2 2 5" xfId="6583"/>
    <cellStyle name="40% - uthevingsfarge 2 2 2 2 5 2" xfId="6584"/>
    <cellStyle name="40% - uthevingsfarge 2 2 2 2 5_3. Chng in credit spreads" xfId="6585"/>
    <cellStyle name="40% - uthevingsfarge 2 2 2 2 6" xfId="6586"/>
    <cellStyle name="40% - uthevingsfarge 2 2 2 2_3. Chng in credit spreads" xfId="6587"/>
    <cellStyle name="40% - uthevingsfarge 2 2 2 3" xfId="6588"/>
    <cellStyle name="40% - uthevingsfarge 2 2 2 3 2" xfId="6589"/>
    <cellStyle name="40% - uthevingsfarge 2 2 2 3 2 2" xfId="6590"/>
    <cellStyle name="40% - uthevingsfarge 2 2 2 3 2_3. Chng in credit spreads" xfId="6591"/>
    <cellStyle name="40% - uthevingsfarge 2 2 2 3 3" xfId="6592"/>
    <cellStyle name="40% - uthevingsfarge 2 2 2 3_3. Chng in credit spreads" xfId="6593"/>
    <cellStyle name="40% - uthevingsfarge 2 2 2 4" xfId="6594"/>
    <cellStyle name="40% - uthevingsfarge 2 2 2 4 2" xfId="6595"/>
    <cellStyle name="40% - uthevingsfarge 2 2 2 4 2 2" xfId="6596"/>
    <cellStyle name="40% - uthevingsfarge 2 2 2 4 2_3. Chng in credit spreads" xfId="6597"/>
    <cellStyle name="40% - uthevingsfarge 2 2 2 4 3" xfId="6598"/>
    <cellStyle name="40% - uthevingsfarge 2 2 2 4_3. Chng in credit spreads" xfId="6599"/>
    <cellStyle name="40% - uthevingsfarge 2 2 2 5" xfId="6600"/>
    <cellStyle name="40% - uthevingsfarge 2 2 2 5 2" xfId="6601"/>
    <cellStyle name="40% - uthevingsfarge 2 2 2 5 2 2" xfId="6602"/>
    <cellStyle name="40% - uthevingsfarge 2 2 2 5 2_3. Chng in credit spreads" xfId="6603"/>
    <cellStyle name="40% - uthevingsfarge 2 2 2 5 3" xfId="6604"/>
    <cellStyle name="40% - uthevingsfarge 2 2 2 5_3. Chng in credit spreads" xfId="6605"/>
    <cellStyle name="40% - uthevingsfarge 2 2 2 6" xfId="6606"/>
    <cellStyle name="40% - uthevingsfarge 2 2 2 6 2" xfId="6607"/>
    <cellStyle name="40% - uthevingsfarge 2 2 2 6_3. Chng in credit spreads" xfId="6608"/>
    <cellStyle name="40% - uthevingsfarge 2 2 2 7" xfId="6609"/>
    <cellStyle name="40% - uthevingsfarge 2 2 2_3. Chng in credit spreads" xfId="6610"/>
    <cellStyle name="40% - uthevingsfarge 2 2 3" xfId="4476"/>
    <cellStyle name="40% - uthevingsfarge 2 2 3 2" xfId="4477"/>
    <cellStyle name="40% - uthevingsfarge 2 2 3 2 2" xfId="6611"/>
    <cellStyle name="40% - uthevingsfarge 2 2 3 2 2 2" xfId="6612"/>
    <cellStyle name="40% - uthevingsfarge 2 2 3 2 2_3. Chng in credit spreads" xfId="6613"/>
    <cellStyle name="40% - uthevingsfarge 2 2 3 2 3" xfId="6614"/>
    <cellStyle name="40% - uthevingsfarge 2 2 3 2 3 2" xfId="6615"/>
    <cellStyle name="40% - uthevingsfarge 2 2 3 2 3_3. Chng in credit spreads" xfId="6616"/>
    <cellStyle name="40% - uthevingsfarge 2 2 3 2 4" xfId="6617"/>
    <cellStyle name="40% - uthevingsfarge 2 2 3 2 4 2" xfId="6618"/>
    <cellStyle name="40% - uthevingsfarge 2 2 3 2 4_3. Chng in credit spreads" xfId="6619"/>
    <cellStyle name="40% - uthevingsfarge 2 2 3 2 5" xfId="6620"/>
    <cellStyle name="40% - uthevingsfarge 2 2 3 2_3. Chng in credit spreads" xfId="6621"/>
    <cellStyle name="40% - uthevingsfarge 2 2 3 3" xfId="6622"/>
    <cellStyle name="40% - uthevingsfarge 2 2 3 3 2" xfId="6623"/>
    <cellStyle name="40% - uthevingsfarge 2 2 3 3 2 2" xfId="6624"/>
    <cellStyle name="40% - uthevingsfarge 2 2 3 3 2_3. Chng in credit spreads" xfId="6625"/>
    <cellStyle name="40% - uthevingsfarge 2 2 3 3 3" xfId="6626"/>
    <cellStyle name="40% - uthevingsfarge 2 2 3 3_3. Chng in credit spreads" xfId="6627"/>
    <cellStyle name="40% - uthevingsfarge 2 2 3 4" xfId="6628"/>
    <cellStyle name="40% - uthevingsfarge 2 2 3 4 2" xfId="6629"/>
    <cellStyle name="40% - uthevingsfarge 2 2 3 4_3. Chng in credit spreads" xfId="6630"/>
    <cellStyle name="40% - uthevingsfarge 2 2 3 5" xfId="6631"/>
    <cellStyle name="40% - uthevingsfarge 2 2 3 5 2" xfId="6632"/>
    <cellStyle name="40% - uthevingsfarge 2 2 3 5_3. Chng in credit spreads" xfId="6633"/>
    <cellStyle name="40% - uthevingsfarge 2 2 3 6" xfId="6634"/>
    <cellStyle name="40% - uthevingsfarge 2 2 3 6 2" xfId="6635"/>
    <cellStyle name="40% - uthevingsfarge 2 2 3 6_3. Chng in credit spreads" xfId="6636"/>
    <cellStyle name="40% - uthevingsfarge 2 2 3 7" xfId="6637"/>
    <cellStyle name="40% - uthevingsfarge 2 2 3_3. Chng in credit spreads" xfId="6638"/>
    <cellStyle name="40% - uthevingsfarge 2 2 4" xfId="4478"/>
    <cellStyle name="40% - uthevingsfarge 2 2 4 2" xfId="6639"/>
    <cellStyle name="40% - uthevingsfarge 2 2 4 2 2" xfId="6640"/>
    <cellStyle name="40% - uthevingsfarge 2 2 4 2_3. Chng in credit spreads" xfId="6641"/>
    <cellStyle name="40% - uthevingsfarge 2 2 4 3" xfId="6642"/>
    <cellStyle name="40% - uthevingsfarge 2 2 4 3 2" xfId="6643"/>
    <cellStyle name="40% - uthevingsfarge 2 2 4 3_3. Chng in credit spreads" xfId="6644"/>
    <cellStyle name="40% - uthevingsfarge 2 2 4 4" xfId="6645"/>
    <cellStyle name="40% - uthevingsfarge 2 2 4 4 2" xfId="6646"/>
    <cellStyle name="40% - uthevingsfarge 2 2 4 4_3. Chng in credit spreads" xfId="6647"/>
    <cellStyle name="40% - uthevingsfarge 2 2 4 5" xfId="6648"/>
    <cellStyle name="40% - uthevingsfarge 2 2 4_3. Chng in credit spreads" xfId="6649"/>
    <cellStyle name="40% - uthevingsfarge 2 2 5" xfId="6650"/>
    <cellStyle name="40% - uthevingsfarge 2 2 5 2" xfId="6651"/>
    <cellStyle name="40% - uthevingsfarge 2 2 5 2 2" xfId="6652"/>
    <cellStyle name="40% - uthevingsfarge 2 2 5 2_3. Chng in credit spreads" xfId="6653"/>
    <cellStyle name="40% - uthevingsfarge 2 2 5 3" xfId="6654"/>
    <cellStyle name="40% - uthevingsfarge 2 2 5_3. Chng in credit spreads" xfId="6655"/>
    <cellStyle name="40% - uthevingsfarge 2 2 6" xfId="6656"/>
    <cellStyle name="40% - uthevingsfarge 2 2 6 2" xfId="6657"/>
    <cellStyle name="40% - uthevingsfarge 2 2 6 2 2" xfId="6658"/>
    <cellStyle name="40% - uthevingsfarge 2 2 6 2_3. Chng in credit spreads" xfId="6659"/>
    <cellStyle name="40% - uthevingsfarge 2 2 6 3" xfId="6660"/>
    <cellStyle name="40% - uthevingsfarge 2 2 6_3. Chng in credit spreads" xfId="6661"/>
    <cellStyle name="40% - uthevingsfarge 2 2 7" xfId="6662"/>
    <cellStyle name="40% - uthevingsfarge 2 2 7 2" xfId="6663"/>
    <cellStyle name="40% - uthevingsfarge 2 2 7_3. Chng in credit spreads" xfId="6664"/>
    <cellStyle name="40% - uthevingsfarge 2 2 8" xfId="6665"/>
    <cellStyle name="40% - uthevingsfarge 2 2 8 2" xfId="6666"/>
    <cellStyle name="40% - uthevingsfarge 2 2 8_3. Chng in credit spreads" xfId="6667"/>
    <cellStyle name="40% - uthevingsfarge 2 2_Adj_Operating_expenses" xfId="4479"/>
    <cellStyle name="40% - uthevingsfarge 2 3" xfId="4480"/>
    <cellStyle name="40% - uthevingsfarge 2 3 2" xfId="4481"/>
    <cellStyle name="40% - uthevingsfarge 2 3 2 2" xfId="4482"/>
    <cellStyle name="40% - uthevingsfarge 2 3 2 2 2" xfId="6668"/>
    <cellStyle name="40% - uthevingsfarge 2 3 2 2 2 2" xfId="6669"/>
    <cellStyle name="40% - uthevingsfarge 2 3 2 2 2_3. Chng in credit spreads" xfId="6670"/>
    <cellStyle name="40% - uthevingsfarge 2 3 2 2 3" xfId="6671"/>
    <cellStyle name="40% - uthevingsfarge 2 3 2 2 3 2" xfId="6672"/>
    <cellStyle name="40% - uthevingsfarge 2 3 2 2 3_3. Chng in credit spreads" xfId="6673"/>
    <cellStyle name="40% - uthevingsfarge 2 3 2 2 4" xfId="6674"/>
    <cellStyle name="40% - uthevingsfarge 2 3 2 2_3. Chng in credit spreads" xfId="6675"/>
    <cellStyle name="40% - uthevingsfarge 2 3 2 3" xfId="6676"/>
    <cellStyle name="40% - uthevingsfarge 2 3 2 3 2" xfId="6677"/>
    <cellStyle name="40% - uthevingsfarge 2 3 2 3_3. Chng in credit spreads" xfId="6678"/>
    <cellStyle name="40% - uthevingsfarge 2 3 2 4" xfId="6679"/>
    <cellStyle name="40% - uthevingsfarge 2 3 2 4 2" xfId="6680"/>
    <cellStyle name="40% - uthevingsfarge 2 3 2 4_3. Chng in credit spreads" xfId="6681"/>
    <cellStyle name="40% - uthevingsfarge 2 3 2 5" xfId="6682"/>
    <cellStyle name="40% - uthevingsfarge 2 3 2_3. Chng in credit spreads" xfId="6683"/>
    <cellStyle name="40% - uthevingsfarge 2 3 3" xfId="4483"/>
    <cellStyle name="40% - uthevingsfarge 2 3 3 2" xfId="4484"/>
    <cellStyle name="40% - uthevingsfarge 2 3 3 2 2" xfId="6684"/>
    <cellStyle name="40% - uthevingsfarge 2 3 3 2 2 2" xfId="6685"/>
    <cellStyle name="40% - uthevingsfarge 2 3 3 2 2_3. Chng in credit spreads" xfId="6686"/>
    <cellStyle name="40% - uthevingsfarge 2 3 3 2 3" xfId="6687"/>
    <cellStyle name="40% - uthevingsfarge 2 3 3 2 3 2" xfId="6688"/>
    <cellStyle name="40% - uthevingsfarge 2 3 3 2 3_3. Chng in credit spreads" xfId="6689"/>
    <cellStyle name="40% - uthevingsfarge 2 3 3 2 4" xfId="6690"/>
    <cellStyle name="40% - uthevingsfarge 2 3 3 2_3. Chng in credit spreads" xfId="6691"/>
    <cellStyle name="40% - uthevingsfarge 2 3 3 3" xfId="6692"/>
    <cellStyle name="40% - uthevingsfarge 2 3 3 3 2" xfId="6693"/>
    <cellStyle name="40% - uthevingsfarge 2 3 3 3_3. Chng in credit spreads" xfId="6694"/>
    <cellStyle name="40% - uthevingsfarge 2 3 3 4" xfId="6695"/>
    <cellStyle name="40% - uthevingsfarge 2 3 3 4 2" xfId="6696"/>
    <cellStyle name="40% - uthevingsfarge 2 3 3 4_3. Chng in credit spreads" xfId="6697"/>
    <cellStyle name="40% - uthevingsfarge 2 3 3 5" xfId="6698"/>
    <cellStyle name="40% - uthevingsfarge 2 3 3_3. Chng in credit spreads" xfId="6699"/>
    <cellStyle name="40% - uthevingsfarge 2 3 4" xfId="4485"/>
    <cellStyle name="40% - uthevingsfarge 2 3 4 2" xfId="6700"/>
    <cellStyle name="40% - uthevingsfarge 2 3 4 2 2" xfId="6701"/>
    <cellStyle name="40% - uthevingsfarge 2 3 4 2_3. Chng in credit spreads" xfId="6702"/>
    <cellStyle name="40% - uthevingsfarge 2 3 4 3" xfId="6703"/>
    <cellStyle name="40% - uthevingsfarge 2 3 4 3 2" xfId="6704"/>
    <cellStyle name="40% - uthevingsfarge 2 3 4 3_3. Chng in credit spreads" xfId="6705"/>
    <cellStyle name="40% - uthevingsfarge 2 3 4 4" xfId="6706"/>
    <cellStyle name="40% - uthevingsfarge 2 3 4_3. Chng in credit spreads" xfId="6707"/>
    <cellStyle name="40% - uthevingsfarge 2 3 5" xfId="6708"/>
    <cellStyle name="40% - uthevingsfarge 2 3 5 2" xfId="6709"/>
    <cellStyle name="40% - uthevingsfarge 2 3 5_3. Chng in credit spreads" xfId="6710"/>
    <cellStyle name="40% - uthevingsfarge 2 3 6" xfId="6711"/>
    <cellStyle name="40% - uthevingsfarge 2 3 6 2" xfId="6712"/>
    <cellStyle name="40% - uthevingsfarge 2 3 6_3. Chng in credit spreads" xfId="6713"/>
    <cellStyle name="40% - uthevingsfarge 2 3 7" xfId="6714"/>
    <cellStyle name="40% - uthevingsfarge 2 3 7 2" xfId="6715"/>
    <cellStyle name="40% - uthevingsfarge 2 3 7_3. Chng in credit spreads" xfId="6716"/>
    <cellStyle name="40% - uthevingsfarge 2 3_Finansresultat etter cut-off_31.08.11" xfId="4486"/>
    <cellStyle name="40% - uthevingsfarge 2 4" xfId="4487"/>
    <cellStyle name="40% - uthevingsfarge 2 4 2" xfId="4488"/>
    <cellStyle name="40% - uthevingsfarge 2 4 2 2" xfId="6717"/>
    <cellStyle name="40% - uthevingsfarge 2 4 2 2 2" xfId="6718"/>
    <cellStyle name="40% - uthevingsfarge 2 4 2 2_3. Chng in credit spreads" xfId="6719"/>
    <cellStyle name="40% - uthevingsfarge 2 4 2 3" xfId="6720"/>
    <cellStyle name="40% - uthevingsfarge 2 4 2 3 2" xfId="6721"/>
    <cellStyle name="40% - uthevingsfarge 2 4 2 3_3. Chng in credit spreads" xfId="6722"/>
    <cellStyle name="40% - uthevingsfarge 2 4 2 4" xfId="6723"/>
    <cellStyle name="40% - uthevingsfarge 2 4 2_3. Chng in credit spreads" xfId="6724"/>
    <cellStyle name="40% - uthevingsfarge 2 4 3" xfId="6725"/>
    <cellStyle name="40% - uthevingsfarge 2 4 3 2" xfId="6726"/>
    <cellStyle name="40% - uthevingsfarge 2 4 3_3. Chng in credit spreads" xfId="6727"/>
    <cellStyle name="40% - uthevingsfarge 2 4 4" xfId="6728"/>
    <cellStyle name="40% - uthevingsfarge 2 4 4 2" xfId="6729"/>
    <cellStyle name="40% - uthevingsfarge 2 4 4_3. Chng in credit spreads" xfId="6730"/>
    <cellStyle name="40% - uthevingsfarge 2 4 5" xfId="6731"/>
    <cellStyle name="40% - uthevingsfarge 2 4_3. Chng in credit spreads" xfId="6732"/>
    <cellStyle name="40% - uthevingsfarge 2 5" xfId="4489"/>
    <cellStyle name="40% - uthevingsfarge 2 5 2" xfId="4490"/>
    <cellStyle name="40% - uthevingsfarge 2 5 2 2" xfId="6733"/>
    <cellStyle name="40% - uthevingsfarge 2 5 2 2 2" xfId="6734"/>
    <cellStyle name="40% - uthevingsfarge 2 5 2 2_3. Chng in credit spreads" xfId="6735"/>
    <cellStyle name="40% - uthevingsfarge 2 5 2 3" xfId="6736"/>
    <cellStyle name="40% - uthevingsfarge 2 5 2 3 2" xfId="6737"/>
    <cellStyle name="40% - uthevingsfarge 2 5 2 3_3. Chng in credit spreads" xfId="6738"/>
    <cellStyle name="40% - uthevingsfarge 2 5 2 4" xfId="6739"/>
    <cellStyle name="40% - uthevingsfarge 2 5 2_3. Chng in credit spreads" xfId="6740"/>
    <cellStyle name="40% - uthevingsfarge 2 5 3" xfId="6741"/>
    <cellStyle name="40% - uthevingsfarge 2 5 3 2" xfId="6742"/>
    <cellStyle name="40% - uthevingsfarge 2 5 3_3. Chng in credit spreads" xfId="6743"/>
    <cellStyle name="40% - uthevingsfarge 2 5 4" xfId="6744"/>
    <cellStyle name="40% - uthevingsfarge 2 5 4 2" xfId="6745"/>
    <cellStyle name="40% - uthevingsfarge 2 5 4_3. Chng in credit spreads" xfId="6746"/>
    <cellStyle name="40% - uthevingsfarge 2 5 5" xfId="6747"/>
    <cellStyle name="40% - uthevingsfarge 2 5_3. Chng in credit spreads" xfId="6748"/>
    <cellStyle name="40% - uthevingsfarge 2 6" xfId="4491"/>
    <cellStyle name="40% - uthevingsfarge 2 6 2" xfId="6749"/>
    <cellStyle name="40% - uthevingsfarge 2 6 2 2" xfId="6750"/>
    <cellStyle name="40% - uthevingsfarge 2 6 2_3. Chng in credit spreads" xfId="6751"/>
    <cellStyle name="40% - uthevingsfarge 2 6 3" xfId="6752"/>
    <cellStyle name="40% - uthevingsfarge 2 6 3 2" xfId="6753"/>
    <cellStyle name="40% - uthevingsfarge 2 6 3_3. Chng in credit spreads" xfId="6754"/>
    <cellStyle name="40% - uthevingsfarge 2 6 4" xfId="6755"/>
    <cellStyle name="40% - uthevingsfarge 2 6_3. Chng in credit spreads" xfId="6756"/>
    <cellStyle name="40% - uthevingsfarge 2 7" xfId="4492"/>
    <cellStyle name="40% - uthevingsfarge 2 7 2" xfId="6757"/>
    <cellStyle name="40% - uthevingsfarge 2 7_3. Chng in credit spreads" xfId="6758"/>
    <cellStyle name="40% - uthevingsfarge 2 8" xfId="4493"/>
    <cellStyle name="40% - uthevingsfarge 2 8 2" xfId="6759"/>
    <cellStyle name="40% - uthevingsfarge 2 8_3. Chng in credit spreads" xfId="6760"/>
    <cellStyle name="40% - uthevingsfarge 2 9" xfId="4494"/>
    <cellStyle name="40% - uthevingsfarge 2_7. Other MTM adjustments" xfId="6761"/>
    <cellStyle name="40% - uthevingsfarge 3" xfId="6762"/>
    <cellStyle name="40% - uthevingsfarge 3 10" xfId="4495"/>
    <cellStyle name="40% - uthevingsfarge 3 2" xfId="127"/>
    <cellStyle name="40% - uthevingsfarge 3 2 2" xfId="4496"/>
    <cellStyle name="40% - uthevingsfarge 3 2 2 2" xfId="4497"/>
    <cellStyle name="40% - uthevingsfarge 3 2 2 2 2" xfId="6763"/>
    <cellStyle name="40% - uthevingsfarge 3 2 2 2 2 2" xfId="6764"/>
    <cellStyle name="40% - uthevingsfarge 3 2 2 2 2 2 2" xfId="6765"/>
    <cellStyle name="40% - uthevingsfarge 3 2 2 2 2 2_3. Chng in credit spreads" xfId="6766"/>
    <cellStyle name="40% - uthevingsfarge 3 2 2 2 2 3" xfId="6767"/>
    <cellStyle name="40% - uthevingsfarge 3 2 2 2 2_3. Chng in credit spreads" xfId="6768"/>
    <cellStyle name="40% - uthevingsfarge 3 2 2 2 3" xfId="6769"/>
    <cellStyle name="40% - uthevingsfarge 3 2 2 2 3 2" xfId="6770"/>
    <cellStyle name="40% - uthevingsfarge 3 2 2 2 3 2 2" xfId="6771"/>
    <cellStyle name="40% - uthevingsfarge 3 2 2 2 3 2_3. Chng in credit spreads" xfId="6772"/>
    <cellStyle name="40% - uthevingsfarge 3 2 2 2 3 3" xfId="6773"/>
    <cellStyle name="40% - uthevingsfarge 3 2 2 2 3_3. Chng in credit spreads" xfId="6774"/>
    <cellStyle name="40% - uthevingsfarge 3 2 2 2 4" xfId="6775"/>
    <cellStyle name="40% - uthevingsfarge 3 2 2 2 4 2" xfId="6776"/>
    <cellStyle name="40% - uthevingsfarge 3 2 2 2 4_3. Chng in credit spreads" xfId="6777"/>
    <cellStyle name="40% - uthevingsfarge 3 2 2 2 5" xfId="6778"/>
    <cellStyle name="40% - uthevingsfarge 3 2 2 2 5 2" xfId="6779"/>
    <cellStyle name="40% - uthevingsfarge 3 2 2 2 5_3. Chng in credit spreads" xfId="6780"/>
    <cellStyle name="40% - uthevingsfarge 3 2 2 2 6" xfId="6781"/>
    <cellStyle name="40% - uthevingsfarge 3 2 2 2_3. Chng in credit spreads" xfId="6782"/>
    <cellStyle name="40% - uthevingsfarge 3 2 2 3" xfId="6783"/>
    <cellStyle name="40% - uthevingsfarge 3 2 2 3 2" xfId="6784"/>
    <cellStyle name="40% - uthevingsfarge 3 2 2 3 2 2" xfId="6785"/>
    <cellStyle name="40% - uthevingsfarge 3 2 2 3 2_3. Chng in credit spreads" xfId="6786"/>
    <cellStyle name="40% - uthevingsfarge 3 2 2 3 3" xfId="6787"/>
    <cellStyle name="40% - uthevingsfarge 3 2 2 3_3. Chng in credit spreads" xfId="6788"/>
    <cellStyle name="40% - uthevingsfarge 3 2 2 4" xfId="6789"/>
    <cellStyle name="40% - uthevingsfarge 3 2 2 4 2" xfId="6790"/>
    <cellStyle name="40% - uthevingsfarge 3 2 2 4 2 2" xfId="6791"/>
    <cellStyle name="40% - uthevingsfarge 3 2 2 4 2_3. Chng in credit spreads" xfId="6792"/>
    <cellStyle name="40% - uthevingsfarge 3 2 2 4 3" xfId="6793"/>
    <cellStyle name="40% - uthevingsfarge 3 2 2 4_3. Chng in credit spreads" xfId="6794"/>
    <cellStyle name="40% - uthevingsfarge 3 2 2 5" xfId="6795"/>
    <cellStyle name="40% - uthevingsfarge 3 2 2 5 2" xfId="6796"/>
    <cellStyle name="40% - uthevingsfarge 3 2 2 5 2 2" xfId="6797"/>
    <cellStyle name="40% - uthevingsfarge 3 2 2 5 2_3. Chng in credit spreads" xfId="6798"/>
    <cellStyle name="40% - uthevingsfarge 3 2 2 5 3" xfId="6799"/>
    <cellStyle name="40% - uthevingsfarge 3 2 2 5_3. Chng in credit spreads" xfId="6800"/>
    <cellStyle name="40% - uthevingsfarge 3 2 2 6" xfId="6801"/>
    <cellStyle name="40% - uthevingsfarge 3 2 2 6 2" xfId="6802"/>
    <cellStyle name="40% - uthevingsfarge 3 2 2 6_3. Chng in credit spreads" xfId="6803"/>
    <cellStyle name="40% - uthevingsfarge 3 2 2 7" xfId="6804"/>
    <cellStyle name="40% - uthevingsfarge 3 2 2_3. Chng in credit spreads" xfId="6805"/>
    <cellStyle name="40% - uthevingsfarge 3 2 3" xfId="4498"/>
    <cellStyle name="40% - uthevingsfarge 3 2 3 2" xfId="4499"/>
    <cellStyle name="40% - uthevingsfarge 3 2 3 2 2" xfId="6806"/>
    <cellStyle name="40% - uthevingsfarge 3 2 3 2 2 2" xfId="6807"/>
    <cellStyle name="40% - uthevingsfarge 3 2 3 2 2_3. Chng in credit spreads" xfId="6808"/>
    <cellStyle name="40% - uthevingsfarge 3 2 3 2 3" xfId="6809"/>
    <cellStyle name="40% - uthevingsfarge 3 2 3 2 3 2" xfId="6810"/>
    <cellStyle name="40% - uthevingsfarge 3 2 3 2 3_3. Chng in credit spreads" xfId="6811"/>
    <cellStyle name="40% - uthevingsfarge 3 2 3 2 4" xfId="6812"/>
    <cellStyle name="40% - uthevingsfarge 3 2 3 2 4 2" xfId="6813"/>
    <cellStyle name="40% - uthevingsfarge 3 2 3 2 4_3. Chng in credit spreads" xfId="6814"/>
    <cellStyle name="40% - uthevingsfarge 3 2 3 2 5" xfId="6815"/>
    <cellStyle name="40% - uthevingsfarge 3 2 3 2_3. Chng in credit spreads" xfId="6816"/>
    <cellStyle name="40% - uthevingsfarge 3 2 3 3" xfId="6817"/>
    <cellStyle name="40% - uthevingsfarge 3 2 3 3 2" xfId="6818"/>
    <cellStyle name="40% - uthevingsfarge 3 2 3 3 2 2" xfId="6819"/>
    <cellStyle name="40% - uthevingsfarge 3 2 3 3 2_3. Chng in credit spreads" xfId="6820"/>
    <cellStyle name="40% - uthevingsfarge 3 2 3 3 3" xfId="6821"/>
    <cellStyle name="40% - uthevingsfarge 3 2 3 3_3. Chng in credit spreads" xfId="6822"/>
    <cellStyle name="40% - uthevingsfarge 3 2 3 4" xfId="6823"/>
    <cellStyle name="40% - uthevingsfarge 3 2 3 4 2" xfId="6824"/>
    <cellStyle name="40% - uthevingsfarge 3 2 3 4_3. Chng in credit spreads" xfId="6825"/>
    <cellStyle name="40% - uthevingsfarge 3 2 3 5" xfId="6826"/>
    <cellStyle name="40% - uthevingsfarge 3 2 3 5 2" xfId="6827"/>
    <cellStyle name="40% - uthevingsfarge 3 2 3 5_3. Chng in credit spreads" xfId="6828"/>
    <cellStyle name="40% - uthevingsfarge 3 2 3 6" xfId="6829"/>
    <cellStyle name="40% - uthevingsfarge 3 2 3 6 2" xfId="6830"/>
    <cellStyle name="40% - uthevingsfarge 3 2 3 6_3. Chng in credit spreads" xfId="6831"/>
    <cellStyle name="40% - uthevingsfarge 3 2 3 7" xfId="6832"/>
    <cellStyle name="40% - uthevingsfarge 3 2 3_3. Chng in credit spreads" xfId="6833"/>
    <cellStyle name="40% - uthevingsfarge 3 2 4" xfId="4500"/>
    <cellStyle name="40% - uthevingsfarge 3 2 4 2" xfId="6834"/>
    <cellStyle name="40% - uthevingsfarge 3 2 4 2 2" xfId="6835"/>
    <cellStyle name="40% - uthevingsfarge 3 2 4 2_3. Chng in credit spreads" xfId="6836"/>
    <cellStyle name="40% - uthevingsfarge 3 2 4 3" xfId="6837"/>
    <cellStyle name="40% - uthevingsfarge 3 2 4 3 2" xfId="6838"/>
    <cellStyle name="40% - uthevingsfarge 3 2 4 3_3. Chng in credit spreads" xfId="6839"/>
    <cellStyle name="40% - uthevingsfarge 3 2 4 4" xfId="6840"/>
    <cellStyle name="40% - uthevingsfarge 3 2 4 4 2" xfId="6841"/>
    <cellStyle name="40% - uthevingsfarge 3 2 4 4_3. Chng in credit spreads" xfId="6842"/>
    <cellStyle name="40% - uthevingsfarge 3 2 4 5" xfId="6843"/>
    <cellStyle name="40% - uthevingsfarge 3 2 4_3. Chng in credit spreads" xfId="6844"/>
    <cellStyle name="40% - uthevingsfarge 3 2 5" xfId="6845"/>
    <cellStyle name="40% - uthevingsfarge 3 2 5 2" xfId="6846"/>
    <cellStyle name="40% - uthevingsfarge 3 2 5 2 2" xfId="6847"/>
    <cellStyle name="40% - uthevingsfarge 3 2 5 2_3. Chng in credit spreads" xfId="6848"/>
    <cellStyle name="40% - uthevingsfarge 3 2 5 3" xfId="6849"/>
    <cellStyle name="40% - uthevingsfarge 3 2 5_3. Chng in credit spreads" xfId="6850"/>
    <cellStyle name="40% - uthevingsfarge 3 2 6" xfId="6851"/>
    <cellStyle name="40% - uthevingsfarge 3 2 6 2" xfId="6852"/>
    <cellStyle name="40% - uthevingsfarge 3 2 6 2 2" xfId="6853"/>
    <cellStyle name="40% - uthevingsfarge 3 2 6 2_3. Chng in credit spreads" xfId="6854"/>
    <cellStyle name="40% - uthevingsfarge 3 2 6 3" xfId="6855"/>
    <cellStyle name="40% - uthevingsfarge 3 2 6_3. Chng in credit spreads" xfId="6856"/>
    <cellStyle name="40% - uthevingsfarge 3 2 7" xfId="6857"/>
    <cellStyle name="40% - uthevingsfarge 3 2 7 2" xfId="6858"/>
    <cellStyle name="40% - uthevingsfarge 3 2 7_3. Chng in credit spreads" xfId="6859"/>
    <cellStyle name="40% - uthevingsfarge 3 2 8" xfId="6860"/>
    <cellStyle name="40% - uthevingsfarge 3 2 8 2" xfId="6861"/>
    <cellStyle name="40% - uthevingsfarge 3 2 8_3. Chng in credit spreads" xfId="6862"/>
    <cellStyle name="40% - uthevingsfarge 3 2_Adj_Operating_expenses" xfId="4501"/>
    <cellStyle name="40% - uthevingsfarge 3 3" xfId="4502"/>
    <cellStyle name="40% - uthevingsfarge 3 3 2" xfId="4503"/>
    <cellStyle name="40% - uthevingsfarge 3 3 2 2" xfId="4504"/>
    <cellStyle name="40% - uthevingsfarge 3 3 2 2 2" xfId="6863"/>
    <cellStyle name="40% - uthevingsfarge 3 3 2 2 2 2" xfId="6864"/>
    <cellStyle name="40% - uthevingsfarge 3 3 2 2 2_3. Chng in credit spreads" xfId="6865"/>
    <cellStyle name="40% - uthevingsfarge 3 3 2 2 3" xfId="6866"/>
    <cellStyle name="40% - uthevingsfarge 3 3 2 2 3 2" xfId="6867"/>
    <cellStyle name="40% - uthevingsfarge 3 3 2 2 3_3. Chng in credit spreads" xfId="6868"/>
    <cellStyle name="40% - uthevingsfarge 3 3 2 2 4" xfId="6869"/>
    <cellStyle name="40% - uthevingsfarge 3 3 2 2_3. Chng in credit spreads" xfId="6870"/>
    <cellStyle name="40% - uthevingsfarge 3 3 2 3" xfId="6871"/>
    <cellStyle name="40% - uthevingsfarge 3 3 2 3 2" xfId="6872"/>
    <cellStyle name="40% - uthevingsfarge 3 3 2 3_3. Chng in credit spreads" xfId="6873"/>
    <cellStyle name="40% - uthevingsfarge 3 3 2 4" xfId="6874"/>
    <cellStyle name="40% - uthevingsfarge 3 3 2 4 2" xfId="6875"/>
    <cellStyle name="40% - uthevingsfarge 3 3 2 4_3. Chng in credit spreads" xfId="6876"/>
    <cellStyle name="40% - uthevingsfarge 3 3 2 5" xfId="6877"/>
    <cellStyle name="40% - uthevingsfarge 3 3 2_3. Chng in credit spreads" xfId="6878"/>
    <cellStyle name="40% - uthevingsfarge 3 3 3" xfId="4505"/>
    <cellStyle name="40% - uthevingsfarge 3 3 3 2" xfId="4506"/>
    <cellStyle name="40% - uthevingsfarge 3 3 3 2 2" xfId="6879"/>
    <cellStyle name="40% - uthevingsfarge 3 3 3 2 2 2" xfId="6880"/>
    <cellStyle name="40% - uthevingsfarge 3 3 3 2 2_3. Chng in credit spreads" xfId="6881"/>
    <cellStyle name="40% - uthevingsfarge 3 3 3 2 3" xfId="6882"/>
    <cellStyle name="40% - uthevingsfarge 3 3 3 2 3 2" xfId="6883"/>
    <cellStyle name="40% - uthevingsfarge 3 3 3 2 3_3. Chng in credit spreads" xfId="6884"/>
    <cellStyle name="40% - uthevingsfarge 3 3 3 2 4" xfId="6885"/>
    <cellStyle name="40% - uthevingsfarge 3 3 3 2_3. Chng in credit spreads" xfId="6886"/>
    <cellStyle name="40% - uthevingsfarge 3 3 3 3" xfId="6887"/>
    <cellStyle name="40% - uthevingsfarge 3 3 3 3 2" xfId="6888"/>
    <cellStyle name="40% - uthevingsfarge 3 3 3 3_3. Chng in credit spreads" xfId="6889"/>
    <cellStyle name="40% - uthevingsfarge 3 3 3 4" xfId="6890"/>
    <cellStyle name="40% - uthevingsfarge 3 3 3 4 2" xfId="6891"/>
    <cellStyle name="40% - uthevingsfarge 3 3 3 4_3. Chng in credit spreads" xfId="6892"/>
    <cellStyle name="40% - uthevingsfarge 3 3 3 5" xfId="6893"/>
    <cellStyle name="40% - uthevingsfarge 3 3 3_3. Chng in credit spreads" xfId="6894"/>
    <cellStyle name="40% - uthevingsfarge 3 3 4" xfId="4507"/>
    <cellStyle name="40% - uthevingsfarge 3 3 4 2" xfId="6895"/>
    <cellStyle name="40% - uthevingsfarge 3 3 4 2 2" xfId="6896"/>
    <cellStyle name="40% - uthevingsfarge 3 3 4 2_3. Chng in credit spreads" xfId="6897"/>
    <cellStyle name="40% - uthevingsfarge 3 3 4 3" xfId="6898"/>
    <cellStyle name="40% - uthevingsfarge 3 3 4 3 2" xfId="6899"/>
    <cellStyle name="40% - uthevingsfarge 3 3 4 3_3. Chng in credit spreads" xfId="6900"/>
    <cellStyle name="40% - uthevingsfarge 3 3 4 4" xfId="6901"/>
    <cellStyle name="40% - uthevingsfarge 3 3 4_3. Chng in credit spreads" xfId="6902"/>
    <cellStyle name="40% - uthevingsfarge 3 3 5" xfId="6903"/>
    <cellStyle name="40% - uthevingsfarge 3 3 5 2" xfId="6904"/>
    <cellStyle name="40% - uthevingsfarge 3 3 5_3. Chng in credit spreads" xfId="6905"/>
    <cellStyle name="40% - uthevingsfarge 3 3 6" xfId="6906"/>
    <cellStyle name="40% - uthevingsfarge 3 3 6 2" xfId="6907"/>
    <cellStyle name="40% - uthevingsfarge 3 3 6_3. Chng in credit spreads" xfId="6908"/>
    <cellStyle name="40% - uthevingsfarge 3 3 7" xfId="6909"/>
    <cellStyle name="40% - uthevingsfarge 3 3 7 2" xfId="6910"/>
    <cellStyle name="40% - uthevingsfarge 3 3 7_3. Chng in credit spreads" xfId="6911"/>
    <cellStyle name="40% - uthevingsfarge 3 3_Finansresultat etter cut-off_31.08.11" xfId="4508"/>
    <cellStyle name="40% - uthevingsfarge 3 4" xfId="4509"/>
    <cellStyle name="40% - uthevingsfarge 3 4 2" xfId="4510"/>
    <cellStyle name="40% - uthevingsfarge 3 4 2 2" xfId="6912"/>
    <cellStyle name="40% - uthevingsfarge 3 4 2 2 2" xfId="6913"/>
    <cellStyle name="40% - uthevingsfarge 3 4 2 2_3. Chng in credit spreads" xfId="6914"/>
    <cellStyle name="40% - uthevingsfarge 3 4 2 3" xfId="6915"/>
    <cellStyle name="40% - uthevingsfarge 3 4 2 3 2" xfId="6916"/>
    <cellStyle name="40% - uthevingsfarge 3 4 2 3_3. Chng in credit spreads" xfId="6917"/>
    <cellStyle name="40% - uthevingsfarge 3 4 2 4" xfId="6918"/>
    <cellStyle name="40% - uthevingsfarge 3 4 2_3. Chng in credit spreads" xfId="6919"/>
    <cellStyle name="40% - uthevingsfarge 3 4 3" xfId="6920"/>
    <cellStyle name="40% - uthevingsfarge 3 4 3 2" xfId="6921"/>
    <cellStyle name="40% - uthevingsfarge 3 4 3_3. Chng in credit spreads" xfId="6922"/>
    <cellStyle name="40% - uthevingsfarge 3 4 4" xfId="6923"/>
    <cellStyle name="40% - uthevingsfarge 3 4 4 2" xfId="6924"/>
    <cellStyle name="40% - uthevingsfarge 3 4 4_3. Chng in credit spreads" xfId="6925"/>
    <cellStyle name="40% - uthevingsfarge 3 4 5" xfId="6926"/>
    <cellStyle name="40% - uthevingsfarge 3 4_3. Chng in credit spreads" xfId="6927"/>
    <cellStyle name="40% - uthevingsfarge 3 5" xfId="4511"/>
    <cellStyle name="40% - uthevingsfarge 3 5 2" xfId="4512"/>
    <cellStyle name="40% - uthevingsfarge 3 5 2 2" xfId="6928"/>
    <cellStyle name="40% - uthevingsfarge 3 5 2 2 2" xfId="6929"/>
    <cellStyle name="40% - uthevingsfarge 3 5 2 2_3. Chng in credit spreads" xfId="6930"/>
    <cellStyle name="40% - uthevingsfarge 3 5 2 3" xfId="6931"/>
    <cellStyle name="40% - uthevingsfarge 3 5 2 3 2" xfId="6932"/>
    <cellStyle name="40% - uthevingsfarge 3 5 2 3_3. Chng in credit spreads" xfId="6933"/>
    <cellStyle name="40% - uthevingsfarge 3 5 2 4" xfId="6934"/>
    <cellStyle name="40% - uthevingsfarge 3 5 2_3. Chng in credit spreads" xfId="6935"/>
    <cellStyle name="40% - uthevingsfarge 3 5 3" xfId="6936"/>
    <cellStyle name="40% - uthevingsfarge 3 5 3 2" xfId="6937"/>
    <cellStyle name="40% - uthevingsfarge 3 5 3_3. Chng in credit spreads" xfId="6938"/>
    <cellStyle name="40% - uthevingsfarge 3 5 4" xfId="6939"/>
    <cellStyle name="40% - uthevingsfarge 3 5 4 2" xfId="6940"/>
    <cellStyle name="40% - uthevingsfarge 3 5 4_3. Chng in credit spreads" xfId="6941"/>
    <cellStyle name="40% - uthevingsfarge 3 5 5" xfId="6942"/>
    <cellStyle name="40% - uthevingsfarge 3 5_3. Chng in credit spreads" xfId="6943"/>
    <cellStyle name="40% - uthevingsfarge 3 6" xfId="4513"/>
    <cellStyle name="40% - uthevingsfarge 3 6 2" xfId="6944"/>
    <cellStyle name="40% - uthevingsfarge 3 6 2 2" xfId="6945"/>
    <cellStyle name="40% - uthevingsfarge 3 6 2_3. Chng in credit spreads" xfId="6946"/>
    <cellStyle name="40% - uthevingsfarge 3 6 3" xfId="6947"/>
    <cellStyle name="40% - uthevingsfarge 3 6 3 2" xfId="6948"/>
    <cellStyle name="40% - uthevingsfarge 3 6 3_3. Chng in credit spreads" xfId="6949"/>
    <cellStyle name="40% - uthevingsfarge 3 6 4" xfId="6950"/>
    <cellStyle name="40% - uthevingsfarge 3 6_3. Chng in credit spreads" xfId="6951"/>
    <cellStyle name="40% - uthevingsfarge 3 7" xfId="4514"/>
    <cellStyle name="40% - uthevingsfarge 3 7 2" xfId="6952"/>
    <cellStyle name="40% - uthevingsfarge 3 7_3. Chng in credit spreads" xfId="6953"/>
    <cellStyle name="40% - uthevingsfarge 3 8" xfId="4515"/>
    <cellStyle name="40% - uthevingsfarge 3 8 2" xfId="6954"/>
    <cellStyle name="40% - uthevingsfarge 3 8_3. Chng in credit spreads" xfId="6955"/>
    <cellStyle name="40% - uthevingsfarge 3 9" xfId="4516"/>
    <cellStyle name="40% - uthevingsfarge 3_7. Other MTM adjustments" xfId="6956"/>
    <cellStyle name="40% - uthevingsfarge 4" xfId="6957"/>
    <cellStyle name="40% - uthevingsfarge 4 10" xfId="4517"/>
    <cellStyle name="40% - uthevingsfarge 4 2" xfId="128"/>
    <cellStyle name="40% - uthevingsfarge 4 2 2" xfId="4518"/>
    <cellStyle name="40% - uthevingsfarge 4 2 2 2" xfId="4519"/>
    <cellStyle name="40% - uthevingsfarge 4 2 2 2 2" xfId="6958"/>
    <cellStyle name="40% - uthevingsfarge 4 2 2 2 2 2" xfId="6959"/>
    <cellStyle name="40% - uthevingsfarge 4 2 2 2 2 2 2" xfId="6960"/>
    <cellStyle name="40% - uthevingsfarge 4 2 2 2 2 2_3. Chng in credit spreads" xfId="6961"/>
    <cellStyle name="40% - uthevingsfarge 4 2 2 2 2 3" xfId="6962"/>
    <cellStyle name="40% - uthevingsfarge 4 2 2 2 2_3. Chng in credit spreads" xfId="6963"/>
    <cellStyle name="40% - uthevingsfarge 4 2 2 2 3" xfId="6964"/>
    <cellStyle name="40% - uthevingsfarge 4 2 2 2 3 2" xfId="6965"/>
    <cellStyle name="40% - uthevingsfarge 4 2 2 2 3 2 2" xfId="6966"/>
    <cellStyle name="40% - uthevingsfarge 4 2 2 2 3 2_3. Chng in credit spreads" xfId="6967"/>
    <cellStyle name="40% - uthevingsfarge 4 2 2 2 3 3" xfId="6968"/>
    <cellStyle name="40% - uthevingsfarge 4 2 2 2 3_3. Chng in credit spreads" xfId="6969"/>
    <cellStyle name="40% - uthevingsfarge 4 2 2 2 4" xfId="6970"/>
    <cellStyle name="40% - uthevingsfarge 4 2 2 2 4 2" xfId="6971"/>
    <cellStyle name="40% - uthevingsfarge 4 2 2 2 4_3. Chng in credit spreads" xfId="6972"/>
    <cellStyle name="40% - uthevingsfarge 4 2 2 2 5" xfId="6973"/>
    <cellStyle name="40% - uthevingsfarge 4 2 2 2 5 2" xfId="6974"/>
    <cellStyle name="40% - uthevingsfarge 4 2 2 2 5_3. Chng in credit spreads" xfId="6975"/>
    <cellStyle name="40% - uthevingsfarge 4 2 2 2 6" xfId="6976"/>
    <cellStyle name="40% - uthevingsfarge 4 2 2 2_3. Chng in credit spreads" xfId="6977"/>
    <cellStyle name="40% - uthevingsfarge 4 2 2 3" xfId="6978"/>
    <cellStyle name="40% - uthevingsfarge 4 2 2 3 2" xfId="6979"/>
    <cellStyle name="40% - uthevingsfarge 4 2 2 3 2 2" xfId="6980"/>
    <cellStyle name="40% - uthevingsfarge 4 2 2 3 2_3. Chng in credit spreads" xfId="6981"/>
    <cellStyle name="40% - uthevingsfarge 4 2 2 3 3" xfId="6982"/>
    <cellStyle name="40% - uthevingsfarge 4 2 2 3_3. Chng in credit spreads" xfId="6983"/>
    <cellStyle name="40% - uthevingsfarge 4 2 2 4" xfId="6984"/>
    <cellStyle name="40% - uthevingsfarge 4 2 2 4 2" xfId="6985"/>
    <cellStyle name="40% - uthevingsfarge 4 2 2 4 2 2" xfId="6986"/>
    <cellStyle name="40% - uthevingsfarge 4 2 2 4 2_3. Chng in credit spreads" xfId="6987"/>
    <cellStyle name="40% - uthevingsfarge 4 2 2 4 3" xfId="6988"/>
    <cellStyle name="40% - uthevingsfarge 4 2 2 4_3. Chng in credit spreads" xfId="6989"/>
    <cellStyle name="40% - uthevingsfarge 4 2 2 5" xfId="6990"/>
    <cellStyle name="40% - uthevingsfarge 4 2 2 5 2" xfId="6991"/>
    <cellStyle name="40% - uthevingsfarge 4 2 2 5 2 2" xfId="6992"/>
    <cellStyle name="40% - uthevingsfarge 4 2 2 5 2_3. Chng in credit spreads" xfId="6993"/>
    <cellStyle name="40% - uthevingsfarge 4 2 2 5 3" xfId="6994"/>
    <cellStyle name="40% - uthevingsfarge 4 2 2 5_3. Chng in credit spreads" xfId="6995"/>
    <cellStyle name="40% - uthevingsfarge 4 2 2 6" xfId="6996"/>
    <cellStyle name="40% - uthevingsfarge 4 2 2 6 2" xfId="6997"/>
    <cellStyle name="40% - uthevingsfarge 4 2 2 6_3. Chng in credit spreads" xfId="6998"/>
    <cellStyle name="40% - uthevingsfarge 4 2 2 7" xfId="6999"/>
    <cellStyle name="40% - uthevingsfarge 4 2 2_3. Chng in credit spreads" xfId="7000"/>
    <cellStyle name="40% - uthevingsfarge 4 2 3" xfId="4520"/>
    <cellStyle name="40% - uthevingsfarge 4 2 3 2" xfId="4521"/>
    <cellStyle name="40% - uthevingsfarge 4 2 3 2 2" xfId="7001"/>
    <cellStyle name="40% - uthevingsfarge 4 2 3 2 2 2" xfId="7002"/>
    <cellStyle name="40% - uthevingsfarge 4 2 3 2 2_3. Chng in credit spreads" xfId="7003"/>
    <cellStyle name="40% - uthevingsfarge 4 2 3 2 3" xfId="7004"/>
    <cellStyle name="40% - uthevingsfarge 4 2 3 2 3 2" xfId="7005"/>
    <cellStyle name="40% - uthevingsfarge 4 2 3 2 3_3. Chng in credit spreads" xfId="7006"/>
    <cellStyle name="40% - uthevingsfarge 4 2 3 2 4" xfId="7007"/>
    <cellStyle name="40% - uthevingsfarge 4 2 3 2 4 2" xfId="7008"/>
    <cellStyle name="40% - uthevingsfarge 4 2 3 2 4_3. Chng in credit spreads" xfId="7009"/>
    <cellStyle name="40% - uthevingsfarge 4 2 3 2 5" xfId="7010"/>
    <cellStyle name="40% - uthevingsfarge 4 2 3 2_3. Chng in credit spreads" xfId="7011"/>
    <cellStyle name="40% - uthevingsfarge 4 2 3 3" xfId="7012"/>
    <cellStyle name="40% - uthevingsfarge 4 2 3 3 2" xfId="7013"/>
    <cellStyle name="40% - uthevingsfarge 4 2 3 3 2 2" xfId="7014"/>
    <cellStyle name="40% - uthevingsfarge 4 2 3 3 2_3. Chng in credit spreads" xfId="7015"/>
    <cellStyle name="40% - uthevingsfarge 4 2 3 3 3" xfId="7016"/>
    <cellStyle name="40% - uthevingsfarge 4 2 3 3_3. Chng in credit spreads" xfId="7017"/>
    <cellStyle name="40% - uthevingsfarge 4 2 3 4" xfId="7018"/>
    <cellStyle name="40% - uthevingsfarge 4 2 3 4 2" xfId="7019"/>
    <cellStyle name="40% - uthevingsfarge 4 2 3 4_3. Chng in credit spreads" xfId="7020"/>
    <cellStyle name="40% - uthevingsfarge 4 2 3 5" xfId="7021"/>
    <cellStyle name="40% - uthevingsfarge 4 2 3 5 2" xfId="7022"/>
    <cellStyle name="40% - uthevingsfarge 4 2 3 5_3. Chng in credit spreads" xfId="7023"/>
    <cellStyle name="40% - uthevingsfarge 4 2 3 6" xfId="7024"/>
    <cellStyle name="40% - uthevingsfarge 4 2 3 6 2" xfId="7025"/>
    <cellStyle name="40% - uthevingsfarge 4 2 3 6_3. Chng in credit spreads" xfId="7026"/>
    <cellStyle name="40% - uthevingsfarge 4 2 3 7" xfId="7027"/>
    <cellStyle name="40% - uthevingsfarge 4 2 3_3. Chng in credit spreads" xfId="7028"/>
    <cellStyle name="40% - uthevingsfarge 4 2 4" xfId="4522"/>
    <cellStyle name="40% - uthevingsfarge 4 2 4 2" xfId="7029"/>
    <cellStyle name="40% - uthevingsfarge 4 2 4 2 2" xfId="7030"/>
    <cellStyle name="40% - uthevingsfarge 4 2 4 2_3. Chng in credit spreads" xfId="7031"/>
    <cellStyle name="40% - uthevingsfarge 4 2 4 3" xfId="7032"/>
    <cellStyle name="40% - uthevingsfarge 4 2 4 3 2" xfId="7033"/>
    <cellStyle name="40% - uthevingsfarge 4 2 4 3_3. Chng in credit spreads" xfId="7034"/>
    <cellStyle name="40% - uthevingsfarge 4 2 4 4" xfId="7035"/>
    <cellStyle name="40% - uthevingsfarge 4 2 4 4 2" xfId="7036"/>
    <cellStyle name="40% - uthevingsfarge 4 2 4 4_3. Chng in credit spreads" xfId="7037"/>
    <cellStyle name="40% - uthevingsfarge 4 2 4 5" xfId="7038"/>
    <cellStyle name="40% - uthevingsfarge 4 2 4_3. Chng in credit spreads" xfId="7039"/>
    <cellStyle name="40% - uthevingsfarge 4 2 5" xfId="7040"/>
    <cellStyle name="40% - uthevingsfarge 4 2 5 2" xfId="7041"/>
    <cellStyle name="40% - uthevingsfarge 4 2 5 2 2" xfId="7042"/>
    <cellStyle name="40% - uthevingsfarge 4 2 5 2_3. Chng in credit spreads" xfId="7043"/>
    <cellStyle name="40% - uthevingsfarge 4 2 5 3" xfId="7044"/>
    <cellStyle name="40% - uthevingsfarge 4 2 5_3. Chng in credit spreads" xfId="7045"/>
    <cellStyle name="40% - uthevingsfarge 4 2 6" xfId="7046"/>
    <cellStyle name="40% - uthevingsfarge 4 2 6 2" xfId="7047"/>
    <cellStyle name="40% - uthevingsfarge 4 2 6 2 2" xfId="7048"/>
    <cellStyle name="40% - uthevingsfarge 4 2 6 2_3. Chng in credit spreads" xfId="7049"/>
    <cellStyle name="40% - uthevingsfarge 4 2 6 3" xfId="7050"/>
    <cellStyle name="40% - uthevingsfarge 4 2 6_3. Chng in credit spreads" xfId="7051"/>
    <cellStyle name="40% - uthevingsfarge 4 2 7" xfId="7052"/>
    <cellStyle name="40% - uthevingsfarge 4 2 7 2" xfId="7053"/>
    <cellStyle name="40% - uthevingsfarge 4 2 7_3. Chng in credit spreads" xfId="7054"/>
    <cellStyle name="40% - uthevingsfarge 4 2 8" xfId="7055"/>
    <cellStyle name="40% - uthevingsfarge 4 2 8 2" xfId="7056"/>
    <cellStyle name="40% - uthevingsfarge 4 2 8_3. Chng in credit spreads" xfId="7057"/>
    <cellStyle name="40% - uthevingsfarge 4 2_Adj_Operating_expenses" xfId="4523"/>
    <cellStyle name="40% - uthevingsfarge 4 3" xfId="4524"/>
    <cellStyle name="40% - uthevingsfarge 4 3 2" xfId="4525"/>
    <cellStyle name="40% - uthevingsfarge 4 3 2 2" xfId="4526"/>
    <cellStyle name="40% - uthevingsfarge 4 3 2 2 2" xfId="7058"/>
    <cellStyle name="40% - uthevingsfarge 4 3 2 2 2 2" xfId="7059"/>
    <cellStyle name="40% - uthevingsfarge 4 3 2 2 2_3. Chng in credit spreads" xfId="7060"/>
    <cellStyle name="40% - uthevingsfarge 4 3 2 2 3" xfId="7061"/>
    <cellStyle name="40% - uthevingsfarge 4 3 2 2 3 2" xfId="7062"/>
    <cellStyle name="40% - uthevingsfarge 4 3 2 2 3_3. Chng in credit spreads" xfId="7063"/>
    <cellStyle name="40% - uthevingsfarge 4 3 2 2 4" xfId="7064"/>
    <cellStyle name="40% - uthevingsfarge 4 3 2 2_3. Chng in credit spreads" xfId="7065"/>
    <cellStyle name="40% - uthevingsfarge 4 3 2 3" xfId="7066"/>
    <cellStyle name="40% - uthevingsfarge 4 3 2 3 2" xfId="7067"/>
    <cellStyle name="40% - uthevingsfarge 4 3 2 3_3. Chng in credit spreads" xfId="7068"/>
    <cellStyle name="40% - uthevingsfarge 4 3 2 4" xfId="7069"/>
    <cellStyle name="40% - uthevingsfarge 4 3 2 4 2" xfId="7070"/>
    <cellStyle name="40% - uthevingsfarge 4 3 2 4_3. Chng in credit spreads" xfId="7071"/>
    <cellStyle name="40% - uthevingsfarge 4 3 2 5" xfId="7072"/>
    <cellStyle name="40% - uthevingsfarge 4 3 2_3. Chng in credit spreads" xfId="7073"/>
    <cellStyle name="40% - uthevingsfarge 4 3 3" xfId="4527"/>
    <cellStyle name="40% - uthevingsfarge 4 3 3 2" xfId="4528"/>
    <cellStyle name="40% - uthevingsfarge 4 3 3 2 2" xfId="7074"/>
    <cellStyle name="40% - uthevingsfarge 4 3 3 2 2 2" xfId="7075"/>
    <cellStyle name="40% - uthevingsfarge 4 3 3 2 2_3. Chng in credit spreads" xfId="7076"/>
    <cellStyle name="40% - uthevingsfarge 4 3 3 2 3" xfId="7077"/>
    <cellStyle name="40% - uthevingsfarge 4 3 3 2 3 2" xfId="7078"/>
    <cellStyle name="40% - uthevingsfarge 4 3 3 2 3_3. Chng in credit spreads" xfId="7079"/>
    <cellStyle name="40% - uthevingsfarge 4 3 3 2 4" xfId="7080"/>
    <cellStyle name="40% - uthevingsfarge 4 3 3 2_3. Chng in credit spreads" xfId="7081"/>
    <cellStyle name="40% - uthevingsfarge 4 3 3 3" xfId="7082"/>
    <cellStyle name="40% - uthevingsfarge 4 3 3 3 2" xfId="7083"/>
    <cellStyle name="40% - uthevingsfarge 4 3 3 3_3. Chng in credit spreads" xfId="7084"/>
    <cellStyle name="40% - uthevingsfarge 4 3 3 4" xfId="7085"/>
    <cellStyle name="40% - uthevingsfarge 4 3 3 4 2" xfId="7086"/>
    <cellStyle name="40% - uthevingsfarge 4 3 3 4_3. Chng in credit spreads" xfId="7087"/>
    <cellStyle name="40% - uthevingsfarge 4 3 3 5" xfId="7088"/>
    <cellStyle name="40% - uthevingsfarge 4 3 3_3. Chng in credit spreads" xfId="7089"/>
    <cellStyle name="40% - uthevingsfarge 4 3 4" xfId="4529"/>
    <cellStyle name="40% - uthevingsfarge 4 3 4 2" xfId="7090"/>
    <cellStyle name="40% - uthevingsfarge 4 3 4 2 2" xfId="7091"/>
    <cellStyle name="40% - uthevingsfarge 4 3 4 2_3. Chng in credit spreads" xfId="7092"/>
    <cellStyle name="40% - uthevingsfarge 4 3 4 3" xfId="7093"/>
    <cellStyle name="40% - uthevingsfarge 4 3 4 3 2" xfId="7094"/>
    <cellStyle name="40% - uthevingsfarge 4 3 4 3_3. Chng in credit spreads" xfId="7095"/>
    <cellStyle name="40% - uthevingsfarge 4 3 4 4" xfId="7096"/>
    <cellStyle name="40% - uthevingsfarge 4 3 4_3. Chng in credit spreads" xfId="7097"/>
    <cellStyle name="40% - uthevingsfarge 4 3 5" xfId="7098"/>
    <cellStyle name="40% - uthevingsfarge 4 3 5 2" xfId="7099"/>
    <cellStyle name="40% - uthevingsfarge 4 3 5_3. Chng in credit spreads" xfId="7100"/>
    <cellStyle name="40% - uthevingsfarge 4 3 6" xfId="7101"/>
    <cellStyle name="40% - uthevingsfarge 4 3 6 2" xfId="7102"/>
    <cellStyle name="40% - uthevingsfarge 4 3 6_3. Chng in credit spreads" xfId="7103"/>
    <cellStyle name="40% - uthevingsfarge 4 3 7" xfId="7104"/>
    <cellStyle name="40% - uthevingsfarge 4 3 7 2" xfId="7105"/>
    <cellStyle name="40% - uthevingsfarge 4 3 7_3. Chng in credit spreads" xfId="7106"/>
    <cellStyle name="40% - uthevingsfarge 4 3_Finansresultat etter cut-off_31.08.11" xfId="4530"/>
    <cellStyle name="40% - uthevingsfarge 4 4" xfId="4531"/>
    <cellStyle name="40% - uthevingsfarge 4 4 2" xfId="4532"/>
    <cellStyle name="40% - uthevingsfarge 4 4 2 2" xfId="7107"/>
    <cellStyle name="40% - uthevingsfarge 4 4 2 2 2" xfId="7108"/>
    <cellStyle name="40% - uthevingsfarge 4 4 2 2_3. Chng in credit spreads" xfId="7109"/>
    <cellStyle name="40% - uthevingsfarge 4 4 2 3" xfId="7110"/>
    <cellStyle name="40% - uthevingsfarge 4 4 2 3 2" xfId="7111"/>
    <cellStyle name="40% - uthevingsfarge 4 4 2 3_3. Chng in credit spreads" xfId="7112"/>
    <cellStyle name="40% - uthevingsfarge 4 4 2 4" xfId="7113"/>
    <cellStyle name="40% - uthevingsfarge 4 4 2_3. Chng in credit spreads" xfId="7114"/>
    <cellStyle name="40% - uthevingsfarge 4 4 3" xfId="7115"/>
    <cellStyle name="40% - uthevingsfarge 4 4 3 2" xfId="7116"/>
    <cellStyle name="40% - uthevingsfarge 4 4 3_3. Chng in credit spreads" xfId="7117"/>
    <cellStyle name="40% - uthevingsfarge 4 4 4" xfId="7118"/>
    <cellStyle name="40% - uthevingsfarge 4 4 4 2" xfId="7119"/>
    <cellStyle name="40% - uthevingsfarge 4 4 4_3. Chng in credit spreads" xfId="7120"/>
    <cellStyle name="40% - uthevingsfarge 4 4 5" xfId="7121"/>
    <cellStyle name="40% - uthevingsfarge 4 4_3. Chng in credit spreads" xfId="7122"/>
    <cellStyle name="40% - uthevingsfarge 4 5" xfId="4533"/>
    <cellStyle name="40% - uthevingsfarge 4 5 2" xfId="4534"/>
    <cellStyle name="40% - uthevingsfarge 4 5 2 2" xfId="7123"/>
    <cellStyle name="40% - uthevingsfarge 4 5 2 2 2" xfId="7124"/>
    <cellStyle name="40% - uthevingsfarge 4 5 2 2_3. Chng in credit spreads" xfId="7125"/>
    <cellStyle name="40% - uthevingsfarge 4 5 2 3" xfId="7126"/>
    <cellStyle name="40% - uthevingsfarge 4 5 2 3 2" xfId="7127"/>
    <cellStyle name="40% - uthevingsfarge 4 5 2 3_3. Chng in credit spreads" xfId="7128"/>
    <cellStyle name="40% - uthevingsfarge 4 5 2 4" xfId="7129"/>
    <cellStyle name="40% - uthevingsfarge 4 5 2_3. Chng in credit spreads" xfId="7130"/>
    <cellStyle name="40% - uthevingsfarge 4 5 3" xfId="7131"/>
    <cellStyle name="40% - uthevingsfarge 4 5 3 2" xfId="7132"/>
    <cellStyle name="40% - uthevingsfarge 4 5 3_3. Chng in credit spreads" xfId="7133"/>
    <cellStyle name="40% - uthevingsfarge 4 5 4" xfId="7134"/>
    <cellStyle name="40% - uthevingsfarge 4 5 4 2" xfId="7135"/>
    <cellStyle name="40% - uthevingsfarge 4 5 4_3. Chng in credit spreads" xfId="7136"/>
    <cellStyle name="40% - uthevingsfarge 4 5 5" xfId="7137"/>
    <cellStyle name="40% - uthevingsfarge 4 5_3. Chng in credit spreads" xfId="7138"/>
    <cellStyle name="40% - uthevingsfarge 4 6" xfId="4535"/>
    <cellStyle name="40% - uthevingsfarge 4 6 2" xfId="7139"/>
    <cellStyle name="40% - uthevingsfarge 4 6 2 2" xfId="7140"/>
    <cellStyle name="40% - uthevingsfarge 4 6 2_3. Chng in credit spreads" xfId="7141"/>
    <cellStyle name="40% - uthevingsfarge 4 6 3" xfId="7142"/>
    <cellStyle name="40% - uthevingsfarge 4 6 3 2" xfId="7143"/>
    <cellStyle name="40% - uthevingsfarge 4 6 3_3. Chng in credit spreads" xfId="7144"/>
    <cellStyle name="40% - uthevingsfarge 4 6 4" xfId="7145"/>
    <cellStyle name="40% - uthevingsfarge 4 6_3. Chng in credit spreads" xfId="7146"/>
    <cellStyle name="40% - uthevingsfarge 4 7" xfId="4536"/>
    <cellStyle name="40% - uthevingsfarge 4 7 2" xfId="7147"/>
    <cellStyle name="40% - uthevingsfarge 4 7_3. Chng in credit spreads" xfId="7148"/>
    <cellStyle name="40% - uthevingsfarge 4 8" xfId="4537"/>
    <cellStyle name="40% - uthevingsfarge 4 8 2" xfId="7149"/>
    <cellStyle name="40% - uthevingsfarge 4 8_3. Chng in credit spreads" xfId="7150"/>
    <cellStyle name="40% - uthevingsfarge 4 9" xfId="4538"/>
    <cellStyle name="40% - uthevingsfarge 4_7. Other MTM adjustments" xfId="7151"/>
    <cellStyle name="40% - uthevingsfarge 5" xfId="7152"/>
    <cellStyle name="40% - uthevingsfarge 5 10" xfId="4539"/>
    <cellStyle name="40% - uthevingsfarge 5 2" xfId="129"/>
    <cellStyle name="40% - uthevingsfarge 5 2 2" xfId="4540"/>
    <cellStyle name="40% - uthevingsfarge 5 2 2 2" xfId="4541"/>
    <cellStyle name="40% - uthevingsfarge 5 2 2 2 2" xfId="7153"/>
    <cellStyle name="40% - uthevingsfarge 5 2 2 2 2 2" xfId="7154"/>
    <cellStyle name="40% - uthevingsfarge 5 2 2 2 2 2 2" xfId="7155"/>
    <cellStyle name="40% - uthevingsfarge 5 2 2 2 2 2_3. Chng in credit spreads" xfId="7156"/>
    <cellStyle name="40% - uthevingsfarge 5 2 2 2 2 3" xfId="7157"/>
    <cellStyle name="40% - uthevingsfarge 5 2 2 2 2_3. Chng in credit spreads" xfId="7158"/>
    <cellStyle name="40% - uthevingsfarge 5 2 2 2 3" xfId="7159"/>
    <cellStyle name="40% - uthevingsfarge 5 2 2 2 3 2" xfId="7160"/>
    <cellStyle name="40% - uthevingsfarge 5 2 2 2 3 2 2" xfId="7161"/>
    <cellStyle name="40% - uthevingsfarge 5 2 2 2 3 2_3. Chng in credit spreads" xfId="7162"/>
    <cellStyle name="40% - uthevingsfarge 5 2 2 2 3 3" xfId="7163"/>
    <cellStyle name="40% - uthevingsfarge 5 2 2 2 3_3. Chng in credit spreads" xfId="7164"/>
    <cellStyle name="40% - uthevingsfarge 5 2 2 2 4" xfId="7165"/>
    <cellStyle name="40% - uthevingsfarge 5 2 2 2 4 2" xfId="7166"/>
    <cellStyle name="40% - uthevingsfarge 5 2 2 2 4_3. Chng in credit spreads" xfId="7167"/>
    <cellStyle name="40% - uthevingsfarge 5 2 2 2 5" xfId="7168"/>
    <cellStyle name="40% - uthevingsfarge 5 2 2 2 5 2" xfId="7169"/>
    <cellStyle name="40% - uthevingsfarge 5 2 2 2 5_3. Chng in credit spreads" xfId="7170"/>
    <cellStyle name="40% - uthevingsfarge 5 2 2 2 6" xfId="7171"/>
    <cellStyle name="40% - uthevingsfarge 5 2 2 2_3. Chng in credit spreads" xfId="7172"/>
    <cellStyle name="40% - uthevingsfarge 5 2 2 3" xfId="7173"/>
    <cellStyle name="40% - uthevingsfarge 5 2 2 3 2" xfId="7174"/>
    <cellStyle name="40% - uthevingsfarge 5 2 2 3 2 2" xfId="7175"/>
    <cellStyle name="40% - uthevingsfarge 5 2 2 3 2_3. Chng in credit spreads" xfId="7176"/>
    <cellStyle name="40% - uthevingsfarge 5 2 2 3 3" xfId="7177"/>
    <cellStyle name="40% - uthevingsfarge 5 2 2 3_3. Chng in credit spreads" xfId="7178"/>
    <cellStyle name="40% - uthevingsfarge 5 2 2 4" xfId="7179"/>
    <cellStyle name="40% - uthevingsfarge 5 2 2 4 2" xfId="7180"/>
    <cellStyle name="40% - uthevingsfarge 5 2 2 4 2 2" xfId="7181"/>
    <cellStyle name="40% - uthevingsfarge 5 2 2 4 2_3. Chng in credit spreads" xfId="7182"/>
    <cellStyle name="40% - uthevingsfarge 5 2 2 4 3" xfId="7183"/>
    <cellStyle name="40% - uthevingsfarge 5 2 2 4_3. Chng in credit spreads" xfId="7184"/>
    <cellStyle name="40% - uthevingsfarge 5 2 2 5" xfId="7185"/>
    <cellStyle name="40% - uthevingsfarge 5 2 2 5 2" xfId="7186"/>
    <cellStyle name="40% - uthevingsfarge 5 2 2 5 2 2" xfId="7187"/>
    <cellStyle name="40% - uthevingsfarge 5 2 2 5 2_3. Chng in credit spreads" xfId="7188"/>
    <cellStyle name="40% - uthevingsfarge 5 2 2 5 3" xfId="7189"/>
    <cellStyle name="40% - uthevingsfarge 5 2 2 5_3. Chng in credit spreads" xfId="7190"/>
    <cellStyle name="40% - uthevingsfarge 5 2 2 6" xfId="7191"/>
    <cellStyle name="40% - uthevingsfarge 5 2 2 6 2" xfId="7192"/>
    <cellStyle name="40% - uthevingsfarge 5 2 2 6_3. Chng in credit spreads" xfId="7193"/>
    <cellStyle name="40% - uthevingsfarge 5 2 2 7" xfId="7194"/>
    <cellStyle name="40% - uthevingsfarge 5 2 2_3. Chng in credit spreads" xfId="7195"/>
    <cellStyle name="40% - uthevingsfarge 5 2 3" xfId="4542"/>
    <cellStyle name="40% - uthevingsfarge 5 2 3 2" xfId="4543"/>
    <cellStyle name="40% - uthevingsfarge 5 2 3 2 2" xfId="7196"/>
    <cellStyle name="40% - uthevingsfarge 5 2 3 2 2 2" xfId="7197"/>
    <cellStyle name="40% - uthevingsfarge 5 2 3 2 2_3. Chng in credit spreads" xfId="7198"/>
    <cellStyle name="40% - uthevingsfarge 5 2 3 2 3" xfId="7199"/>
    <cellStyle name="40% - uthevingsfarge 5 2 3 2 3 2" xfId="7200"/>
    <cellStyle name="40% - uthevingsfarge 5 2 3 2 3_3. Chng in credit spreads" xfId="7201"/>
    <cellStyle name="40% - uthevingsfarge 5 2 3 2 4" xfId="7202"/>
    <cellStyle name="40% - uthevingsfarge 5 2 3 2 4 2" xfId="7203"/>
    <cellStyle name="40% - uthevingsfarge 5 2 3 2 4_3. Chng in credit spreads" xfId="7204"/>
    <cellStyle name="40% - uthevingsfarge 5 2 3 2 5" xfId="7205"/>
    <cellStyle name="40% - uthevingsfarge 5 2 3 2_3. Chng in credit spreads" xfId="7206"/>
    <cellStyle name="40% - uthevingsfarge 5 2 3 3" xfId="7207"/>
    <cellStyle name="40% - uthevingsfarge 5 2 3 3 2" xfId="7208"/>
    <cellStyle name="40% - uthevingsfarge 5 2 3 3 2 2" xfId="7209"/>
    <cellStyle name="40% - uthevingsfarge 5 2 3 3 2_3. Chng in credit spreads" xfId="7210"/>
    <cellStyle name="40% - uthevingsfarge 5 2 3 3 3" xfId="7211"/>
    <cellStyle name="40% - uthevingsfarge 5 2 3 3_3. Chng in credit spreads" xfId="7212"/>
    <cellStyle name="40% - uthevingsfarge 5 2 3 4" xfId="7213"/>
    <cellStyle name="40% - uthevingsfarge 5 2 3 4 2" xfId="7214"/>
    <cellStyle name="40% - uthevingsfarge 5 2 3 4_3. Chng in credit spreads" xfId="7215"/>
    <cellStyle name="40% - uthevingsfarge 5 2 3 5" xfId="7216"/>
    <cellStyle name="40% - uthevingsfarge 5 2 3 5 2" xfId="7217"/>
    <cellStyle name="40% - uthevingsfarge 5 2 3 5_3. Chng in credit spreads" xfId="7218"/>
    <cellStyle name="40% - uthevingsfarge 5 2 3 6" xfId="7219"/>
    <cellStyle name="40% - uthevingsfarge 5 2 3 6 2" xfId="7220"/>
    <cellStyle name="40% - uthevingsfarge 5 2 3 6_3. Chng in credit spreads" xfId="7221"/>
    <cellStyle name="40% - uthevingsfarge 5 2 3 7" xfId="7222"/>
    <cellStyle name="40% - uthevingsfarge 5 2 3_3. Chng in credit spreads" xfId="7223"/>
    <cellStyle name="40% - uthevingsfarge 5 2 4" xfId="4544"/>
    <cellStyle name="40% - uthevingsfarge 5 2 4 2" xfId="7224"/>
    <cellStyle name="40% - uthevingsfarge 5 2 4 2 2" xfId="7225"/>
    <cellStyle name="40% - uthevingsfarge 5 2 4 2_3. Chng in credit spreads" xfId="7226"/>
    <cellStyle name="40% - uthevingsfarge 5 2 4 3" xfId="7227"/>
    <cellStyle name="40% - uthevingsfarge 5 2 4 3 2" xfId="7228"/>
    <cellStyle name="40% - uthevingsfarge 5 2 4 3_3. Chng in credit spreads" xfId="7229"/>
    <cellStyle name="40% - uthevingsfarge 5 2 4 4" xfId="7230"/>
    <cellStyle name="40% - uthevingsfarge 5 2 4 4 2" xfId="7231"/>
    <cellStyle name="40% - uthevingsfarge 5 2 4 4_3. Chng in credit spreads" xfId="7232"/>
    <cellStyle name="40% - uthevingsfarge 5 2 4 5" xfId="7233"/>
    <cellStyle name="40% - uthevingsfarge 5 2 4_3. Chng in credit spreads" xfId="7234"/>
    <cellStyle name="40% - uthevingsfarge 5 2 5" xfId="7235"/>
    <cellStyle name="40% - uthevingsfarge 5 2 5 2" xfId="7236"/>
    <cellStyle name="40% - uthevingsfarge 5 2 5 2 2" xfId="7237"/>
    <cellStyle name="40% - uthevingsfarge 5 2 5 2_3. Chng in credit spreads" xfId="7238"/>
    <cellStyle name="40% - uthevingsfarge 5 2 5 3" xfId="7239"/>
    <cellStyle name="40% - uthevingsfarge 5 2 5_3. Chng in credit spreads" xfId="7240"/>
    <cellStyle name="40% - uthevingsfarge 5 2 6" xfId="7241"/>
    <cellStyle name="40% - uthevingsfarge 5 2 6 2" xfId="7242"/>
    <cellStyle name="40% - uthevingsfarge 5 2 6 2 2" xfId="7243"/>
    <cellStyle name="40% - uthevingsfarge 5 2 6 2_3. Chng in credit spreads" xfId="7244"/>
    <cellStyle name="40% - uthevingsfarge 5 2 6 3" xfId="7245"/>
    <cellStyle name="40% - uthevingsfarge 5 2 6_3. Chng in credit spreads" xfId="7246"/>
    <cellStyle name="40% - uthevingsfarge 5 2 7" xfId="7247"/>
    <cellStyle name="40% - uthevingsfarge 5 2 7 2" xfId="7248"/>
    <cellStyle name="40% - uthevingsfarge 5 2 7_3. Chng in credit spreads" xfId="7249"/>
    <cellStyle name="40% - uthevingsfarge 5 2 8" xfId="7250"/>
    <cellStyle name="40% - uthevingsfarge 5 2 8 2" xfId="7251"/>
    <cellStyle name="40% - uthevingsfarge 5 2 8_3. Chng in credit spreads" xfId="7252"/>
    <cellStyle name="40% - uthevingsfarge 5 2_Adj_Operating_expenses" xfId="4545"/>
    <cellStyle name="40% - uthevingsfarge 5 3" xfId="4546"/>
    <cellStyle name="40% - uthevingsfarge 5 3 2" xfId="4547"/>
    <cellStyle name="40% - uthevingsfarge 5 3 2 2" xfId="4548"/>
    <cellStyle name="40% - uthevingsfarge 5 3 2 2 2" xfId="7253"/>
    <cellStyle name="40% - uthevingsfarge 5 3 2 2 2 2" xfId="7254"/>
    <cellStyle name="40% - uthevingsfarge 5 3 2 2 2_3. Chng in credit spreads" xfId="7255"/>
    <cellStyle name="40% - uthevingsfarge 5 3 2 2 3" xfId="7256"/>
    <cellStyle name="40% - uthevingsfarge 5 3 2 2 3 2" xfId="7257"/>
    <cellStyle name="40% - uthevingsfarge 5 3 2 2 3_3. Chng in credit spreads" xfId="7258"/>
    <cellStyle name="40% - uthevingsfarge 5 3 2 2 4" xfId="7259"/>
    <cellStyle name="40% - uthevingsfarge 5 3 2 2_3. Chng in credit spreads" xfId="7260"/>
    <cellStyle name="40% - uthevingsfarge 5 3 2 3" xfId="7261"/>
    <cellStyle name="40% - uthevingsfarge 5 3 2 3 2" xfId="7262"/>
    <cellStyle name="40% - uthevingsfarge 5 3 2 3_3. Chng in credit spreads" xfId="7263"/>
    <cellStyle name="40% - uthevingsfarge 5 3 2 4" xfId="7264"/>
    <cellStyle name="40% - uthevingsfarge 5 3 2 4 2" xfId="7265"/>
    <cellStyle name="40% - uthevingsfarge 5 3 2 4_3. Chng in credit spreads" xfId="7266"/>
    <cellStyle name="40% - uthevingsfarge 5 3 2 5" xfId="7267"/>
    <cellStyle name="40% - uthevingsfarge 5 3 2_3. Chng in credit spreads" xfId="7268"/>
    <cellStyle name="40% - uthevingsfarge 5 3 3" xfId="4549"/>
    <cellStyle name="40% - uthevingsfarge 5 3 3 2" xfId="4550"/>
    <cellStyle name="40% - uthevingsfarge 5 3 3 2 2" xfId="7269"/>
    <cellStyle name="40% - uthevingsfarge 5 3 3 2 2 2" xfId="7270"/>
    <cellStyle name="40% - uthevingsfarge 5 3 3 2 2_3. Chng in credit spreads" xfId="7271"/>
    <cellStyle name="40% - uthevingsfarge 5 3 3 2 3" xfId="7272"/>
    <cellStyle name="40% - uthevingsfarge 5 3 3 2 3 2" xfId="7273"/>
    <cellStyle name="40% - uthevingsfarge 5 3 3 2 3_3. Chng in credit spreads" xfId="7274"/>
    <cellStyle name="40% - uthevingsfarge 5 3 3 2 4" xfId="7275"/>
    <cellStyle name="40% - uthevingsfarge 5 3 3 2_3. Chng in credit spreads" xfId="7276"/>
    <cellStyle name="40% - uthevingsfarge 5 3 3 3" xfId="7277"/>
    <cellStyle name="40% - uthevingsfarge 5 3 3 3 2" xfId="7278"/>
    <cellStyle name="40% - uthevingsfarge 5 3 3 3_3. Chng in credit spreads" xfId="7279"/>
    <cellStyle name="40% - uthevingsfarge 5 3 3 4" xfId="7280"/>
    <cellStyle name="40% - uthevingsfarge 5 3 3 4 2" xfId="7281"/>
    <cellStyle name="40% - uthevingsfarge 5 3 3 4_3. Chng in credit spreads" xfId="7282"/>
    <cellStyle name="40% - uthevingsfarge 5 3 3 5" xfId="7283"/>
    <cellStyle name="40% - uthevingsfarge 5 3 3_3. Chng in credit spreads" xfId="7284"/>
    <cellStyle name="40% - uthevingsfarge 5 3 4" xfId="4551"/>
    <cellStyle name="40% - uthevingsfarge 5 3 4 2" xfId="7285"/>
    <cellStyle name="40% - uthevingsfarge 5 3 4 2 2" xfId="7286"/>
    <cellStyle name="40% - uthevingsfarge 5 3 4 2_3. Chng in credit spreads" xfId="7287"/>
    <cellStyle name="40% - uthevingsfarge 5 3 4 3" xfId="7288"/>
    <cellStyle name="40% - uthevingsfarge 5 3 4 3 2" xfId="7289"/>
    <cellStyle name="40% - uthevingsfarge 5 3 4 3_3. Chng in credit spreads" xfId="7290"/>
    <cellStyle name="40% - uthevingsfarge 5 3 4 4" xfId="7291"/>
    <cellStyle name="40% - uthevingsfarge 5 3 4_3. Chng in credit spreads" xfId="7292"/>
    <cellStyle name="40% - uthevingsfarge 5 3 5" xfId="7293"/>
    <cellStyle name="40% - uthevingsfarge 5 3 5 2" xfId="7294"/>
    <cellStyle name="40% - uthevingsfarge 5 3 5_3. Chng in credit spreads" xfId="7295"/>
    <cellStyle name="40% - uthevingsfarge 5 3 6" xfId="7296"/>
    <cellStyle name="40% - uthevingsfarge 5 3 6 2" xfId="7297"/>
    <cellStyle name="40% - uthevingsfarge 5 3 6_3. Chng in credit spreads" xfId="7298"/>
    <cellStyle name="40% - uthevingsfarge 5 3 7" xfId="7299"/>
    <cellStyle name="40% - uthevingsfarge 5 3 7 2" xfId="7300"/>
    <cellStyle name="40% - uthevingsfarge 5 3 7_3. Chng in credit spreads" xfId="7301"/>
    <cellStyle name="40% - uthevingsfarge 5 3_Finansresultat etter cut-off_31.08.11" xfId="4552"/>
    <cellStyle name="40% - uthevingsfarge 5 4" xfId="4553"/>
    <cellStyle name="40% - uthevingsfarge 5 4 2" xfId="4554"/>
    <cellStyle name="40% - uthevingsfarge 5 4 2 2" xfId="7302"/>
    <cellStyle name="40% - uthevingsfarge 5 4 2 2 2" xfId="7303"/>
    <cellStyle name="40% - uthevingsfarge 5 4 2 2_3. Chng in credit spreads" xfId="7304"/>
    <cellStyle name="40% - uthevingsfarge 5 4 2 3" xfId="7305"/>
    <cellStyle name="40% - uthevingsfarge 5 4 2 3 2" xfId="7306"/>
    <cellStyle name="40% - uthevingsfarge 5 4 2 3_3. Chng in credit spreads" xfId="7307"/>
    <cellStyle name="40% - uthevingsfarge 5 4 2 4" xfId="7308"/>
    <cellStyle name="40% - uthevingsfarge 5 4 2_3. Chng in credit spreads" xfId="7309"/>
    <cellStyle name="40% - uthevingsfarge 5 4 3" xfId="7310"/>
    <cellStyle name="40% - uthevingsfarge 5 4 3 2" xfId="7311"/>
    <cellStyle name="40% - uthevingsfarge 5 4 3_3. Chng in credit spreads" xfId="7312"/>
    <cellStyle name="40% - uthevingsfarge 5 4 4" xfId="7313"/>
    <cellStyle name="40% - uthevingsfarge 5 4 4 2" xfId="7314"/>
    <cellStyle name="40% - uthevingsfarge 5 4 4_3. Chng in credit spreads" xfId="7315"/>
    <cellStyle name="40% - uthevingsfarge 5 4 5" xfId="7316"/>
    <cellStyle name="40% - uthevingsfarge 5 4_3. Chng in credit spreads" xfId="7317"/>
    <cellStyle name="40% - uthevingsfarge 5 5" xfId="4555"/>
    <cellStyle name="40% - uthevingsfarge 5 5 2" xfId="4556"/>
    <cellStyle name="40% - uthevingsfarge 5 5 2 2" xfId="7318"/>
    <cellStyle name="40% - uthevingsfarge 5 5 2 2 2" xfId="7319"/>
    <cellStyle name="40% - uthevingsfarge 5 5 2 2_3. Chng in credit spreads" xfId="7320"/>
    <cellStyle name="40% - uthevingsfarge 5 5 2 3" xfId="7321"/>
    <cellStyle name="40% - uthevingsfarge 5 5 2 3 2" xfId="7322"/>
    <cellStyle name="40% - uthevingsfarge 5 5 2 3_3. Chng in credit spreads" xfId="7323"/>
    <cellStyle name="40% - uthevingsfarge 5 5 2 4" xfId="7324"/>
    <cellStyle name="40% - uthevingsfarge 5 5 2_3. Chng in credit spreads" xfId="7325"/>
    <cellStyle name="40% - uthevingsfarge 5 5 3" xfId="7326"/>
    <cellStyle name="40% - uthevingsfarge 5 5 3 2" xfId="7327"/>
    <cellStyle name="40% - uthevingsfarge 5 5 3_3. Chng in credit spreads" xfId="7328"/>
    <cellStyle name="40% - uthevingsfarge 5 5 4" xfId="7329"/>
    <cellStyle name="40% - uthevingsfarge 5 5 4 2" xfId="7330"/>
    <cellStyle name="40% - uthevingsfarge 5 5 4_3. Chng in credit spreads" xfId="7331"/>
    <cellStyle name="40% - uthevingsfarge 5 5 5" xfId="7332"/>
    <cellStyle name="40% - uthevingsfarge 5 5_3. Chng in credit spreads" xfId="7333"/>
    <cellStyle name="40% - uthevingsfarge 5 6" xfId="4557"/>
    <cellStyle name="40% - uthevingsfarge 5 6 2" xfId="7334"/>
    <cellStyle name="40% - uthevingsfarge 5 6 2 2" xfId="7335"/>
    <cellStyle name="40% - uthevingsfarge 5 6 2_3. Chng in credit spreads" xfId="7336"/>
    <cellStyle name="40% - uthevingsfarge 5 6 3" xfId="7337"/>
    <cellStyle name="40% - uthevingsfarge 5 6 3 2" xfId="7338"/>
    <cellStyle name="40% - uthevingsfarge 5 6 3_3. Chng in credit spreads" xfId="7339"/>
    <cellStyle name="40% - uthevingsfarge 5 6 4" xfId="7340"/>
    <cellStyle name="40% - uthevingsfarge 5 6_3. Chng in credit spreads" xfId="7341"/>
    <cellStyle name="40% - uthevingsfarge 5 7" xfId="4558"/>
    <cellStyle name="40% - uthevingsfarge 5 7 2" xfId="7342"/>
    <cellStyle name="40% - uthevingsfarge 5 7_3. Chng in credit spreads" xfId="7343"/>
    <cellStyle name="40% - uthevingsfarge 5 8" xfId="4559"/>
    <cellStyle name="40% - uthevingsfarge 5 8 2" xfId="7344"/>
    <cellStyle name="40% - uthevingsfarge 5 8_3. Chng in credit spreads" xfId="7345"/>
    <cellStyle name="40% - uthevingsfarge 5 9" xfId="4560"/>
    <cellStyle name="40% - uthevingsfarge 5_7. Other MTM adjustments" xfId="7346"/>
    <cellStyle name="40% - uthevingsfarge 6" xfId="7347"/>
    <cellStyle name="40% - uthevingsfarge 6 10" xfId="4561"/>
    <cellStyle name="40% - uthevingsfarge 6 2" xfId="130"/>
    <cellStyle name="40% - uthevingsfarge 6 2 2" xfId="4562"/>
    <cellStyle name="40% - uthevingsfarge 6 2 2 2" xfId="4563"/>
    <cellStyle name="40% - uthevingsfarge 6 2 2 2 2" xfId="7348"/>
    <cellStyle name="40% - uthevingsfarge 6 2 2 2 2 2" xfId="7349"/>
    <cellStyle name="40% - uthevingsfarge 6 2 2 2 2 2 2" xfId="7350"/>
    <cellStyle name="40% - uthevingsfarge 6 2 2 2 2 2_3. Chng in credit spreads" xfId="7351"/>
    <cellStyle name="40% - uthevingsfarge 6 2 2 2 2 3" xfId="7352"/>
    <cellStyle name="40% - uthevingsfarge 6 2 2 2 2_3. Chng in credit spreads" xfId="7353"/>
    <cellStyle name="40% - uthevingsfarge 6 2 2 2 3" xfId="7354"/>
    <cellStyle name="40% - uthevingsfarge 6 2 2 2 3 2" xfId="7355"/>
    <cellStyle name="40% - uthevingsfarge 6 2 2 2 3 2 2" xfId="7356"/>
    <cellStyle name="40% - uthevingsfarge 6 2 2 2 3 2_3. Chng in credit spreads" xfId="7357"/>
    <cellStyle name="40% - uthevingsfarge 6 2 2 2 3 3" xfId="7358"/>
    <cellStyle name="40% - uthevingsfarge 6 2 2 2 3_3. Chng in credit spreads" xfId="7359"/>
    <cellStyle name="40% - uthevingsfarge 6 2 2 2 4" xfId="7360"/>
    <cellStyle name="40% - uthevingsfarge 6 2 2 2 4 2" xfId="7361"/>
    <cellStyle name="40% - uthevingsfarge 6 2 2 2 4_3. Chng in credit spreads" xfId="7362"/>
    <cellStyle name="40% - uthevingsfarge 6 2 2 2 5" xfId="7363"/>
    <cellStyle name="40% - uthevingsfarge 6 2 2 2 5 2" xfId="7364"/>
    <cellStyle name="40% - uthevingsfarge 6 2 2 2 5_3. Chng in credit spreads" xfId="7365"/>
    <cellStyle name="40% - uthevingsfarge 6 2 2 2 6" xfId="7366"/>
    <cellStyle name="40% - uthevingsfarge 6 2 2 2_3. Chng in credit spreads" xfId="7367"/>
    <cellStyle name="40% - uthevingsfarge 6 2 2 3" xfId="7368"/>
    <cellStyle name="40% - uthevingsfarge 6 2 2 3 2" xfId="7369"/>
    <cellStyle name="40% - uthevingsfarge 6 2 2 3 2 2" xfId="7370"/>
    <cellStyle name="40% - uthevingsfarge 6 2 2 3 2_3. Chng in credit spreads" xfId="7371"/>
    <cellStyle name="40% - uthevingsfarge 6 2 2 3 3" xfId="7372"/>
    <cellStyle name="40% - uthevingsfarge 6 2 2 3_3. Chng in credit spreads" xfId="7373"/>
    <cellStyle name="40% - uthevingsfarge 6 2 2 4" xfId="7374"/>
    <cellStyle name="40% - uthevingsfarge 6 2 2 4 2" xfId="7375"/>
    <cellStyle name="40% - uthevingsfarge 6 2 2 4 2 2" xfId="7376"/>
    <cellStyle name="40% - uthevingsfarge 6 2 2 4 2_3. Chng in credit spreads" xfId="7377"/>
    <cellStyle name="40% - uthevingsfarge 6 2 2 4 3" xfId="7378"/>
    <cellStyle name="40% - uthevingsfarge 6 2 2 4_3. Chng in credit spreads" xfId="7379"/>
    <cellStyle name="40% - uthevingsfarge 6 2 2 5" xfId="7380"/>
    <cellStyle name="40% - uthevingsfarge 6 2 2 5 2" xfId="7381"/>
    <cellStyle name="40% - uthevingsfarge 6 2 2 5 2 2" xfId="7382"/>
    <cellStyle name="40% - uthevingsfarge 6 2 2 5 2_3. Chng in credit spreads" xfId="7383"/>
    <cellStyle name="40% - uthevingsfarge 6 2 2 5 3" xfId="7384"/>
    <cellStyle name="40% - uthevingsfarge 6 2 2 5_3. Chng in credit spreads" xfId="7385"/>
    <cellStyle name="40% - uthevingsfarge 6 2 2 6" xfId="7386"/>
    <cellStyle name="40% - uthevingsfarge 6 2 2 6 2" xfId="7387"/>
    <cellStyle name="40% - uthevingsfarge 6 2 2 6_3. Chng in credit spreads" xfId="7388"/>
    <cellStyle name="40% - uthevingsfarge 6 2 2 7" xfId="7389"/>
    <cellStyle name="40% - uthevingsfarge 6 2 2_3. Chng in credit spreads" xfId="7390"/>
    <cellStyle name="40% - uthevingsfarge 6 2 3" xfId="4564"/>
    <cellStyle name="40% - uthevingsfarge 6 2 3 2" xfId="4565"/>
    <cellStyle name="40% - uthevingsfarge 6 2 3 2 2" xfId="7391"/>
    <cellStyle name="40% - uthevingsfarge 6 2 3 2 2 2" xfId="7392"/>
    <cellStyle name="40% - uthevingsfarge 6 2 3 2 2_3. Chng in credit spreads" xfId="7393"/>
    <cellStyle name="40% - uthevingsfarge 6 2 3 2 3" xfId="7394"/>
    <cellStyle name="40% - uthevingsfarge 6 2 3 2 3 2" xfId="7395"/>
    <cellStyle name="40% - uthevingsfarge 6 2 3 2 3_3. Chng in credit spreads" xfId="7396"/>
    <cellStyle name="40% - uthevingsfarge 6 2 3 2 4" xfId="7397"/>
    <cellStyle name="40% - uthevingsfarge 6 2 3 2 4 2" xfId="7398"/>
    <cellStyle name="40% - uthevingsfarge 6 2 3 2 4_3. Chng in credit spreads" xfId="7399"/>
    <cellStyle name="40% - uthevingsfarge 6 2 3 2 5" xfId="7400"/>
    <cellStyle name="40% - uthevingsfarge 6 2 3 2_3. Chng in credit spreads" xfId="7401"/>
    <cellStyle name="40% - uthevingsfarge 6 2 3 3" xfId="7402"/>
    <cellStyle name="40% - uthevingsfarge 6 2 3 3 2" xfId="7403"/>
    <cellStyle name="40% - uthevingsfarge 6 2 3 3 2 2" xfId="7404"/>
    <cellStyle name="40% - uthevingsfarge 6 2 3 3 2_3. Chng in credit spreads" xfId="7405"/>
    <cellStyle name="40% - uthevingsfarge 6 2 3 3 3" xfId="7406"/>
    <cellStyle name="40% - uthevingsfarge 6 2 3 3_3. Chng in credit spreads" xfId="7407"/>
    <cellStyle name="40% - uthevingsfarge 6 2 3 4" xfId="7408"/>
    <cellStyle name="40% - uthevingsfarge 6 2 3 4 2" xfId="7409"/>
    <cellStyle name="40% - uthevingsfarge 6 2 3 4_3. Chng in credit spreads" xfId="7410"/>
    <cellStyle name="40% - uthevingsfarge 6 2 3 5" xfId="7411"/>
    <cellStyle name="40% - uthevingsfarge 6 2 3 5 2" xfId="7412"/>
    <cellStyle name="40% - uthevingsfarge 6 2 3 5_3. Chng in credit spreads" xfId="7413"/>
    <cellStyle name="40% - uthevingsfarge 6 2 3 6" xfId="7414"/>
    <cellStyle name="40% - uthevingsfarge 6 2 3 6 2" xfId="7415"/>
    <cellStyle name="40% - uthevingsfarge 6 2 3 6_3. Chng in credit spreads" xfId="7416"/>
    <cellStyle name="40% - uthevingsfarge 6 2 3 7" xfId="7417"/>
    <cellStyle name="40% - uthevingsfarge 6 2 3_3. Chng in credit spreads" xfId="7418"/>
    <cellStyle name="40% - uthevingsfarge 6 2 4" xfId="4566"/>
    <cellStyle name="40% - uthevingsfarge 6 2 4 2" xfId="7419"/>
    <cellStyle name="40% - uthevingsfarge 6 2 4 2 2" xfId="7420"/>
    <cellStyle name="40% - uthevingsfarge 6 2 4 2_3. Chng in credit spreads" xfId="7421"/>
    <cellStyle name="40% - uthevingsfarge 6 2 4 3" xfId="7422"/>
    <cellStyle name="40% - uthevingsfarge 6 2 4 3 2" xfId="7423"/>
    <cellStyle name="40% - uthevingsfarge 6 2 4 3_3. Chng in credit spreads" xfId="7424"/>
    <cellStyle name="40% - uthevingsfarge 6 2 4 4" xfId="7425"/>
    <cellStyle name="40% - uthevingsfarge 6 2 4 4 2" xfId="7426"/>
    <cellStyle name="40% - uthevingsfarge 6 2 4 4_3. Chng in credit spreads" xfId="7427"/>
    <cellStyle name="40% - uthevingsfarge 6 2 4 5" xfId="7428"/>
    <cellStyle name="40% - uthevingsfarge 6 2 4_3. Chng in credit spreads" xfId="7429"/>
    <cellStyle name="40% - uthevingsfarge 6 2 5" xfId="7430"/>
    <cellStyle name="40% - uthevingsfarge 6 2 5 2" xfId="7431"/>
    <cellStyle name="40% - uthevingsfarge 6 2 5 2 2" xfId="7432"/>
    <cellStyle name="40% - uthevingsfarge 6 2 5 2_3. Chng in credit spreads" xfId="7433"/>
    <cellStyle name="40% - uthevingsfarge 6 2 5 3" xfId="7434"/>
    <cellStyle name="40% - uthevingsfarge 6 2 5_3. Chng in credit spreads" xfId="7435"/>
    <cellStyle name="40% - uthevingsfarge 6 2 6" xfId="7436"/>
    <cellStyle name="40% - uthevingsfarge 6 2 6 2" xfId="7437"/>
    <cellStyle name="40% - uthevingsfarge 6 2 6 2 2" xfId="7438"/>
    <cellStyle name="40% - uthevingsfarge 6 2 6 2_3. Chng in credit spreads" xfId="7439"/>
    <cellStyle name="40% - uthevingsfarge 6 2 6 3" xfId="7440"/>
    <cellStyle name="40% - uthevingsfarge 6 2 6_3. Chng in credit spreads" xfId="7441"/>
    <cellStyle name="40% - uthevingsfarge 6 2 7" xfId="7442"/>
    <cellStyle name="40% - uthevingsfarge 6 2 7 2" xfId="7443"/>
    <cellStyle name="40% - uthevingsfarge 6 2 7_3. Chng in credit spreads" xfId="7444"/>
    <cellStyle name="40% - uthevingsfarge 6 2 8" xfId="7445"/>
    <cellStyle name="40% - uthevingsfarge 6 2 8 2" xfId="7446"/>
    <cellStyle name="40% - uthevingsfarge 6 2 8_3. Chng in credit spreads" xfId="7447"/>
    <cellStyle name="40% - uthevingsfarge 6 2_Adj_Operating_expenses" xfId="4567"/>
    <cellStyle name="40% - uthevingsfarge 6 3" xfId="4568"/>
    <cellStyle name="40% - uthevingsfarge 6 3 2" xfId="4569"/>
    <cellStyle name="40% - uthevingsfarge 6 3 2 2" xfId="4570"/>
    <cellStyle name="40% - uthevingsfarge 6 3 2 2 2" xfId="7448"/>
    <cellStyle name="40% - uthevingsfarge 6 3 2 2 2 2" xfId="7449"/>
    <cellStyle name="40% - uthevingsfarge 6 3 2 2 2_3. Chng in credit spreads" xfId="7450"/>
    <cellStyle name="40% - uthevingsfarge 6 3 2 2 3" xfId="7451"/>
    <cellStyle name="40% - uthevingsfarge 6 3 2 2 3 2" xfId="7452"/>
    <cellStyle name="40% - uthevingsfarge 6 3 2 2 3_3. Chng in credit spreads" xfId="7453"/>
    <cellStyle name="40% - uthevingsfarge 6 3 2 2 4" xfId="7454"/>
    <cellStyle name="40% - uthevingsfarge 6 3 2 2_3. Chng in credit spreads" xfId="7455"/>
    <cellStyle name="40% - uthevingsfarge 6 3 2 3" xfId="7456"/>
    <cellStyle name="40% - uthevingsfarge 6 3 2 3 2" xfId="7457"/>
    <cellStyle name="40% - uthevingsfarge 6 3 2 3_3. Chng in credit spreads" xfId="7458"/>
    <cellStyle name="40% - uthevingsfarge 6 3 2 4" xfId="7459"/>
    <cellStyle name="40% - uthevingsfarge 6 3 2 4 2" xfId="7460"/>
    <cellStyle name="40% - uthevingsfarge 6 3 2 4_3. Chng in credit spreads" xfId="7461"/>
    <cellStyle name="40% - uthevingsfarge 6 3 2 5" xfId="7462"/>
    <cellStyle name="40% - uthevingsfarge 6 3 2_3. Chng in credit spreads" xfId="7463"/>
    <cellStyle name="40% - uthevingsfarge 6 3 3" xfId="4571"/>
    <cellStyle name="40% - uthevingsfarge 6 3 3 2" xfId="4572"/>
    <cellStyle name="40% - uthevingsfarge 6 3 3 2 2" xfId="7464"/>
    <cellStyle name="40% - uthevingsfarge 6 3 3 2 2 2" xfId="7465"/>
    <cellStyle name="40% - uthevingsfarge 6 3 3 2 2_3. Chng in credit spreads" xfId="7466"/>
    <cellStyle name="40% - uthevingsfarge 6 3 3 2 3" xfId="7467"/>
    <cellStyle name="40% - uthevingsfarge 6 3 3 2 3 2" xfId="7468"/>
    <cellStyle name="40% - uthevingsfarge 6 3 3 2 3_3. Chng in credit spreads" xfId="7469"/>
    <cellStyle name="40% - uthevingsfarge 6 3 3 2 4" xfId="7470"/>
    <cellStyle name="40% - uthevingsfarge 6 3 3 2_3. Chng in credit spreads" xfId="7471"/>
    <cellStyle name="40% - uthevingsfarge 6 3 3 3" xfId="7472"/>
    <cellStyle name="40% - uthevingsfarge 6 3 3 3 2" xfId="7473"/>
    <cellStyle name="40% - uthevingsfarge 6 3 3 3_3. Chng in credit spreads" xfId="7474"/>
    <cellStyle name="40% - uthevingsfarge 6 3 3 4" xfId="7475"/>
    <cellStyle name="40% - uthevingsfarge 6 3 3 4 2" xfId="7476"/>
    <cellStyle name="40% - uthevingsfarge 6 3 3 4_3. Chng in credit spreads" xfId="7477"/>
    <cellStyle name="40% - uthevingsfarge 6 3 3 5" xfId="7478"/>
    <cellStyle name="40% - uthevingsfarge 6 3 3_3. Chng in credit spreads" xfId="7479"/>
    <cellStyle name="40% - uthevingsfarge 6 3 4" xfId="4573"/>
    <cellStyle name="40% - uthevingsfarge 6 3 4 2" xfId="7480"/>
    <cellStyle name="40% - uthevingsfarge 6 3 4 2 2" xfId="7481"/>
    <cellStyle name="40% - uthevingsfarge 6 3 4 2_3. Chng in credit spreads" xfId="7482"/>
    <cellStyle name="40% - uthevingsfarge 6 3 4 3" xfId="7483"/>
    <cellStyle name="40% - uthevingsfarge 6 3 4 3 2" xfId="7484"/>
    <cellStyle name="40% - uthevingsfarge 6 3 4 3_3. Chng in credit spreads" xfId="7485"/>
    <cellStyle name="40% - uthevingsfarge 6 3 4 4" xfId="7486"/>
    <cellStyle name="40% - uthevingsfarge 6 3 4_3. Chng in credit spreads" xfId="7487"/>
    <cellStyle name="40% - uthevingsfarge 6 3 5" xfId="7488"/>
    <cellStyle name="40% - uthevingsfarge 6 3 5 2" xfId="7489"/>
    <cellStyle name="40% - uthevingsfarge 6 3 5_3. Chng in credit spreads" xfId="7490"/>
    <cellStyle name="40% - uthevingsfarge 6 3 6" xfId="7491"/>
    <cellStyle name="40% - uthevingsfarge 6 3 6 2" xfId="7492"/>
    <cellStyle name="40% - uthevingsfarge 6 3 6_3. Chng in credit spreads" xfId="7493"/>
    <cellStyle name="40% - uthevingsfarge 6 3 7" xfId="7494"/>
    <cellStyle name="40% - uthevingsfarge 6 3 7 2" xfId="7495"/>
    <cellStyle name="40% - uthevingsfarge 6 3 7_3. Chng in credit spreads" xfId="7496"/>
    <cellStyle name="40% - uthevingsfarge 6 3_Finansresultat etter cut-off_31.08.11" xfId="4574"/>
    <cellStyle name="40% - uthevingsfarge 6 4" xfId="4575"/>
    <cellStyle name="40% - uthevingsfarge 6 4 2" xfId="4576"/>
    <cellStyle name="40% - uthevingsfarge 6 4 2 2" xfId="7497"/>
    <cellStyle name="40% - uthevingsfarge 6 4 2 2 2" xfId="7498"/>
    <cellStyle name="40% - uthevingsfarge 6 4 2 2_3. Chng in credit spreads" xfId="7499"/>
    <cellStyle name="40% - uthevingsfarge 6 4 2 3" xfId="7500"/>
    <cellStyle name="40% - uthevingsfarge 6 4 2 3 2" xfId="7501"/>
    <cellStyle name="40% - uthevingsfarge 6 4 2 3_3. Chng in credit spreads" xfId="7502"/>
    <cellStyle name="40% - uthevingsfarge 6 4 2 4" xfId="7503"/>
    <cellStyle name="40% - uthevingsfarge 6 4 2_3. Chng in credit spreads" xfId="7504"/>
    <cellStyle name="40% - uthevingsfarge 6 4 3" xfId="7505"/>
    <cellStyle name="40% - uthevingsfarge 6 4 3 2" xfId="7506"/>
    <cellStyle name="40% - uthevingsfarge 6 4 3_3. Chng in credit spreads" xfId="7507"/>
    <cellStyle name="40% - uthevingsfarge 6 4 4" xfId="7508"/>
    <cellStyle name="40% - uthevingsfarge 6 4 4 2" xfId="7509"/>
    <cellStyle name="40% - uthevingsfarge 6 4 4_3. Chng in credit spreads" xfId="7510"/>
    <cellStyle name="40% - uthevingsfarge 6 4 5" xfId="7511"/>
    <cellStyle name="40% - uthevingsfarge 6 4_3. Chng in credit spreads" xfId="7512"/>
    <cellStyle name="40% - uthevingsfarge 6 5" xfId="4577"/>
    <cellStyle name="40% - uthevingsfarge 6 5 2" xfId="4578"/>
    <cellStyle name="40% - uthevingsfarge 6 5 2 2" xfId="7513"/>
    <cellStyle name="40% - uthevingsfarge 6 5 2 2 2" xfId="7514"/>
    <cellStyle name="40% - uthevingsfarge 6 5 2 2_3. Chng in credit spreads" xfId="7515"/>
    <cellStyle name="40% - uthevingsfarge 6 5 2 3" xfId="7516"/>
    <cellStyle name="40% - uthevingsfarge 6 5 2 3 2" xfId="7517"/>
    <cellStyle name="40% - uthevingsfarge 6 5 2 3_3. Chng in credit spreads" xfId="7518"/>
    <cellStyle name="40% - uthevingsfarge 6 5 2 4" xfId="7519"/>
    <cellStyle name="40% - uthevingsfarge 6 5 2_3. Chng in credit spreads" xfId="7520"/>
    <cellStyle name="40% - uthevingsfarge 6 5 3" xfId="7521"/>
    <cellStyle name="40% - uthevingsfarge 6 5 3 2" xfId="7522"/>
    <cellStyle name="40% - uthevingsfarge 6 5 3_3. Chng in credit spreads" xfId="7523"/>
    <cellStyle name="40% - uthevingsfarge 6 5 4" xfId="7524"/>
    <cellStyle name="40% - uthevingsfarge 6 5 4 2" xfId="7525"/>
    <cellStyle name="40% - uthevingsfarge 6 5 4_3. Chng in credit spreads" xfId="7526"/>
    <cellStyle name="40% - uthevingsfarge 6 5 5" xfId="7527"/>
    <cellStyle name="40% - uthevingsfarge 6 5_3. Chng in credit spreads" xfId="7528"/>
    <cellStyle name="40% - uthevingsfarge 6 6" xfId="4579"/>
    <cellStyle name="40% - uthevingsfarge 6 6 2" xfId="7529"/>
    <cellStyle name="40% - uthevingsfarge 6 6 2 2" xfId="7530"/>
    <cellStyle name="40% - uthevingsfarge 6 6 2_3. Chng in credit spreads" xfId="7531"/>
    <cellStyle name="40% - uthevingsfarge 6 6 3" xfId="7532"/>
    <cellStyle name="40% - uthevingsfarge 6 6 3 2" xfId="7533"/>
    <cellStyle name="40% - uthevingsfarge 6 6 3_3. Chng in credit spreads" xfId="7534"/>
    <cellStyle name="40% - uthevingsfarge 6 6 4" xfId="7535"/>
    <cellStyle name="40% - uthevingsfarge 6 6_3. Chng in credit spreads" xfId="7536"/>
    <cellStyle name="40% - uthevingsfarge 6 7" xfId="4580"/>
    <cellStyle name="40% - uthevingsfarge 6 7 2" xfId="7537"/>
    <cellStyle name="40% - uthevingsfarge 6 7_3. Chng in credit spreads" xfId="7538"/>
    <cellStyle name="40% - uthevingsfarge 6 8" xfId="4581"/>
    <cellStyle name="40% - uthevingsfarge 6 8 2" xfId="7539"/>
    <cellStyle name="40% - uthevingsfarge 6 8_3. Chng in credit spreads" xfId="7540"/>
    <cellStyle name="40% - uthevingsfarge 6 9" xfId="4582"/>
    <cellStyle name="40% - uthevingsfarge 6_7. Other MTM adjustments" xfId="7541"/>
    <cellStyle name="40% - Акцент1" xfId="1167"/>
    <cellStyle name="40% - Акцент2" xfId="1168"/>
    <cellStyle name="40% - Акцент3" xfId="1169"/>
    <cellStyle name="40% - Акцент4" xfId="1170"/>
    <cellStyle name="40% - Акцент5" xfId="1171"/>
    <cellStyle name="40% - Акцент6" xfId="1172"/>
    <cellStyle name="49" xfId="4583"/>
    <cellStyle name="60% - Accent1" xfId="131"/>
    <cellStyle name="60% - Accent1 2" xfId="1173"/>
    <cellStyle name="60% - Accent1 2 2" xfId="4585"/>
    <cellStyle name="60% - Accent1 2 3" xfId="4586"/>
    <cellStyle name="60% - Accent1 2 3 2" xfId="4587"/>
    <cellStyle name="60% - Accent1 2 3 3" xfId="4588"/>
    <cellStyle name="60% - Accent1 2 3 4" xfId="4589"/>
    <cellStyle name="60% - Accent1 2 3 5" xfId="4590"/>
    <cellStyle name="60% - Accent1 2 4" xfId="4591"/>
    <cellStyle name="60% - Accent1 2_Expenses (1)" xfId="4584"/>
    <cellStyle name="60% - Accent1 3" xfId="4592"/>
    <cellStyle name="60% - Accent1_7. Other MTM adjustments" xfId="7542"/>
    <cellStyle name="60% - Accent2" xfId="132"/>
    <cellStyle name="60% - Accent2 2" xfId="1174"/>
    <cellStyle name="60% - Accent2 2 2" xfId="4594"/>
    <cellStyle name="60% - Accent2 2_Expenses (1)" xfId="4593"/>
    <cellStyle name="60% - Accent2 3" xfId="4595"/>
    <cellStyle name="60% - Accent2_7. Other MTM adjustments" xfId="7543"/>
    <cellStyle name="60% - Accent3" xfId="133"/>
    <cellStyle name="60% - Accent3 2" xfId="1175"/>
    <cellStyle name="60% - Accent3 2 2" xfId="4597"/>
    <cellStyle name="60% - Accent3 2 3" xfId="4598"/>
    <cellStyle name="60% - Accent3 2 3 2" xfId="4599"/>
    <cellStyle name="60% - Accent3 2 3 3" xfId="4600"/>
    <cellStyle name="60% - Accent3 2 3 4" xfId="4601"/>
    <cellStyle name="60% - Accent3 2 3 5" xfId="4602"/>
    <cellStyle name="60% - Accent3 2 4" xfId="4603"/>
    <cellStyle name="60% - Accent3 2_Expenses (1)" xfId="4596"/>
    <cellStyle name="60% - Accent3 3" xfId="4604"/>
    <cellStyle name="60% - Accent3_7. Other MTM adjustments" xfId="7544"/>
    <cellStyle name="60% - Accent4" xfId="134"/>
    <cellStyle name="60% - Accent4 2" xfId="1176"/>
    <cellStyle name="60% - Accent4 2 2" xfId="4606"/>
    <cellStyle name="60% - Accent4 2 3" xfId="4607"/>
    <cellStyle name="60% - Accent4 2 3 2" xfId="4608"/>
    <cellStyle name="60% - Accent4 2 3 3" xfId="4609"/>
    <cellStyle name="60% - Accent4 2 3 4" xfId="4610"/>
    <cellStyle name="60% - Accent4 2 3 5" xfId="4611"/>
    <cellStyle name="60% - Accent4 2 4" xfId="4612"/>
    <cellStyle name="60% - Accent4 2_Expenses (1)" xfId="4605"/>
    <cellStyle name="60% - Accent4 3" xfId="4613"/>
    <cellStyle name="60% - Accent4_7. Other MTM adjustments" xfId="7545"/>
    <cellStyle name="60% - Accent5" xfId="135"/>
    <cellStyle name="60% - Accent5 2" xfId="1177"/>
    <cellStyle name="60% - Accent5 2 2" xfId="4615"/>
    <cellStyle name="60% - Accent5 2_Expenses (1)" xfId="4614"/>
    <cellStyle name="60% - Accent5 3" xfId="4616"/>
    <cellStyle name="60% - Accent5_7. Other MTM adjustments" xfId="7546"/>
    <cellStyle name="60% - Accent6" xfId="136"/>
    <cellStyle name="60% - Accent6 2" xfId="1178"/>
    <cellStyle name="60% - Accent6 2 2" xfId="4618"/>
    <cellStyle name="60% - Accent6 2 3" xfId="4619"/>
    <cellStyle name="60% - Accent6 2 3 2" xfId="4620"/>
    <cellStyle name="60% - Accent6 2 3 3" xfId="4621"/>
    <cellStyle name="60% - Accent6 2 3 4" xfId="4622"/>
    <cellStyle name="60% - Accent6 2 3 5" xfId="4623"/>
    <cellStyle name="60% - Accent6 2 4" xfId="4624"/>
    <cellStyle name="60% - Accent6 2_Expenses (1)" xfId="4617"/>
    <cellStyle name="60% - Accent6 3" xfId="4625"/>
    <cellStyle name="60% - Accent6_7. Other MTM adjustments" xfId="7547"/>
    <cellStyle name="60% - akcent 1" xfId="1179"/>
    <cellStyle name="60% - akcent 2" xfId="1180"/>
    <cellStyle name="60% - akcent 3" xfId="1181"/>
    <cellStyle name="60% - akcent 4" xfId="1182"/>
    <cellStyle name="60% - akcent 5" xfId="1183"/>
    <cellStyle name="60% - akcent 6" xfId="1184"/>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xfId="7548"/>
    <cellStyle name="60% - uthevingsfarge 1 2" xfId="143"/>
    <cellStyle name="60% - uthevingsfarge 1 3" xfId="4626"/>
    <cellStyle name="60% - uthevingsfarge 1_7. Other MTM adjustments" xfId="7549"/>
    <cellStyle name="60% - uthevingsfarge 2" xfId="7550"/>
    <cellStyle name="60% - uthevingsfarge 2 2" xfId="144"/>
    <cellStyle name="60% - uthevingsfarge 2 3" xfId="4627"/>
    <cellStyle name="60% - uthevingsfarge 2_7. Other MTM adjustments" xfId="7551"/>
    <cellStyle name="60% - uthevingsfarge 3" xfId="7552"/>
    <cellStyle name="60% - uthevingsfarge 3 2" xfId="145"/>
    <cellStyle name="60% - uthevingsfarge 3 3" xfId="4628"/>
    <cellStyle name="60% - uthevingsfarge 3_7. Other MTM adjustments" xfId="7553"/>
    <cellStyle name="60% - uthevingsfarge 4" xfId="7554"/>
    <cellStyle name="60% - uthevingsfarge 4 2" xfId="146"/>
    <cellStyle name="60% - uthevingsfarge 4 3" xfId="4629"/>
    <cellStyle name="60% - uthevingsfarge 4_7. Other MTM adjustments" xfId="7555"/>
    <cellStyle name="60% - uthevingsfarge 5" xfId="7556"/>
    <cellStyle name="60% - uthevingsfarge 5 2" xfId="147"/>
    <cellStyle name="60% - uthevingsfarge 5 3" xfId="4630"/>
    <cellStyle name="60% - uthevingsfarge 5_7. Other MTM adjustments" xfId="7557"/>
    <cellStyle name="60% - uthevingsfarge 6" xfId="7558"/>
    <cellStyle name="60% - uthevingsfarge 6 2" xfId="148"/>
    <cellStyle name="60% - uthevingsfarge 6 3" xfId="4631"/>
    <cellStyle name="60% - uthevingsfarge 6_7. Other MTM adjustments" xfId="7559"/>
    <cellStyle name="60% - Акцент1" xfId="1185"/>
    <cellStyle name="60% - Акцент2" xfId="1186"/>
    <cellStyle name="60% - Акцент3" xfId="1187"/>
    <cellStyle name="60% - Акцент4" xfId="1188"/>
    <cellStyle name="60% - Акцент5" xfId="1189"/>
    <cellStyle name="60% - Акцент6" xfId="1190"/>
    <cellStyle name="Accent1" xfId="149"/>
    <cellStyle name="Accent1 2" xfId="1191"/>
    <cellStyle name="Accent1 2 2" xfId="4633"/>
    <cellStyle name="Accent1 2 3" xfId="4634"/>
    <cellStyle name="Accent1 2 3 2" xfId="4635"/>
    <cellStyle name="Accent1 2 3 3" xfId="4636"/>
    <cellStyle name="Accent1 2 3 4" xfId="4637"/>
    <cellStyle name="Accent1 2 3 5" xfId="4638"/>
    <cellStyle name="Accent1 2 4" xfId="4639"/>
    <cellStyle name="Accent1 2_Expenses (1)" xfId="4632"/>
    <cellStyle name="Accent1 3" xfId="4640"/>
    <cellStyle name="Accent1_7. Other MTM adjustments" xfId="7560"/>
    <cellStyle name="Accent2" xfId="150"/>
    <cellStyle name="Accent2 2" xfId="1192"/>
    <cellStyle name="Accent2 2 2" xfId="4642"/>
    <cellStyle name="Accent2 2_Expenses (1)" xfId="4641"/>
    <cellStyle name="Accent2 3" xfId="4643"/>
    <cellStyle name="Accent2_7. Other MTM adjustments" xfId="7561"/>
    <cellStyle name="Accent3" xfId="151"/>
    <cellStyle name="Accent3 2" xfId="1193"/>
    <cellStyle name="Accent3 2 2" xfId="4645"/>
    <cellStyle name="Accent3 2_Expenses (1)" xfId="4644"/>
    <cellStyle name="Accent3 3" xfId="4646"/>
    <cellStyle name="Accent3_7. Other MTM adjustments" xfId="7562"/>
    <cellStyle name="Accent4" xfId="152"/>
    <cellStyle name="Accent4 2" xfId="1194"/>
    <cellStyle name="Accent4 2 2" xfId="4648"/>
    <cellStyle name="Accent4 2 3" xfId="4649"/>
    <cellStyle name="Accent4 2 3 2" xfId="4650"/>
    <cellStyle name="Accent4 2 3 3" xfId="4651"/>
    <cellStyle name="Accent4 2 3 4" xfId="4652"/>
    <cellStyle name="Accent4 2 3 5" xfId="4653"/>
    <cellStyle name="Accent4 2 4" xfId="4654"/>
    <cellStyle name="Accent4 2_Expenses (1)" xfId="4647"/>
    <cellStyle name="Accent4 3" xfId="4655"/>
    <cellStyle name="Accent4_7. Other MTM adjustments" xfId="7563"/>
    <cellStyle name="Accent5" xfId="153"/>
    <cellStyle name="Accent5 2" xfId="4657"/>
    <cellStyle name="Accent5 2 2" xfId="4658"/>
    <cellStyle name="Accent5 2_Results &amp; key fig." xfId="7564"/>
    <cellStyle name="Accent5 3" xfId="4659"/>
    <cellStyle name="Accent5_Expenses (1)" xfId="4656"/>
    <cellStyle name="Accent6" xfId="154"/>
    <cellStyle name="Accent6 2" xfId="1195"/>
    <cellStyle name="Accent6 2 2" xfId="4661"/>
    <cellStyle name="Accent6 2_Expenses (1)" xfId="4660"/>
    <cellStyle name="Accent6 3" xfId="4662"/>
    <cellStyle name="Accent6_7. Other MTM adjustments" xfId="7565"/>
    <cellStyle name="Actual data" xfId="155"/>
    <cellStyle name="Actual data 2" xfId="156"/>
    <cellStyle name="Actual data 2 2" xfId="7566"/>
    <cellStyle name="Actual data 3" xfId="157"/>
    <cellStyle name="Actual data 3 2" xfId="158"/>
    <cellStyle name="Actual data 3_Expenses (1)" xfId="4664"/>
    <cellStyle name="Actual data_Expenses (1)" xfId="4663"/>
    <cellStyle name="Actual year" xfId="159"/>
    <cellStyle name="Actual year 2" xfId="160"/>
    <cellStyle name="Actual year 2 2" xfId="7567"/>
    <cellStyle name="Actual year 2 2 2" xfId="7568"/>
    <cellStyle name="Actual year 2 2_7. Other MTM adjustments" xfId="7569"/>
    <cellStyle name="Actual year 2 3" xfId="7570"/>
    <cellStyle name="Actual year 2_7. Other MTM adjustments" xfId="7571"/>
    <cellStyle name="Actual year 3" xfId="161"/>
    <cellStyle name="Actual year 3 2" xfId="162"/>
    <cellStyle name="Actual year 3 2 2" xfId="7572"/>
    <cellStyle name="Actual year 3 2_7. Other MTM adjustments" xfId="7573"/>
    <cellStyle name="Actual year 3 3" xfId="7574"/>
    <cellStyle name="Actual year 3_7. Other MTM adjustments" xfId="7575"/>
    <cellStyle name="Actual year 4" xfId="7576"/>
    <cellStyle name="Actual year 4 2" xfId="7577"/>
    <cellStyle name="Actual year 4_7. Other MTM adjustments" xfId="7578"/>
    <cellStyle name="Actual year 5" xfId="7579"/>
    <cellStyle name="Actual year_1" xfId="7580"/>
    <cellStyle name="Actuals Cells" xfId="163"/>
    <cellStyle name="Actuals Cells 2" xfId="164"/>
    <cellStyle name="Actuals Cells 2 2" xfId="4665"/>
    <cellStyle name="Actuals Cells 2 2 2" xfId="4666"/>
    <cellStyle name="Actuals Cells 2 2 2 2" xfId="4667"/>
    <cellStyle name="Actuals Cells 2 2 3" xfId="4668"/>
    <cellStyle name="Actuals Cells 2 2 4" xfId="4669"/>
    <cellStyle name="Actuals Cells 2 3" xfId="4670"/>
    <cellStyle name="Actuals Cells 2 3 2" xfId="4671"/>
    <cellStyle name="Actuals Cells 2 4" xfId="4672"/>
    <cellStyle name="Actuals Cells 2 5" xfId="4673"/>
    <cellStyle name="Actuals Cells 3" xfId="165"/>
    <cellStyle name="Actuals Cells 3 2" xfId="166"/>
    <cellStyle name="Actuals Cells 3 3" xfId="4675"/>
    <cellStyle name="Actuals Cells 3 4" xfId="4676"/>
    <cellStyle name="Actuals Cells 3_Expenses (1)" xfId="4674"/>
    <cellStyle name="Actuals Cells 4" xfId="4677"/>
    <cellStyle name="Actuals Cells 5" xfId="4678"/>
    <cellStyle name="Actuals Cells 6" xfId="4679"/>
    <cellStyle name="Actuals Cells_1" xfId="7581"/>
    <cellStyle name="AFE" xfId="167"/>
    <cellStyle name="AFE 2" xfId="4681"/>
    <cellStyle name="AFE 3" xfId="4682"/>
    <cellStyle name="AFE_Expenses (1)" xfId="4680"/>
    <cellStyle name="Aiškinamasis tekstas" xfId="168"/>
    <cellStyle name="Akcent 1" xfId="1196"/>
    <cellStyle name="Akcent 2" xfId="1197"/>
    <cellStyle name="Akcent 3" xfId="1198"/>
    <cellStyle name="Akcent 4" xfId="1199"/>
    <cellStyle name="Akcent 5" xfId="1200"/>
    <cellStyle name="Akcent 6" xfId="1201"/>
    <cellStyle name="annee semestre" xfId="10086"/>
    <cellStyle name="Arial 10" xfId="169"/>
    <cellStyle name="Arial 10 2" xfId="723"/>
    <cellStyle name="Arial 10 3" xfId="1462"/>
    <cellStyle name="Arial 10_Expenses (1)" xfId="4683"/>
    <cellStyle name="Arial 12" xfId="170"/>
    <cellStyle name="Bad" xfId="171"/>
    <cellStyle name="Bad 2" xfId="1202"/>
    <cellStyle name="Bad 2 2" xfId="4685"/>
    <cellStyle name="Bad 2_Expenses (1)" xfId="4684"/>
    <cellStyle name="Bad 3" xfId="4686"/>
    <cellStyle name="Bad_7. Other MTM adjustments" xfId="7582"/>
    <cellStyle name="Beregning" xfId="7583"/>
    <cellStyle name="Beregning 2" xfId="172"/>
    <cellStyle name="Beregning 3" xfId="4687"/>
    <cellStyle name="Beregning 3 2" xfId="7585"/>
    <cellStyle name="Beregning 3_Results &amp; key fig." xfId="7584"/>
    <cellStyle name="Beregning_7. Other MTM adjustments" xfId="7586"/>
    <cellStyle name="BLACK" xfId="173"/>
    <cellStyle name="Blank" xfId="174"/>
    <cellStyle name="Blank 2" xfId="4688"/>
    <cellStyle name="Blank_Adj_Operating_expenses" xfId="4689"/>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2 2" xfId="7587"/>
    <cellStyle name="Calc Cells 3" xfId="184"/>
    <cellStyle name="Calc Cells 3 2" xfId="185"/>
    <cellStyle name="Calc Currency (0)" xfId="964"/>
    <cellStyle name="Calc Currency (2)" xfId="963"/>
    <cellStyle name="Calc Percent (0)" xfId="962"/>
    <cellStyle name="Calc Percent (1)" xfId="961"/>
    <cellStyle name="Calc Percent (2)" xfId="960"/>
    <cellStyle name="Calc Units (0)" xfId="1059"/>
    <cellStyle name="Calc Units (1)" xfId="959"/>
    <cellStyle name="Calc Units (2)" xfId="1058"/>
    <cellStyle name="Calculated fields but INTRA-reports (internal version)" xfId="1203"/>
    <cellStyle name="Calculated fields within a report (internal version)" xfId="1204"/>
    <cellStyle name="Calculated fields within a report, not used in XBRL (internal version)" xfId="1205"/>
    <cellStyle name="Calculation" xfId="629"/>
    <cellStyle name="Calculation 2" xfId="1206"/>
    <cellStyle name="Calculation 3" xfId="7588"/>
    <cellStyle name="Calculation_7. Other MTM adjustments" xfId="7589"/>
    <cellStyle name="Case" xfId="186"/>
    <cellStyle name="Case 2" xfId="7590"/>
    <cellStyle name="Check" xfId="187"/>
    <cellStyle name="Check Cell" xfId="188"/>
    <cellStyle name="Check Cell 2" xfId="7591"/>
    <cellStyle name="Check Cell_Other MTM adjustments" xfId="7592"/>
    <cellStyle name="claire" xfId="189"/>
    <cellStyle name="claire 10" xfId="7593"/>
    <cellStyle name="claire 11" xfId="7594"/>
    <cellStyle name="claire 12" xfId="7595"/>
    <cellStyle name="claire 13" xfId="7596"/>
    <cellStyle name="claire 2" xfId="190"/>
    <cellStyle name="claire 2 2" xfId="724"/>
    <cellStyle name="claire 2 2 2" xfId="7597"/>
    <cellStyle name="claire 2 3" xfId="1463"/>
    <cellStyle name="claire 2_Expenses (1)" xfId="4690"/>
    <cellStyle name="claire 3" xfId="191"/>
    <cellStyle name="claire 3 2" xfId="192"/>
    <cellStyle name="claire 3 2 2" xfId="726"/>
    <cellStyle name="claire 3 2 3" xfId="1464"/>
    <cellStyle name="claire 3 2_Expenses (1)" xfId="4692"/>
    <cellStyle name="claire 3 3" xfId="725"/>
    <cellStyle name="claire 3 3 2" xfId="7598"/>
    <cellStyle name="claire 3 3 3" xfId="7599"/>
    <cellStyle name="claire 3 3 4" xfId="7600"/>
    <cellStyle name="claire 3 4" xfId="1465"/>
    <cellStyle name="claire 3_Expenses (1)" xfId="4691"/>
    <cellStyle name="claire 4" xfId="193"/>
    <cellStyle name="claire 4 2" xfId="727"/>
    <cellStyle name="claire 4 2 2" xfId="7601"/>
    <cellStyle name="claire 4 3" xfId="1466"/>
    <cellStyle name="claire 4_Expenses (1)" xfId="4693"/>
    <cellStyle name="claire 5" xfId="7602"/>
    <cellStyle name="claire 5 2" xfId="7603"/>
    <cellStyle name="claire 5 2 2" xfId="7604"/>
    <cellStyle name="claire 5 3" xfId="7605"/>
    <cellStyle name="claire 5 4" xfId="7606"/>
    <cellStyle name="claire 5 5" xfId="7607"/>
    <cellStyle name="claire 6" xfId="7608"/>
    <cellStyle name="claire 6 2" xfId="7609"/>
    <cellStyle name="claire 6 2 2" xfId="7610"/>
    <cellStyle name="claire 6 3" xfId="7611"/>
    <cellStyle name="claire 7" xfId="7612"/>
    <cellStyle name="claire 7 2" xfId="7613"/>
    <cellStyle name="claire 7 3" xfId="7614"/>
    <cellStyle name="claire 8" xfId="7615"/>
    <cellStyle name="claire 9" xfId="7616"/>
    <cellStyle name="claire_1" xfId="7617"/>
    <cellStyle name="Clear cells (official version)" xfId="1207"/>
    <cellStyle name="Clear cells (official version) 2" xfId="1208"/>
    <cellStyle name="Clear cells (old version schema A)" xfId="1209"/>
    <cellStyle name="Column Title" xfId="194"/>
    <cellStyle name="Comma" xfId="1552"/>
    <cellStyle name="Comma [0]" xfId="1330"/>
    <cellStyle name="Comma [00]" xfId="958"/>
    <cellStyle name="Comma [1]" xfId="195"/>
    <cellStyle name="Comma [1] 2" xfId="728"/>
    <cellStyle name="Comma [3]" xfId="196"/>
    <cellStyle name="Comma 0" xfId="197"/>
    <cellStyle name="Comma 0*" xfId="198"/>
    <cellStyle name="Comma 0_29-04-021" xfId="199"/>
    <cellStyle name="Comma 10" xfId="1336"/>
    <cellStyle name="Comma 11" xfId="4694"/>
    <cellStyle name="Comma 12" xfId="4695"/>
    <cellStyle name="Comma 13" xfId="4696"/>
    <cellStyle name="Comma 14" xfId="4840"/>
    <cellStyle name="Comma 15" xfId="4757"/>
    <cellStyle name="Comma 16" xfId="4844"/>
    <cellStyle name="Comma 17" xfId="4847"/>
    <cellStyle name="Comma 18" xfId="4846"/>
    <cellStyle name="Comma 19" xfId="4857"/>
    <cellStyle name="Comma 2" xfId="200"/>
    <cellStyle name="Comma 2 2" xfId="650"/>
    <cellStyle name="Comma 2 2 2" xfId="10097"/>
    <cellStyle name="Comma 2 3" xfId="7618"/>
    <cellStyle name="Comma 2*" xfId="201"/>
    <cellStyle name="Comma 2_29-04-021" xfId="202"/>
    <cellStyle name="Comma 20" xfId="10078"/>
    <cellStyle name="Comma 3" xfId="649"/>
    <cellStyle name="Comma 3 2" xfId="1339"/>
    <cellStyle name="Comma 3*" xfId="203"/>
    <cellStyle name="Comma 3_3. Chng in credit spreads" xfId="7619"/>
    <cellStyle name="Comma 4" xfId="1340"/>
    <cellStyle name="Comma 4 2" xfId="4698"/>
    <cellStyle name="Comma 4_Expenses (1)" xfId="4697"/>
    <cellStyle name="Comma 5" xfId="4699"/>
    <cellStyle name="Comma 6" xfId="4700"/>
    <cellStyle name="Comma 7" xfId="4701"/>
    <cellStyle name="Comma 7 2" xfId="7620"/>
    <cellStyle name="Comma 8" xfId="4702"/>
    <cellStyle name="Comma 8 2" xfId="7621"/>
    <cellStyle name="Comma 8_Other MTM adjustments" xfId="7622"/>
    <cellStyle name="Comma 9" xfId="4703"/>
    <cellStyle name="Comma*" xfId="204"/>
    <cellStyle name="Comma_Expenses (1)" xfId="1550"/>
    <cellStyle name="Comma0" xfId="205"/>
    <cellStyle name="Comma0 - Modelo1" xfId="1057"/>
    <cellStyle name="Comma0 - Style1" xfId="957"/>
    <cellStyle name="Comma0 2" xfId="206"/>
    <cellStyle name="Comma0 2 2" xfId="7623"/>
    <cellStyle name="Comma0 3" xfId="207"/>
    <cellStyle name="Comma0 3 2" xfId="208"/>
    <cellStyle name="Comma1 - Modelo2" xfId="1056"/>
    <cellStyle name="Comma1 - Style2" xfId="956"/>
    <cellStyle name="Common fields" xfId="1210"/>
    <cellStyle name="Common fields 2" xfId="1211"/>
    <cellStyle name="Common fields with names" xfId="1212"/>
    <cellStyle name="Common fields with names (internal version)" xfId="1213"/>
    <cellStyle name="Company" xfId="209"/>
    <cellStyle name="Company name" xfId="210"/>
    <cellStyle name="Cover Date" xfId="211"/>
    <cellStyle name="Cover Subtitle" xfId="212"/>
    <cellStyle name="Cover Title" xfId="213"/>
    <cellStyle name="Currency" xfId="1331"/>
    <cellStyle name="Currency ($)" xfId="214"/>
    <cellStyle name="Currency (£)" xfId="215"/>
    <cellStyle name="Currency [0]" xfId="1332"/>
    <cellStyle name="Currency [00]" xfId="955"/>
    <cellStyle name="Currency [1]" xfId="216"/>
    <cellStyle name="Currency [1] 2" xfId="729"/>
    <cellStyle name="Currency 0" xfId="217"/>
    <cellStyle name="Currency 2" xfId="218"/>
    <cellStyle name="Currency 2*" xfId="219"/>
    <cellStyle name="Currency 2_29-04-021" xfId="220"/>
    <cellStyle name="Currency 3*" xfId="221"/>
    <cellStyle name="Currency*" xfId="222"/>
    <cellStyle name="Currency_Adjustement-Driftskostnader" xfId="1333"/>
    <cellStyle name="Currency0" xfId="223"/>
    <cellStyle name="Currency2" xfId="224"/>
    <cellStyle name="Dane wejściowe" xfId="1214"/>
    <cellStyle name="Dane wyjściowe" xfId="1215"/>
    <cellStyle name="Data" xfId="225"/>
    <cellStyle name="Date" xfId="226"/>
    <cellStyle name="Date Aligned" xfId="227"/>
    <cellStyle name="Date Aligned*" xfId="228"/>
    <cellStyle name="Date Aligned_Euro Banks Database" xfId="229"/>
    <cellStyle name="Date Short" xfId="1055"/>
    <cellStyle name="Date_Expenses (1)" xfId="4704"/>
    <cellStyle name="DateFormat" xfId="1216"/>
    <cellStyle name="DateTimeFormat" xfId="1217"/>
    <cellStyle name="Datum" xfId="4705"/>
    <cellStyle name="DEC4" xfId="7624"/>
    <cellStyle name="DecimalFormat" xfId="1218"/>
    <cellStyle name="default" xfId="230"/>
    <cellStyle name="default 10" xfId="7625"/>
    <cellStyle name="default 11" xfId="7626"/>
    <cellStyle name="default 12" xfId="7627"/>
    <cellStyle name="default 13" xfId="7628"/>
    <cellStyle name="default 2" xfId="231"/>
    <cellStyle name="default 2 2" xfId="730"/>
    <cellStyle name="default 2 2 2" xfId="7629"/>
    <cellStyle name="default 2 3" xfId="1467"/>
    <cellStyle name="default 2_Expenses (1)" xfId="4706"/>
    <cellStyle name="default 3" xfId="232"/>
    <cellStyle name="default 3 2" xfId="233"/>
    <cellStyle name="default 3 2 2" xfId="732"/>
    <cellStyle name="default 3 2 3" xfId="1468"/>
    <cellStyle name="default 3 2_Expenses (1)" xfId="4708"/>
    <cellStyle name="default 3 3" xfId="731"/>
    <cellStyle name="default 3 3 2" xfId="7630"/>
    <cellStyle name="default 3 3 3" xfId="7631"/>
    <cellStyle name="default 3 3 4" xfId="7632"/>
    <cellStyle name="default 3 4" xfId="1469"/>
    <cellStyle name="default 3_Expenses (1)" xfId="4707"/>
    <cellStyle name="default 4" xfId="234"/>
    <cellStyle name="default 4 2" xfId="733"/>
    <cellStyle name="default 4 2 2" xfId="7633"/>
    <cellStyle name="default 4 3" xfId="1470"/>
    <cellStyle name="default 4_Expenses (1)" xfId="4709"/>
    <cellStyle name="default 5" xfId="7634"/>
    <cellStyle name="default 5 2" xfId="7635"/>
    <cellStyle name="default 5 2 2" xfId="7636"/>
    <cellStyle name="default 5 3" xfId="7637"/>
    <cellStyle name="default 5 4" xfId="7638"/>
    <cellStyle name="default 5 5" xfId="7639"/>
    <cellStyle name="default 6" xfId="7640"/>
    <cellStyle name="default 6 2" xfId="7641"/>
    <cellStyle name="default 6 2 2" xfId="7642"/>
    <cellStyle name="default 6 3" xfId="7643"/>
    <cellStyle name="default 7" xfId="7644"/>
    <cellStyle name="default 7 2" xfId="7645"/>
    <cellStyle name="default 7 3" xfId="7646"/>
    <cellStyle name="default 8" xfId="7647"/>
    <cellStyle name="default 9" xfId="7648"/>
    <cellStyle name="default_1" xfId="7649"/>
    <cellStyle name="DELTA" xfId="954"/>
    <cellStyle name="DES4" xfId="7650"/>
    <cellStyle name="Dezimal [0]_050526 Ratios Denmark without banks" xfId="235"/>
    <cellStyle name="Dezimal_050526 Ratios Denmark without banks" xfId="236"/>
    <cellStyle name="Dia" xfId="953"/>
    <cellStyle name="Dobre" xfId="1219"/>
    <cellStyle name="Dollar" xfId="237"/>
    <cellStyle name="Dollar 2" xfId="238"/>
    <cellStyle name="Dollar 2 2" xfId="7651"/>
    <cellStyle name="Dollar 3" xfId="239"/>
    <cellStyle name="Dollar 3 2" xfId="240"/>
    <cellStyle name="Dollar 3_Expenses (1)" xfId="4711"/>
    <cellStyle name="Dollar_Expenses (1)" xfId="4710"/>
    <cellStyle name="données" xfId="10087"/>
    <cellStyle name="donnéesbord" xfId="10088"/>
    <cellStyle name="Dotted Line" xfId="241"/>
    <cellStyle name="Double Accounting" xfId="242"/>
    <cellStyle name="DP1" xfId="243"/>
    <cellStyle name="Dziesiętny_Arkusz1" xfId="244"/>
    <cellStyle name="Dårlig" xfId="7652"/>
    <cellStyle name="Dårlig 2" xfId="245"/>
    <cellStyle name="Dårlig 3" xfId="7653"/>
    <cellStyle name="Dårlig_7. Other MTM adjustments" xfId="7654"/>
    <cellStyle name="èìÇøÇÐ¤ê [0.00]_PERSONAL" xfId="1054"/>
    <cellStyle name="èìÇøÇÐ¤ê_PERSONAL" xfId="952"/>
    <cellStyle name="Encabez1" xfId="1053"/>
    <cellStyle name="Encabez2" xfId="951"/>
    <cellStyle name="Enter Currency (0)" xfId="1052"/>
    <cellStyle name="Enter Currency (2)" xfId="950"/>
    <cellStyle name="Enter Units (0)" xfId="1051"/>
    <cellStyle name="Enter Units (1)" xfId="949"/>
    <cellStyle name="Enter Units (2)" xfId="948"/>
    <cellStyle name="Enterable Fields" xfId="1220"/>
    <cellStyle name="Euro" xfId="246"/>
    <cellStyle name="Euro 2" xfId="947"/>
    <cellStyle name="Euro 2 2" xfId="7655"/>
    <cellStyle name="Euro 2 2 2" xfId="7656"/>
    <cellStyle name="Euro 2 3" xfId="7657"/>
    <cellStyle name="Euro 3" xfId="7658"/>
    <cellStyle name="Euro 3 2" xfId="7659"/>
    <cellStyle name="Euro 4" xfId="7660"/>
    <cellStyle name="Euro 4 2" xfId="7661"/>
    <cellStyle name="Euro 4 2 2" xfId="7662"/>
    <cellStyle name="Euro 4 3" xfId="7663"/>
    <cellStyle name="Euro 5" xfId="7664"/>
    <cellStyle name="Euro 5 2" xfId="7665"/>
    <cellStyle name="Euro 5 2 2" xfId="7666"/>
    <cellStyle name="Euro 5 3" xfId="7667"/>
    <cellStyle name="Euro 6" xfId="7668"/>
    <cellStyle name="Euro 6 2" xfId="7669"/>
    <cellStyle name="Euro 6 2 2" xfId="7670"/>
    <cellStyle name="Euro 6 3" xfId="7671"/>
    <cellStyle name="Euro 7" xfId="7672"/>
    <cellStyle name="Euro 7 2" xfId="7673"/>
    <cellStyle name="Euro 7 3" xfId="7674"/>
    <cellStyle name="Explanatory Text" xfId="247"/>
    <cellStyle name="Explanatory Text 2" xfId="7675"/>
    <cellStyle name="Explanatory Text_Other MTM adjustments" xfId="7676"/>
    <cellStyle name="External File Cells" xfId="248"/>
    <cellStyle name="External File Cells 10" xfId="911"/>
    <cellStyle name="External File Cells 11" xfId="929"/>
    <cellStyle name="External File Cells 12" xfId="1017"/>
    <cellStyle name="External File Cells 13" xfId="975"/>
    <cellStyle name="External File Cells 14" xfId="1025"/>
    <cellStyle name="External File Cells 15" xfId="1078"/>
    <cellStyle name="External File Cells 16" xfId="1076"/>
    <cellStyle name="External File Cells 17" xfId="1080"/>
    <cellStyle name="External File Cells 18" xfId="1073"/>
    <cellStyle name="External File Cells 19" xfId="1032"/>
    <cellStyle name="External File Cells 2" xfId="249"/>
    <cellStyle name="External File Cells 2 2" xfId="7677"/>
    <cellStyle name="External File Cells 2 2 2" xfId="7678"/>
    <cellStyle name="External File Cells 2 3" xfId="7679"/>
    <cellStyle name="External File Cells 20" xfId="931"/>
    <cellStyle name="External File Cells 21" xfId="980"/>
    <cellStyle name="External File Cells 22" xfId="926"/>
    <cellStyle name="External File Cells 23" xfId="1085"/>
    <cellStyle name="External File Cells 24" xfId="1087"/>
    <cellStyle name="External File Cells 25" xfId="1096"/>
    <cellStyle name="External File Cells 26" xfId="1063"/>
    <cellStyle name="External File Cells 3" xfId="250"/>
    <cellStyle name="External File Cells 3 2" xfId="251"/>
    <cellStyle name="External File Cells 3 2 2" xfId="7680"/>
    <cellStyle name="External File Cells 3 3" xfId="7681"/>
    <cellStyle name="External File Cells 3_Expenses (1)" xfId="4713"/>
    <cellStyle name="External File Cells 4" xfId="1019"/>
    <cellStyle name="External File Cells 5" xfId="1036"/>
    <cellStyle name="External File Cells 6" xfId="900"/>
    <cellStyle name="External File Cells 7" xfId="1000"/>
    <cellStyle name="External File Cells 8" xfId="1008"/>
    <cellStyle name="External File Cells 9" xfId="909"/>
    <cellStyle name="External File Cells_Expenses (1)" xfId="4712"/>
    <cellStyle name="F2" xfId="946"/>
    <cellStyle name="F3" xfId="945"/>
    <cellStyle name="F4" xfId="944"/>
    <cellStyle name="F5" xfId="1050"/>
    <cellStyle name="F6" xfId="943"/>
    <cellStyle name="F7" xfId="942"/>
    <cellStyle name="F8" xfId="1049"/>
    <cellStyle name="FeltDataDecimal" xfId="252"/>
    <cellStyle name="FeltDataDecimal 2" xfId="734"/>
    <cellStyle name="FeltDataDecimal 2 2" xfId="868"/>
    <cellStyle name="FeltDataDecimal 2 2 2" xfId="4787"/>
    <cellStyle name="FeltDataDecimal 2 2 3" xfId="10036"/>
    <cellStyle name="FeltDataDecimal 2 2_Results &amp; key fig." xfId="7683"/>
    <cellStyle name="FeltDataDecimal 2 3" xfId="4774"/>
    <cellStyle name="FeltDataDecimal 2 4" xfId="10026"/>
    <cellStyle name="FeltDataDecimal 2_Results &amp; key fig." xfId="7682"/>
    <cellStyle name="FeltDataDecimal 3" xfId="1341"/>
    <cellStyle name="FeltDataDecimal 3 2" xfId="4821"/>
    <cellStyle name="FeltDataDecimal 3 3" xfId="4804"/>
    <cellStyle name="FeltDataDecimal 3 4" xfId="10064"/>
    <cellStyle name="FeltDataDecimal 4" xfId="4760"/>
    <cellStyle name="FeltDataDecimal 5" xfId="10018"/>
    <cellStyle name="FeltDataDecimal_Expenses (1)" xfId="4714"/>
    <cellStyle name="FeltDataNormal" xfId="253"/>
    <cellStyle name="FeltDataNormal 2" xfId="735"/>
    <cellStyle name="FeltDataNormal 2 2" xfId="873"/>
    <cellStyle name="FeltDataNormal 2 2 2" xfId="4789"/>
    <cellStyle name="FeltDataNormal 2 2 3" xfId="10039"/>
    <cellStyle name="FeltDataNormal 2 2_Results &amp; key fig." xfId="7685"/>
    <cellStyle name="FeltDataNormal 2 3" xfId="4775"/>
    <cellStyle name="FeltDataNormal 2 4" xfId="10027"/>
    <cellStyle name="FeltDataNormal 2_Results &amp; key fig." xfId="7684"/>
    <cellStyle name="FeltDataNormal 3" xfId="1342"/>
    <cellStyle name="FeltDataNormal 3 2" xfId="4822"/>
    <cellStyle name="FeltDataNormal 3 3" xfId="4803"/>
    <cellStyle name="FeltDataNormal 3 4" xfId="10065"/>
    <cellStyle name="FeltDataNormal 4" xfId="4761"/>
    <cellStyle name="FeltDataNormal 5" xfId="10019"/>
    <cellStyle name="FeltDataNormal_Expenses (1)" xfId="4715"/>
    <cellStyle name="FeltDataString" xfId="1221"/>
    <cellStyle name="FeltDataTal" xfId="7686"/>
    <cellStyle name="FeltID" xfId="254"/>
    <cellStyle name="FeltID 2" xfId="736"/>
    <cellStyle name="FeltID 2 2" xfId="874"/>
    <cellStyle name="FeltID 2 2 2" xfId="4790"/>
    <cellStyle name="FeltID 2 2 3" xfId="10040"/>
    <cellStyle name="FeltID 2 2_Results &amp; key fig." xfId="7688"/>
    <cellStyle name="FeltID 2 3" xfId="4776"/>
    <cellStyle name="FeltID 2 4" xfId="10028"/>
    <cellStyle name="FeltID 2_Results &amp; key fig." xfId="7687"/>
    <cellStyle name="FeltID 3" xfId="1343"/>
    <cellStyle name="FeltID 3 2" xfId="4823"/>
    <cellStyle name="FeltID 3 3" xfId="4802"/>
    <cellStyle name="FeltID 3 4" xfId="10066"/>
    <cellStyle name="FeltID 4" xfId="4762"/>
    <cellStyle name="FeltID 5" xfId="10020"/>
    <cellStyle name="FeltID_Expenses (1)" xfId="4716"/>
    <cellStyle name="Fijo" xfId="941"/>
    <cellStyle name="Financiero" xfId="1048"/>
    <cellStyle name="Finstilt" xfId="4717"/>
    <cellStyle name="Finstilt låst" xfId="4718"/>
    <cellStyle name="Finstilt_Results &amp; key fig." xfId="7689"/>
    <cellStyle name="Followed Hyperlink" xfId="630"/>
    <cellStyle name="Followed Hyperlink 2" xfId="255"/>
    <cellStyle name="Followed Hyperlink 2 2" xfId="7690"/>
    <cellStyle name="Followed Hyperlink 3" xfId="256"/>
    <cellStyle name="Followed Hyperlink 3 2" xfId="257"/>
    <cellStyle name="Followed Hyperlink 3_Expenses (1)" xfId="4719"/>
    <cellStyle name="Followed Hyperlink 4" xfId="7691"/>
    <cellStyle name="Followed Hyperlink_8" xfId="7692"/>
    <cellStyle name="Footer SBILogo1" xfId="258"/>
    <cellStyle name="Footer SBILogo2" xfId="259"/>
    <cellStyle name="Footnote" xfId="260"/>
    <cellStyle name="Footnote Reference" xfId="261"/>
    <cellStyle name="Footnote_AM Comps M&amp;A JA" xfId="262"/>
    <cellStyle name="Forecast Cells" xfId="263"/>
    <cellStyle name="Forecast Cells 2" xfId="264"/>
    <cellStyle name="Forecast Cells 2 2" xfId="7693"/>
    <cellStyle name="Forecast Cells 3" xfId="265"/>
    <cellStyle name="Forecast Cells 3 2" xfId="266"/>
    <cellStyle name="Forecast Cells 3_Expenses (1)" xfId="4720"/>
    <cellStyle name="Forecast Cells_1" xfId="7694"/>
    <cellStyle name="Forklarende tekst" xfId="7695"/>
    <cellStyle name="Forklarende tekst 2" xfId="267"/>
    <cellStyle name="Forklarende tekst 3" xfId="7696"/>
    <cellStyle name="Forklarende tekst_7. Other MTM adjustments" xfId="7697"/>
    <cellStyle name="FSC Calculated amount" xfId="1222"/>
    <cellStyle name="FSC Calculated boolean" xfId="1223"/>
    <cellStyle name="FSC Calculated number" xfId="1224"/>
    <cellStyle name="FSC Calculated percent" xfId="1225"/>
    <cellStyle name="FSC Calculated text" xfId="1226"/>
    <cellStyle name="FSC Column title" xfId="1227"/>
    <cellStyle name="FSC Column title dotted" xfId="1228"/>
    <cellStyle name="FSC Column title_EmptyInfoSheet" xfId="1229"/>
    <cellStyle name="FSC Comment" xfId="1230"/>
    <cellStyle name="FSC Default" xfId="1231"/>
    <cellStyle name="FSC Disabled" xfId="1232"/>
    <cellStyle name="FSC Editable amount" xfId="268"/>
    <cellStyle name="FSC Editable amount 2" xfId="7698"/>
    <cellStyle name="FSC Editable amount_Other MTM adjustments" xfId="7699"/>
    <cellStyle name="FSC Editable boolean" xfId="1233"/>
    <cellStyle name="FSC Editable number" xfId="1234"/>
    <cellStyle name="FSC Editable percent" xfId="1235"/>
    <cellStyle name="FSC Editable Sum" xfId="1236"/>
    <cellStyle name="FSC Editable text" xfId="1237"/>
    <cellStyle name="FSC Property range" xfId="1238"/>
    <cellStyle name="FSC Range label" xfId="1239"/>
    <cellStyle name="FSC Report subtitle" xfId="1240"/>
    <cellStyle name="FSC Report tile" xfId="1241"/>
    <cellStyle name="FSC Row title" xfId="1242"/>
    <cellStyle name="FSC Row title dotted" xfId="1243"/>
    <cellStyle name="FSC Row title_EmptyInfoSheet" xfId="1244"/>
    <cellStyle name="G1_1999 figures" xfId="269"/>
    <cellStyle name="Geras" xfId="270"/>
    <cellStyle name="God" xfId="7700"/>
    <cellStyle name="God 2" xfId="271"/>
    <cellStyle name="God 2 2" xfId="992"/>
    <cellStyle name="God 2_Expenses (1)" xfId="4721"/>
    <cellStyle name="God 3" xfId="7701"/>
    <cellStyle name="God_7. Other MTM adjustments" xfId="7702"/>
    <cellStyle name="Good" xfId="631"/>
    <cellStyle name="Good 2" xfId="1245"/>
    <cellStyle name="Good_7. Other MTM adjustments" xfId="7703"/>
    <cellStyle name="GruppeOverskrift" xfId="272"/>
    <cellStyle name="GråKant" xfId="273"/>
    <cellStyle name="GråKant 10" xfId="1029"/>
    <cellStyle name="GråKant 11" xfId="905"/>
    <cellStyle name="GråKant 12" xfId="906"/>
    <cellStyle name="GråKant 13" xfId="1020"/>
    <cellStyle name="GråKant 14" xfId="1039"/>
    <cellStyle name="GråKant 15" xfId="1024"/>
    <cellStyle name="GråKant 16" xfId="927"/>
    <cellStyle name="GråKant 17" xfId="1070"/>
    <cellStyle name="GråKant 18" xfId="1077"/>
    <cellStyle name="GråKant 19" xfId="1037"/>
    <cellStyle name="GråKant 2" xfId="940"/>
    <cellStyle name="GråKant 2 2" xfId="7705"/>
    <cellStyle name="GråKant 2_Results &amp; key fig." xfId="7704"/>
    <cellStyle name="GråKant 20" xfId="933"/>
    <cellStyle name="GråKant 21" xfId="896"/>
    <cellStyle name="GråKant 22" xfId="1093"/>
    <cellStyle name="GråKant 23" xfId="1091"/>
    <cellStyle name="GråKant 24" xfId="1092"/>
    <cellStyle name="GråKant 3" xfId="914"/>
    <cellStyle name="GråKant 4" xfId="990"/>
    <cellStyle name="GråKant 5" xfId="917"/>
    <cellStyle name="GråKant 6" xfId="1035"/>
    <cellStyle name="GråKant 7" xfId="898"/>
    <cellStyle name="GråKant 8" xfId="1009"/>
    <cellStyle name="GråKant 9" xfId="919"/>
    <cellStyle name="GråKant_Other MTM adjustments" xfId="7706"/>
    <cellStyle name="H_1998_col_head" xfId="274"/>
    <cellStyle name="H_1998_col_head 2" xfId="275"/>
    <cellStyle name="H_1998_col_head 2 2" xfId="7709"/>
    <cellStyle name="H_1998_col_head 2_1" xfId="7710"/>
    <cellStyle name="H_1998_col_head 2_8" xfId="7711"/>
    <cellStyle name="H_1998_col_head 2_Results &amp; key fig." xfId="7708"/>
    <cellStyle name="H_1998_col_head 3" xfId="276"/>
    <cellStyle name="H_1998_col_head 3 2" xfId="277"/>
    <cellStyle name="H_1998_col_head 3 2_Results &amp; key fig." xfId="7713"/>
    <cellStyle name="H_1998_col_head 3_Expenses (1)" xfId="4722"/>
    <cellStyle name="H_1998_col_head 3_Results &amp; key fig." xfId="7712"/>
    <cellStyle name="H_1998_col_head_1" xfId="7714"/>
    <cellStyle name="H_1998_col_head_8" xfId="7715"/>
    <cellStyle name="H_1998_col_head_BM FRIPOLISER PLIS" xfId="7716"/>
    <cellStyle name="H_1998_col_head_BM RP VIPS UTEN OPPSPARING" xfId="7717"/>
    <cellStyle name="H_1998_col_head_BM YP+RP GIWS MED OPPSPARING" xfId="7718"/>
    <cellStyle name="H_1998_col_head_OM YP GIWS" xfId="7719"/>
    <cellStyle name="H_1998_col_head_Q Sum_Res N" xfId="1047"/>
    <cellStyle name="H_1998_col_head_Q Sum_Res N_Results &amp; key fig." xfId="7720"/>
    <cellStyle name="H_1998_col_head_Results &amp; key fig." xfId="7707"/>
    <cellStyle name="H_1998_col_head_Side 9" xfId="7721"/>
    <cellStyle name="H_1998_col_head_YTD" xfId="7722"/>
    <cellStyle name="H_1999_col_head" xfId="278"/>
    <cellStyle name="H_1999_col_head_Results &amp; key fig." xfId="7723"/>
    <cellStyle name="H1_1998 figures" xfId="279"/>
    <cellStyle name="hard no" xfId="280"/>
    <cellStyle name="hard no 2" xfId="737"/>
    <cellStyle name="hard no 3" xfId="1471"/>
    <cellStyle name="hard no_Results &amp; key fig." xfId="7724"/>
    <cellStyle name="Hard Percent" xfId="281"/>
    <cellStyle name="hardno" xfId="282"/>
    <cellStyle name="Header" xfId="283"/>
    <cellStyle name="Header Draft Stamp" xfId="284"/>
    <cellStyle name="Header_Balance Sheet" xfId="285"/>
    <cellStyle name="Header1" xfId="939"/>
    <cellStyle name="Header2" xfId="1046"/>
    <cellStyle name="Header2 2" xfId="7725"/>
    <cellStyle name="Header2_7. Other MTM adjustments" xfId="7726"/>
    <cellStyle name="heading" xfId="286"/>
    <cellStyle name="Heading 1" xfId="287"/>
    <cellStyle name="Heading 1 2" xfId="1246"/>
    <cellStyle name="Heading 1 Above" xfId="288"/>
    <cellStyle name="Heading 1_06-Tilknytta 0906" xfId="1247"/>
    <cellStyle name="Heading 1+" xfId="289"/>
    <cellStyle name="Heading 1+ 2" xfId="7727"/>
    <cellStyle name="Heading 1+_7. Other MTM adjustments" xfId="7728"/>
    <cellStyle name="Heading 2" xfId="290"/>
    <cellStyle name="Heading 2 2" xfId="1248"/>
    <cellStyle name="Heading 2 Below" xfId="291"/>
    <cellStyle name="Heading 2_06-Tilknytta 0906" xfId="1249"/>
    <cellStyle name="Heading 2+" xfId="292"/>
    <cellStyle name="Heading 2+ 2" xfId="7729"/>
    <cellStyle name="Heading 2+_7. Other MTM adjustments" xfId="7730"/>
    <cellStyle name="Heading 3" xfId="293"/>
    <cellStyle name="Heading 3 2" xfId="1250"/>
    <cellStyle name="Heading 3_7. Other MTM adjustments" xfId="7731"/>
    <cellStyle name="Heading 3+" xfId="294"/>
    <cellStyle name="Heading 4" xfId="295"/>
    <cellStyle name="Heading 4 2" xfId="1251"/>
    <cellStyle name="Heading 4_7. Other MTM adjustments" xfId="7732"/>
    <cellStyle name="heading_Expenses (1)" xfId="4723"/>
    <cellStyle name="Heading1" xfId="296"/>
    <cellStyle name="Hidden cells" xfId="1252"/>
    <cellStyle name="Hidden cells (internal version)" xfId="1253"/>
    <cellStyle name="Hidden cells_7. Other MTM adjustments" xfId="7733"/>
    <cellStyle name="Huvud indata" xfId="4724"/>
    <cellStyle name="Hyperkobling" xfId="1472" builtinId="8"/>
    <cellStyle name="Hyperkobling 2" xfId="628"/>
    <cellStyle name="Hyperkobling 2 2" xfId="641"/>
    <cellStyle name="Hyperkobling 2_7. Other MTM adjustments" xfId="7734"/>
    <cellStyle name="Hyperkobling 3" xfId="859"/>
    <cellStyle name="Hyperkobling 3 2" xfId="7735"/>
    <cellStyle name="Hyperkobling 3_7. Other MTM adjustments" xfId="7736"/>
    <cellStyle name="Hyperkobling 4" xfId="1326"/>
    <cellStyle name="Hyperlink 2" xfId="297"/>
    <cellStyle name="Hyperlink 2 2" xfId="7737"/>
    <cellStyle name="Hyperlink 2 3" xfId="7738"/>
    <cellStyle name="Hyperlink 2_7. Other MTM adjustments" xfId="7739"/>
    <cellStyle name="Hyperlink 3" xfId="298"/>
    <cellStyle name="Hyperlink 3 2" xfId="299"/>
    <cellStyle name="Hyperlink 3_7. Other MTM adjustments" xfId="7740"/>
    <cellStyle name="Hyperlink 4" xfId="7741"/>
    <cellStyle name="Hyperlink 5" xfId="7742"/>
    <cellStyle name="Hyperlink 5 2" xfId="7743"/>
    <cellStyle name="Hyperlink 5_7. Other MTM adjustments" xfId="7744"/>
    <cellStyle name="Í¨Ø› [0.00]_PERSONAL" xfId="938"/>
    <cellStyle name="Í¨Ø›_PERSONAL" xfId="1045"/>
    <cellStyle name="Indata 14" xfId="4725"/>
    <cellStyle name="Indata text 11" xfId="4726"/>
    <cellStyle name="Indata text 12" xfId="4727"/>
    <cellStyle name="Inndata" xfId="7745"/>
    <cellStyle name="Inndata 2" xfId="300"/>
    <cellStyle name="Inndata 3" xfId="7746"/>
    <cellStyle name="Inndata 3 2" xfId="7747"/>
    <cellStyle name="Inndata 3_7. Other MTM adjustments" xfId="7748"/>
    <cellStyle name="Inndata_7. Other MTM adjustments" xfId="7749"/>
    <cellStyle name="Input" xfId="632"/>
    <cellStyle name="Input 2" xfId="1344"/>
    <cellStyle name="Input Cells" xfId="301"/>
    <cellStyle name="Input Cells 2" xfId="302"/>
    <cellStyle name="Input Cells 2 2" xfId="7750"/>
    <cellStyle name="Input Cells 2 3" xfId="7751"/>
    <cellStyle name="Input Cells 2_7. Other MTM adjustments" xfId="7752"/>
    <cellStyle name="Input Cells 3" xfId="303"/>
    <cellStyle name="Input Cells 3 2" xfId="304"/>
    <cellStyle name="Input Cells 3_7. Other MTM adjustments" xfId="7753"/>
    <cellStyle name="Input Cells_7. Other MTM adjustments" xfId="7754"/>
    <cellStyle name="Input Currency" xfId="305"/>
    <cellStyle name="Input Currency 2" xfId="306"/>
    <cellStyle name="Input Currency_7. Other MTM adjustments" xfId="7755"/>
    <cellStyle name="Input Multiple" xfId="307"/>
    <cellStyle name="Input Percent" xfId="308"/>
    <cellStyle name="Input_$cell" xfId="633"/>
    <cellStyle name="InputKeepColour" xfId="309"/>
    <cellStyle name="InputKeepColour 2" xfId="738"/>
    <cellStyle name="InputKeepColour_7. Other MTM adjustments" xfId="7756"/>
    <cellStyle name="InputVariColour" xfId="310"/>
    <cellStyle name="InputVariColour 2" xfId="739"/>
    <cellStyle name="InputVariColour_7. Other MTM adjustments" xfId="7757"/>
    <cellStyle name="IntFormat" xfId="1254"/>
    <cellStyle name="Įspėjimo tekstas" xfId="311"/>
    <cellStyle name="Išvestis" xfId="312"/>
    <cellStyle name="Įvestis" xfId="313"/>
    <cellStyle name="Koblet celle" xfId="7758"/>
    <cellStyle name="Koblet celle 2" xfId="314"/>
    <cellStyle name="Koblet celle 3" xfId="7759"/>
    <cellStyle name="Koblet celle_7. Other MTM adjustments" xfId="7760"/>
    <cellStyle name="Kolonne" xfId="1328"/>
    <cellStyle name="KolonneOverskrift" xfId="315"/>
    <cellStyle name="Kolrubr" xfId="4728"/>
    <cellStyle name="Kolrubr låst" xfId="4729"/>
    <cellStyle name="Kolrubr_7. Other MTM adjustments" xfId="7761"/>
    <cellStyle name="Kolumnrubrik" xfId="316"/>
    <cellStyle name="Komma [0]_Blad1" xfId="317"/>
    <cellStyle name="Komma 10" xfId="638"/>
    <cellStyle name="Komma 10 2" xfId="1345"/>
    <cellStyle name="Komma 10_Results &amp; key fig." xfId="7762"/>
    <cellStyle name="Komma 11" xfId="882"/>
    <cellStyle name="Komma 11 2" xfId="1346"/>
    <cellStyle name="Komma 11_Results &amp; key fig." xfId="7763"/>
    <cellStyle name="Komma 12" xfId="878"/>
    <cellStyle name="Komma 13" xfId="887"/>
    <cellStyle name="Komma 14" xfId="921"/>
    <cellStyle name="Komma 15" xfId="1028"/>
    <cellStyle name="Komma 16" xfId="922"/>
    <cellStyle name="Komma 17" xfId="1013"/>
    <cellStyle name="Komma 18" xfId="1040"/>
    <cellStyle name="Komma 19" xfId="904"/>
    <cellStyle name="Komma 2" xfId="318"/>
    <cellStyle name="Komma 2 10" xfId="7764"/>
    <cellStyle name="Komma 2 10 2" xfId="7765"/>
    <cellStyle name="Komma 2 10 2 2" xfId="7766"/>
    <cellStyle name="Komma 2 10 2_7. Other MTM adjustments" xfId="7767"/>
    <cellStyle name="Komma 2 10 3" xfId="7768"/>
    <cellStyle name="Komma 2 10 3 2" xfId="7769"/>
    <cellStyle name="Komma 2 10 3_7. Other MTM adjustments" xfId="7770"/>
    <cellStyle name="Komma 2 10 4" xfId="7771"/>
    <cellStyle name="Komma 2 10_7. Other MTM adjustments" xfId="7772"/>
    <cellStyle name="Komma 2 2" xfId="657"/>
    <cellStyle name="Komma 2 2 2" xfId="1347"/>
    <cellStyle name="Komma 2 2 2 2" xfId="7773"/>
    <cellStyle name="Komma 2 2 2 2 2" xfId="7774"/>
    <cellStyle name="Komma 2 2 2 2 2 2" xfId="7775"/>
    <cellStyle name="Komma 2 2 2 2 2 2 2" xfId="7776"/>
    <cellStyle name="Komma 2 2 2 2 2 2_7. Other MTM adjustments" xfId="7777"/>
    <cellStyle name="Komma 2 2 2 2 2 3" xfId="7778"/>
    <cellStyle name="Komma 2 2 2 2 2 3 2" xfId="7779"/>
    <cellStyle name="Komma 2 2 2 2 2 3_7. Other MTM adjustments" xfId="7780"/>
    <cellStyle name="Komma 2 2 2 2 2 4" xfId="7781"/>
    <cellStyle name="Komma 2 2 2 2 2 4 2" xfId="7782"/>
    <cellStyle name="Komma 2 2 2 2 2 4_7. Other MTM adjustments" xfId="7783"/>
    <cellStyle name="Komma 2 2 2 2 2 5" xfId="7784"/>
    <cellStyle name="Komma 2 2 2 2 2_7. Other MTM adjustments" xfId="7785"/>
    <cellStyle name="Komma 2 2 2 2 3" xfId="7786"/>
    <cellStyle name="Komma 2 2 2 2 3 2" xfId="7787"/>
    <cellStyle name="Komma 2 2 2 2 3_7. Other MTM adjustments" xfId="7788"/>
    <cellStyle name="Komma 2 2 2 2 4" xfId="7789"/>
    <cellStyle name="Komma 2 2 2 2 4 2" xfId="7790"/>
    <cellStyle name="Komma 2 2 2 2 4_7. Other MTM adjustments" xfId="7791"/>
    <cellStyle name="Komma 2 2 2 2 5" xfId="7792"/>
    <cellStyle name="Komma 2 2 2 2 5 2" xfId="7793"/>
    <cellStyle name="Komma 2 2 2 2 5_7. Other MTM adjustments" xfId="7794"/>
    <cellStyle name="Komma 2 2 2 2 6" xfId="7795"/>
    <cellStyle name="Komma 2 2 2 2 6 2" xfId="7796"/>
    <cellStyle name="Komma 2 2 2 2 6_7. Other MTM adjustments" xfId="7797"/>
    <cellStyle name="Komma 2 2 2 2 7" xfId="7798"/>
    <cellStyle name="Komma 2 2 2 2_7. Other MTM adjustments" xfId="7799"/>
    <cellStyle name="Komma 2 2 2 3" xfId="7800"/>
    <cellStyle name="Komma 2 2 2 3 2" xfId="7801"/>
    <cellStyle name="Komma 2 2 2 3 3" xfId="7802"/>
    <cellStyle name="Komma 2 2 2 3_7. Other MTM adjustments" xfId="7803"/>
    <cellStyle name="Komma 2 2 2 4" xfId="7804"/>
    <cellStyle name="Komma 2 2 2 4 2" xfId="7805"/>
    <cellStyle name="Komma 2 2 2 4 2 2" xfId="7806"/>
    <cellStyle name="Komma 2 2 2 4 2_7. Other MTM adjustments" xfId="7807"/>
    <cellStyle name="Komma 2 2 2 4 3" xfId="7808"/>
    <cellStyle name="Komma 2 2 2 4 3 2" xfId="7809"/>
    <cellStyle name="Komma 2 2 2 4 3_7. Other MTM adjustments" xfId="7810"/>
    <cellStyle name="Komma 2 2 2 4 4" xfId="7811"/>
    <cellStyle name="Komma 2 2 2 4 4 2" xfId="7812"/>
    <cellStyle name="Komma 2 2 2 4 4_7. Other MTM adjustments" xfId="7813"/>
    <cellStyle name="Komma 2 2 2 4 5" xfId="7814"/>
    <cellStyle name="Komma 2 2 2 4_7. Other MTM adjustments" xfId="7815"/>
    <cellStyle name="Komma 2 2 2 5" xfId="7816"/>
    <cellStyle name="Komma 2 2 2 5 2" xfId="7817"/>
    <cellStyle name="Komma 2 2 2 5_7. Other MTM adjustments" xfId="7818"/>
    <cellStyle name="Komma 2 2 2 6" xfId="7819"/>
    <cellStyle name="Komma 2 2 2 6 2" xfId="7820"/>
    <cellStyle name="Komma 2 2 2 6_7. Other MTM adjustments" xfId="7821"/>
    <cellStyle name="Komma 2 2 2 7" xfId="7822"/>
    <cellStyle name="Komma 2 2 2 7 2" xfId="7823"/>
    <cellStyle name="Komma 2 2 2 7_7. Other MTM adjustments" xfId="7824"/>
    <cellStyle name="Komma 2 2 2 8" xfId="7825"/>
    <cellStyle name="Komma 2 2 2_7. Other MTM adjustments" xfId="7826"/>
    <cellStyle name="Komma 2 2 3" xfId="7827"/>
    <cellStyle name="Komma 2 2_7. Other MTM adjustments" xfId="7828"/>
    <cellStyle name="Komma 2 3" xfId="740"/>
    <cellStyle name="Komma 2 3 2" xfId="7829"/>
    <cellStyle name="Komma 2 3 3" xfId="7830"/>
    <cellStyle name="Komma 2 3_7. Other MTM adjustments" xfId="7831"/>
    <cellStyle name="Komma 2 4" xfId="884"/>
    <cellStyle name="Komma 2 4 2" xfId="7832"/>
    <cellStyle name="Komma 2 4 2 2" xfId="7833"/>
    <cellStyle name="Komma 2 4 2 2 2" xfId="7834"/>
    <cellStyle name="Komma 2 4 2 2 2 2" xfId="7835"/>
    <cellStyle name="Komma 2 4 2 2 2 2 2" xfId="7836"/>
    <cellStyle name="Komma 2 4 2 2 2 2_7. Other MTM adjustments" xfId="7837"/>
    <cellStyle name="Komma 2 4 2 2 2 3" xfId="7838"/>
    <cellStyle name="Komma 2 4 2 2 2 3 2" xfId="7839"/>
    <cellStyle name="Komma 2 4 2 2 2 3_7. Other MTM adjustments" xfId="7840"/>
    <cellStyle name="Komma 2 4 2 2 2 4" xfId="7841"/>
    <cellStyle name="Komma 2 4 2 2 2 4 2" xfId="7842"/>
    <cellStyle name="Komma 2 4 2 2 2 4_7. Other MTM adjustments" xfId="7843"/>
    <cellStyle name="Komma 2 4 2 2 2 5" xfId="7844"/>
    <cellStyle name="Komma 2 4 2 2 2_7. Other MTM adjustments" xfId="7845"/>
    <cellStyle name="Komma 2 4 2 2 3" xfId="7846"/>
    <cellStyle name="Komma 2 4 2 2 3 2" xfId="7847"/>
    <cellStyle name="Komma 2 4 2 2 3_7. Other MTM adjustments" xfId="7848"/>
    <cellStyle name="Komma 2 4 2 2 4" xfId="7849"/>
    <cellStyle name="Komma 2 4 2 2 4 2" xfId="7850"/>
    <cellStyle name="Komma 2 4 2 2 4_7. Other MTM adjustments" xfId="7851"/>
    <cellStyle name="Komma 2 4 2 2 5" xfId="7852"/>
    <cellStyle name="Komma 2 4 2 2 5 2" xfId="7853"/>
    <cellStyle name="Komma 2 4 2 2 5_7. Other MTM adjustments" xfId="7854"/>
    <cellStyle name="Komma 2 4 2 2 6" xfId="7855"/>
    <cellStyle name="Komma 2 4 2 2_7. Other MTM adjustments" xfId="7856"/>
    <cellStyle name="Komma 2 4 2 3" xfId="7857"/>
    <cellStyle name="Komma 2 4 2 3 2" xfId="7858"/>
    <cellStyle name="Komma 2 4 2 3 2 2" xfId="7859"/>
    <cellStyle name="Komma 2 4 2 3 2_7. Other MTM adjustments" xfId="7860"/>
    <cellStyle name="Komma 2 4 2 3 3" xfId="7861"/>
    <cellStyle name="Komma 2 4 2 3 3 2" xfId="7862"/>
    <cellStyle name="Komma 2 4 2 3 3_7. Other MTM adjustments" xfId="7863"/>
    <cellStyle name="Komma 2 4 2 3 4" xfId="7864"/>
    <cellStyle name="Komma 2 4 2 3 4 2" xfId="7865"/>
    <cellStyle name="Komma 2 4 2 3 4_7. Other MTM adjustments" xfId="7866"/>
    <cellStyle name="Komma 2 4 2 3 5" xfId="7867"/>
    <cellStyle name="Komma 2 4 2 3_7. Other MTM adjustments" xfId="7868"/>
    <cellStyle name="Komma 2 4 2 4" xfId="7869"/>
    <cellStyle name="Komma 2 4 2 4 2" xfId="7870"/>
    <cellStyle name="Komma 2 4 2 4_7. Other MTM adjustments" xfId="7871"/>
    <cellStyle name="Komma 2 4 2 5" xfId="7872"/>
    <cellStyle name="Komma 2 4 2 5 2" xfId="7873"/>
    <cellStyle name="Komma 2 4 2 5_7. Other MTM adjustments" xfId="7874"/>
    <cellStyle name="Komma 2 4 2 6" xfId="7875"/>
    <cellStyle name="Komma 2 4 2 6 2" xfId="7876"/>
    <cellStyle name="Komma 2 4 2 6_7. Other MTM adjustments" xfId="7877"/>
    <cellStyle name="Komma 2 4 2 7" xfId="7878"/>
    <cellStyle name="Komma 2 4 2 7 2" xfId="7879"/>
    <cellStyle name="Komma 2 4 2 7_7. Other MTM adjustments" xfId="7880"/>
    <cellStyle name="Komma 2 4 2 8" xfId="7881"/>
    <cellStyle name="Komma 2 4 2_7. Other MTM adjustments" xfId="7882"/>
    <cellStyle name="Komma 2 4 3" xfId="7883"/>
    <cellStyle name="Komma 2 4 3 2" xfId="7884"/>
    <cellStyle name="Komma 2 4 3 2 2" xfId="7885"/>
    <cellStyle name="Komma 2 4 3 2 2 2" xfId="7886"/>
    <cellStyle name="Komma 2 4 3 2 2_7. Other MTM adjustments" xfId="7887"/>
    <cellStyle name="Komma 2 4 3 2 3" xfId="7888"/>
    <cellStyle name="Komma 2 4 3 2 3 2" xfId="7889"/>
    <cellStyle name="Komma 2 4 3 2 3_7. Other MTM adjustments" xfId="7890"/>
    <cellStyle name="Komma 2 4 3 2 4" xfId="7891"/>
    <cellStyle name="Komma 2 4 3 2 4 2" xfId="7892"/>
    <cellStyle name="Komma 2 4 3 2 4_7. Other MTM adjustments" xfId="7893"/>
    <cellStyle name="Komma 2 4 3 2 5" xfId="7894"/>
    <cellStyle name="Komma 2 4 3 2_7. Other MTM adjustments" xfId="7895"/>
    <cellStyle name="Komma 2 4 3 3" xfId="7896"/>
    <cellStyle name="Komma 2 4 3 3 2" xfId="7897"/>
    <cellStyle name="Komma 2 4 3 3_7. Other MTM adjustments" xfId="7898"/>
    <cellStyle name="Komma 2 4 3 4" xfId="7899"/>
    <cellStyle name="Komma 2 4 3 4 2" xfId="7900"/>
    <cellStyle name="Komma 2 4 3 4_7. Other MTM adjustments" xfId="7901"/>
    <cellStyle name="Komma 2 4 3 5" xfId="7902"/>
    <cellStyle name="Komma 2 4 3 5 2" xfId="7903"/>
    <cellStyle name="Komma 2 4 3 5_7. Other MTM adjustments" xfId="7904"/>
    <cellStyle name="Komma 2 4 3 6" xfId="7905"/>
    <cellStyle name="Komma 2 4 3_7. Other MTM adjustments" xfId="7906"/>
    <cellStyle name="Komma 2 4 4" xfId="7907"/>
    <cellStyle name="Komma 2 4 4 2" xfId="7908"/>
    <cellStyle name="Komma 2 4 4 2 2" xfId="7909"/>
    <cellStyle name="Komma 2 4 4 2 2 2" xfId="7910"/>
    <cellStyle name="Komma 2 4 4 2 2_7. Other MTM adjustments" xfId="7911"/>
    <cellStyle name="Komma 2 4 4 2 3" xfId="7912"/>
    <cellStyle name="Komma 2 4 4 2 3 2" xfId="7913"/>
    <cellStyle name="Komma 2 4 4 2 3_7. Other MTM adjustments" xfId="7914"/>
    <cellStyle name="Komma 2 4 4 2 4" xfId="7915"/>
    <cellStyle name="Komma 2 4 4 2_7. Other MTM adjustments" xfId="7916"/>
    <cellStyle name="Komma 2 4 4 3" xfId="7917"/>
    <cellStyle name="Komma 2 4 4 3 2" xfId="7918"/>
    <cellStyle name="Komma 2 4 4 3_7. Other MTM adjustments" xfId="7919"/>
    <cellStyle name="Komma 2 4 4 4" xfId="7920"/>
    <cellStyle name="Komma 2 4 4 4 2" xfId="7921"/>
    <cellStyle name="Komma 2 4 4 4_7. Other MTM adjustments" xfId="7922"/>
    <cellStyle name="Komma 2 4 4 5" xfId="7923"/>
    <cellStyle name="Komma 2 4 4 5 2" xfId="7924"/>
    <cellStyle name="Komma 2 4 4 5_7. Other MTM adjustments" xfId="7925"/>
    <cellStyle name="Komma 2 4 4 6" xfId="7926"/>
    <cellStyle name="Komma 2 4 4_7. Other MTM adjustments" xfId="7927"/>
    <cellStyle name="Komma 2 4 5" xfId="7928"/>
    <cellStyle name="Komma 2 4 5 2" xfId="7929"/>
    <cellStyle name="Komma 2 4 5 2 2" xfId="7930"/>
    <cellStyle name="Komma 2 4 5 2_7. Other MTM adjustments" xfId="7931"/>
    <cellStyle name="Komma 2 4 5 3" xfId="7932"/>
    <cellStyle name="Komma 2 4 5 3 2" xfId="7933"/>
    <cellStyle name="Komma 2 4 5 3_7. Other MTM adjustments" xfId="7934"/>
    <cellStyle name="Komma 2 4 5 4" xfId="7935"/>
    <cellStyle name="Komma 2 4 5 4 2" xfId="7936"/>
    <cellStyle name="Komma 2 4 5 4_7. Other MTM adjustments" xfId="7937"/>
    <cellStyle name="Komma 2 4 5 5" xfId="7938"/>
    <cellStyle name="Komma 2 4 5_7. Other MTM adjustments" xfId="7939"/>
    <cellStyle name="Komma 2 4 6" xfId="7940"/>
    <cellStyle name="Komma 2 4 6 2" xfId="7941"/>
    <cellStyle name="Komma 2 4 6_7. Other MTM adjustments" xfId="7942"/>
    <cellStyle name="Komma 2 4 7" xfId="7943"/>
    <cellStyle name="Komma 2 4 7 2" xfId="7944"/>
    <cellStyle name="Komma 2 4 7_7. Other MTM adjustments" xfId="7945"/>
    <cellStyle name="Komma 2 4 8" xfId="7946"/>
    <cellStyle name="Komma 2 4 8 2" xfId="7947"/>
    <cellStyle name="Komma 2 4 8_7. Other MTM adjustments" xfId="7948"/>
    <cellStyle name="Komma 2 4_7. Other MTM adjustments" xfId="7949"/>
    <cellStyle name="Komma 2 5" xfId="1337"/>
    <cellStyle name="Komma 2 5 2" xfId="7950"/>
    <cellStyle name="Komma 2 5 2 2" xfId="7951"/>
    <cellStyle name="Komma 2 5 2 2 2" xfId="7952"/>
    <cellStyle name="Komma 2 5 2 2 2 2" xfId="7953"/>
    <cellStyle name="Komma 2 5 2 2 2_7. Other MTM adjustments" xfId="7954"/>
    <cellStyle name="Komma 2 5 2 2 3" xfId="7955"/>
    <cellStyle name="Komma 2 5 2 2 3 2" xfId="7956"/>
    <cellStyle name="Komma 2 5 2 2 3_7. Other MTM adjustments" xfId="7957"/>
    <cellStyle name="Komma 2 5 2 2 4" xfId="7958"/>
    <cellStyle name="Komma 2 5 2 2 4 2" xfId="7959"/>
    <cellStyle name="Komma 2 5 2 2 4_7. Other MTM adjustments" xfId="7960"/>
    <cellStyle name="Komma 2 5 2 2 5" xfId="7961"/>
    <cellStyle name="Komma 2 5 2 2_7. Other MTM adjustments" xfId="7962"/>
    <cellStyle name="Komma 2 5 2 3" xfId="7963"/>
    <cellStyle name="Komma 2 5 2 3 2" xfId="7964"/>
    <cellStyle name="Komma 2 5 2 3_7. Other MTM adjustments" xfId="7965"/>
    <cellStyle name="Komma 2 5 2 4" xfId="7966"/>
    <cellStyle name="Komma 2 5 2 4 2" xfId="7967"/>
    <cellStyle name="Komma 2 5 2 4_7. Other MTM adjustments" xfId="7968"/>
    <cellStyle name="Komma 2 5 2 5" xfId="7969"/>
    <cellStyle name="Komma 2 5 2 5 2" xfId="7970"/>
    <cellStyle name="Komma 2 5 2 5_7. Other MTM adjustments" xfId="7971"/>
    <cellStyle name="Komma 2 5 2 6" xfId="7972"/>
    <cellStyle name="Komma 2 5 2 6 2" xfId="7973"/>
    <cellStyle name="Komma 2 5 2 6_7. Other MTM adjustments" xfId="7974"/>
    <cellStyle name="Komma 2 5 2 7" xfId="7975"/>
    <cellStyle name="Komma 2 5 2_7. Other MTM adjustments" xfId="7976"/>
    <cellStyle name="Komma 2 5 3" xfId="7977"/>
    <cellStyle name="Komma 2 5 3 2" xfId="7978"/>
    <cellStyle name="Komma 2 5 3 2 2" xfId="7979"/>
    <cellStyle name="Komma 2 5 3 2 2 2" xfId="7980"/>
    <cellStyle name="Komma 2 5 3 2 2_7. Other MTM adjustments" xfId="7981"/>
    <cellStyle name="Komma 2 5 3 2 3" xfId="7982"/>
    <cellStyle name="Komma 2 5 3 2 3 2" xfId="7983"/>
    <cellStyle name="Komma 2 5 3 2 3_7. Other MTM adjustments" xfId="7984"/>
    <cellStyle name="Komma 2 5 3 2 4" xfId="7985"/>
    <cellStyle name="Komma 2 5 3 2 4 2" xfId="7986"/>
    <cellStyle name="Komma 2 5 3 2 4_7. Other MTM adjustments" xfId="7987"/>
    <cellStyle name="Komma 2 5 3 2 5" xfId="7988"/>
    <cellStyle name="Komma 2 5 3 2_7. Other MTM adjustments" xfId="7989"/>
    <cellStyle name="Komma 2 5 3 3" xfId="7990"/>
    <cellStyle name="Komma 2 5 3 3 2" xfId="7991"/>
    <cellStyle name="Komma 2 5 3 3_7. Other MTM adjustments" xfId="7992"/>
    <cellStyle name="Komma 2 5 3 4" xfId="7993"/>
    <cellStyle name="Komma 2 5 3 4 2" xfId="7994"/>
    <cellStyle name="Komma 2 5 3 4_7. Other MTM adjustments" xfId="7995"/>
    <cellStyle name="Komma 2 5 3 5" xfId="7996"/>
    <cellStyle name="Komma 2 5 3 5 2" xfId="7997"/>
    <cellStyle name="Komma 2 5 3 5_7. Other MTM adjustments" xfId="7998"/>
    <cellStyle name="Komma 2 5 3 6" xfId="7999"/>
    <cellStyle name="Komma 2 5 3_7. Other MTM adjustments" xfId="8000"/>
    <cellStyle name="Komma 2 5 4" xfId="8001"/>
    <cellStyle name="Komma 2 5 4 2" xfId="8002"/>
    <cellStyle name="Komma 2 5 4 2 2" xfId="8003"/>
    <cellStyle name="Komma 2 5 4 2_7. Other MTM adjustments" xfId="8004"/>
    <cellStyle name="Komma 2 5 4 3" xfId="8005"/>
    <cellStyle name="Komma 2 5 4 3 2" xfId="8006"/>
    <cellStyle name="Komma 2 5 4 3_7. Other MTM adjustments" xfId="8007"/>
    <cellStyle name="Komma 2 5 4 4" xfId="8008"/>
    <cellStyle name="Komma 2 5 4 4 2" xfId="8009"/>
    <cellStyle name="Komma 2 5 4 4_7. Other MTM adjustments" xfId="8010"/>
    <cellStyle name="Komma 2 5 4 5" xfId="8011"/>
    <cellStyle name="Komma 2 5 4_7. Other MTM adjustments" xfId="8012"/>
    <cellStyle name="Komma 2 5 5" xfId="8013"/>
    <cellStyle name="Komma 2 5 5 2" xfId="8014"/>
    <cellStyle name="Komma 2 5 5_7. Other MTM adjustments" xfId="8015"/>
    <cellStyle name="Komma 2 5 6" xfId="8016"/>
    <cellStyle name="Komma 2 5 6 2" xfId="8017"/>
    <cellStyle name="Komma 2 5 6_7. Other MTM adjustments" xfId="8018"/>
    <cellStyle name="Komma 2 5 7" xfId="8019"/>
    <cellStyle name="Komma 2 5 7 2" xfId="8020"/>
    <cellStyle name="Komma 2 5 7_7. Other MTM adjustments" xfId="8021"/>
    <cellStyle name="Komma 2 5 8" xfId="8022"/>
    <cellStyle name="Komma 2 5 8 2" xfId="8023"/>
    <cellStyle name="Komma 2 5 8_7. Other MTM adjustments" xfId="8024"/>
    <cellStyle name="Komma 2 5 9" xfId="8025"/>
    <cellStyle name="Komma 2 5_7. Other MTM adjustments" xfId="8026"/>
    <cellStyle name="Komma 2 6" xfId="8027"/>
    <cellStyle name="Komma 2 6 2" xfId="8028"/>
    <cellStyle name="Komma 2 6 2 2" xfId="8029"/>
    <cellStyle name="Komma 2 6 2 2 2" xfId="8030"/>
    <cellStyle name="Komma 2 6 2 2_7. Other MTM adjustments" xfId="8031"/>
    <cellStyle name="Komma 2 6 2 3" xfId="8032"/>
    <cellStyle name="Komma 2 6 2 3 2" xfId="8033"/>
    <cellStyle name="Komma 2 6 2 3_7. Other MTM adjustments" xfId="8034"/>
    <cellStyle name="Komma 2 6 2 4" xfId="8035"/>
    <cellStyle name="Komma 2 6 2 4 2" xfId="8036"/>
    <cellStyle name="Komma 2 6 2 4_7. Other MTM adjustments" xfId="8037"/>
    <cellStyle name="Komma 2 6 2 5" xfId="8038"/>
    <cellStyle name="Komma 2 6 2_7. Other MTM adjustments" xfId="8039"/>
    <cellStyle name="Komma 2 6 3" xfId="8040"/>
    <cellStyle name="Komma 2 6 3 2" xfId="8041"/>
    <cellStyle name="Komma 2 6 3_7. Other MTM adjustments" xfId="8042"/>
    <cellStyle name="Komma 2 6 4" xfId="8043"/>
    <cellStyle name="Komma 2 6 4 2" xfId="8044"/>
    <cellStyle name="Komma 2 6 4_7. Other MTM adjustments" xfId="8045"/>
    <cellStyle name="Komma 2 6 5" xfId="8046"/>
    <cellStyle name="Komma 2 6 5 2" xfId="8047"/>
    <cellStyle name="Komma 2 6 5_7. Other MTM adjustments" xfId="8048"/>
    <cellStyle name="Komma 2 6 6" xfId="8049"/>
    <cellStyle name="Komma 2 6 6 2" xfId="8050"/>
    <cellStyle name="Komma 2 6 6_7. Other MTM adjustments" xfId="8051"/>
    <cellStyle name="Komma 2 6_7. Other MTM adjustments" xfId="8052"/>
    <cellStyle name="Komma 2 7" xfId="8053"/>
    <cellStyle name="Komma 2 7 2" xfId="8054"/>
    <cellStyle name="Komma 2 7 2 2" xfId="8055"/>
    <cellStyle name="Komma 2 7 2 2 2" xfId="8056"/>
    <cellStyle name="Komma 2 7 2 2_7. Other MTM adjustments" xfId="8057"/>
    <cellStyle name="Komma 2 7 2 3" xfId="8058"/>
    <cellStyle name="Komma 2 7 2 3 2" xfId="8059"/>
    <cellStyle name="Komma 2 7 2 3_7. Other MTM adjustments" xfId="8060"/>
    <cellStyle name="Komma 2 7 2 4" xfId="8061"/>
    <cellStyle name="Komma 2 7 2 4 2" xfId="8062"/>
    <cellStyle name="Komma 2 7 2 4_7. Other MTM adjustments" xfId="8063"/>
    <cellStyle name="Komma 2 7 2 5" xfId="8064"/>
    <cellStyle name="Komma 2 7 2_7. Other MTM adjustments" xfId="8065"/>
    <cellStyle name="Komma 2 7 3" xfId="8066"/>
    <cellStyle name="Komma 2 7 3 2" xfId="8067"/>
    <cellStyle name="Komma 2 7 3_7. Other MTM adjustments" xfId="8068"/>
    <cellStyle name="Komma 2 7 4" xfId="8069"/>
    <cellStyle name="Komma 2 7 4 2" xfId="8070"/>
    <cellStyle name="Komma 2 7 4_7. Other MTM adjustments" xfId="8071"/>
    <cellStyle name="Komma 2 7 5" xfId="8072"/>
    <cellStyle name="Komma 2 7 5 2" xfId="8073"/>
    <cellStyle name="Komma 2 7 5_7. Other MTM adjustments" xfId="8074"/>
    <cellStyle name="Komma 2 7 6" xfId="8075"/>
    <cellStyle name="Komma 2 7_7. Other MTM adjustments" xfId="8076"/>
    <cellStyle name="Komma 2 8" xfId="8077"/>
    <cellStyle name="Komma 2 8 2" xfId="8078"/>
    <cellStyle name="Komma 2 8 2 2" xfId="8079"/>
    <cellStyle name="Komma 2 8 2 2 2" xfId="8080"/>
    <cellStyle name="Komma 2 8 2 2_7. Other MTM adjustments" xfId="8081"/>
    <cellStyle name="Komma 2 8 2 3" xfId="8082"/>
    <cellStyle name="Komma 2 8 2 3 2" xfId="8083"/>
    <cellStyle name="Komma 2 8 2 3_7. Other MTM adjustments" xfId="8084"/>
    <cellStyle name="Komma 2 8 2 4" xfId="8085"/>
    <cellStyle name="Komma 2 8 2_7. Other MTM adjustments" xfId="8086"/>
    <cellStyle name="Komma 2 8 3" xfId="8087"/>
    <cellStyle name="Komma 2 8 3 2" xfId="8088"/>
    <cellStyle name="Komma 2 8 3_7. Other MTM adjustments" xfId="8089"/>
    <cellStyle name="Komma 2 8 4" xfId="8090"/>
    <cellStyle name="Komma 2 8 4 2" xfId="8091"/>
    <cellStyle name="Komma 2 8 4_7. Other MTM adjustments" xfId="8092"/>
    <cellStyle name="Komma 2 8 5" xfId="8093"/>
    <cellStyle name="Komma 2 8_7. Other MTM adjustments" xfId="8094"/>
    <cellStyle name="Komma 2 9" xfId="8095"/>
    <cellStyle name="Komma 2 9 2" xfId="8096"/>
    <cellStyle name="Komma 2 9 3" xfId="8097"/>
    <cellStyle name="Komma 2 9_7. Other MTM adjustments" xfId="8098"/>
    <cellStyle name="Komma 2_3. Chng in credit spreads" xfId="8099"/>
    <cellStyle name="Komma 20" xfId="971"/>
    <cellStyle name="Komma 21" xfId="928"/>
    <cellStyle name="Komma 22" xfId="1022"/>
    <cellStyle name="Komma 23" xfId="1033"/>
    <cellStyle name="Komma 24" xfId="910"/>
    <cellStyle name="Komma 25" xfId="1034"/>
    <cellStyle name="Komma 26" xfId="1075"/>
    <cellStyle name="Komma 27" xfId="1023"/>
    <cellStyle name="Komma 28" xfId="1079"/>
    <cellStyle name="Komma 29" xfId="1031"/>
    <cellStyle name="Komma 3" xfId="319"/>
    <cellStyle name="Komma 3 2" xfId="658"/>
    <cellStyle name="Komma 3 2 2" xfId="1348"/>
    <cellStyle name="Komma 3 2_7. Other MTM adjustments" xfId="8100"/>
    <cellStyle name="Komma 3 3" xfId="741"/>
    <cellStyle name="Komma 3 3 2" xfId="8101"/>
    <cellStyle name="Komma 3 3 3" xfId="8102"/>
    <cellStyle name="Komma 3 3_7. Other MTM adjustments" xfId="8103"/>
    <cellStyle name="Komma 3 4" xfId="1069"/>
    <cellStyle name="Komma 3 5" xfId="1105"/>
    <cellStyle name="Komma 3 5 2" xfId="1318"/>
    <cellStyle name="Komma 3 5 2 2" xfId="4809"/>
    <cellStyle name="Komma 3 5 2 3" xfId="10053"/>
    <cellStyle name="Komma 3 5 2_7. Other MTM adjustments" xfId="8104"/>
    <cellStyle name="Komma 3 5 3" xfId="4799"/>
    <cellStyle name="Komma 3 5 4" xfId="10047"/>
    <cellStyle name="Komma 3 5_7. Other MTM adjustments" xfId="8105"/>
    <cellStyle name="Komma 3_3. Chng in credit spreads" xfId="8106"/>
    <cellStyle name="Komma 30" xfId="1081"/>
    <cellStyle name="Komma 31" xfId="1082"/>
    <cellStyle name="Komma 32" xfId="1062"/>
    <cellStyle name="Komma 33" xfId="1084"/>
    <cellStyle name="Komma 34" xfId="994"/>
    <cellStyle name="Komma 35" xfId="912"/>
    <cellStyle name="Komma 36" xfId="923"/>
    <cellStyle name="Komma 37" xfId="907"/>
    <cellStyle name="Komma 38" xfId="1083"/>
    <cellStyle name="Komma 39" xfId="1021"/>
    <cellStyle name="Komma 4" xfId="320"/>
    <cellStyle name="Komma 4 2" xfId="639"/>
    <cellStyle name="Komma 4 3" xfId="1106"/>
    <cellStyle name="Komma 4 3 2" xfId="1319"/>
    <cellStyle name="Komma 4 3 2 2" xfId="4810"/>
    <cellStyle name="Komma 4 3 2 3" xfId="10054"/>
    <cellStyle name="Komma 4 3 2_7. Other MTM adjustments" xfId="8107"/>
    <cellStyle name="Komma 4 3 3" xfId="4800"/>
    <cellStyle name="Komma 4 3 4" xfId="10048"/>
    <cellStyle name="Komma 4 3_7. Other MTM adjustments" xfId="8108"/>
    <cellStyle name="Komma 4 4" xfId="1349"/>
    <cellStyle name="Komma 4 4 2" xfId="8109"/>
    <cellStyle name="Komma 4 4 2 2" xfId="8110"/>
    <cellStyle name="Komma 4 4 2_7. Other MTM adjustments" xfId="8111"/>
    <cellStyle name="Komma 4 4 3" xfId="8112"/>
    <cellStyle name="Komma 4 4 3 2" xfId="8113"/>
    <cellStyle name="Komma 4 4 3_7. Other MTM adjustments" xfId="8114"/>
    <cellStyle name="Komma 4 4 4" xfId="8115"/>
    <cellStyle name="Komma 4 4_7. Other MTM adjustments" xfId="8116"/>
    <cellStyle name="Komma 4_7. Other MTM adjustments" xfId="8117"/>
    <cellStyle name="Komma 40" xfId="901"/>
    <cellStyle name="Komma 41" xfId="918"/>
    <cellStyle name="Komma 42" xfId="1064"/>
    <cellStyle name="Komma 43" xfId="1095"/>
    <cellStyle name="Komma 44" xfId="1098"/>
    <cellStyle name="Komma 45" xfId="1090"/>
    <cellStyle name="Komma 46" xfId="1088"/>
    <cellStyle name="Komma 47" xfId="1099"/>
    <cellStyle name="Komma 48" xfId="1086"/>
    <cellStyle name="Komma 49" xfId="1097"/>
    <cellStyle name="Komma 5" xfId="634"/>
    <cellStyle name="Komma 5 2" xfId="1473"/>
    <cellStyle name="Komma 5_7. Other MTM adjustments" xfId="8118"/>
    <cellStyle name="Komma 50" xfId="1100"/>
    <cellStyle name="Komma 51" xfId="1038"/>
    <cellStyle name="Komma 52" xfId="1101"/>
    <cellStyle name="Komma 53" xfId="1102"/>
    <cellStyle name="Komma 54" xfId="1335"/>
    <cellStyle name="Komma 54 2" xfId="4820"/>
    <cellStyle name="Komma 54 3" xfId="10063"/>
    <cellStyle name="Komma 54_Results &amp; key fig." xfId="8119"/>
    <cellStyle name="Komma 55" xfId="8120"/>
    <cellStyle name="Komma 6" xfId="656"/>
    <cellStyle name="Komma 6 2" xfId="862"/>
    <cellStyle name="Komma 6 3" xfId="1350"/>
    <cellStyle name="Komma 6 3 2" xfId="4824"/>
    <cellStyle name="Komma 6 3 3" xfId="10067"/>
    <cellStyle name="Komma 6_7. Other MTM adjustments" xfId="8121"/>
    <cellStyle name="Komma 7" xfId="659"/>
    <cellStyle name="Komma 7 2" xfId="863"/>
    <cellStyle name="Komma 7 3" xfId="1351"/>
    <cellStyle name="Komma 7 3 2" xfId="4825"/>
    <cellStyle name="Komma 7 3 3" xfId="10068"/>
    <cellStyle name="Komma 7_7. Other MTM adjustments" xfId="8122"/>
    <cellStyle name="Komma 8" xfId="662"/>
    <cellStyle name="Komma 8 2" xfId="870"/>
    <cellStyle name="Komma 8 3" xfId="1352"/>
    <cellStyle name="Komma 8 3 2" xfId="4826"/>
    <cellStyle name="Komma 8 3 3" xfId="10069"/>
    <cellStyle name="Komma 8_7. Other MTM adjustments" xfId="8123"/>
    <cellStyle name="Komma 9" xfId="879"/>
    <cellStyle name="Komma 9 2" xfId="1353"/>
    <cellStyle name="Komma 9 2 2" xfId="4827"/>
    <cellStyle name="Komma 9 2 3" xfId="10070"/>
    <cellStyle name="Komma 9_Results &amp; key fig." xfId="8124"/>
    <cellStyle name="Kommentarer" xfId="4730"/>
    <cellStyle name="Komórka połączona" xfId="1255"/>
    <cellStyle name="Komórka zaznaczona" xfId="1256"/>
    <cellStyle name="Kontrollcelle" xfId="8125"/>
    <cellStyle name="Kontrollcelle 2" xfId="321"/>
    <cellStyle name="Kontrollcelle 3" xfId="8126"/>
    <cellStyle name="Kontrollcelle_7. Other MTM adjustments" xfId="8127"/>
    <cellStyle name="KRADSFI" xfId="322"/>
    <cellStyle name="LedeTekst4a" xfId="1257"/>
    <cellStyle name="Link Currency (0)" xfId="937"/>
    <cellStyle name="Link Currency (2)" xfId="1044"/>
    <cellStyle name="Link Units (0)" xfId="936"/>
    <cellStyle name="Link Units (1)" xfId="1043"/>
    <cellStyle name="Link Units (2)" xfId="935"/>
    <cellStyle name="Linked Cell" xfId="635"/>
    <cellStyle name="Linked Cell 2" xfId="1258"/>
    <cellStyle name="Linked Cell_7. Other MTM adjustments" xfId="8128"/>
    <cellStyle name="Mainhead" xfId="323"/>
    <cellStyle name="Margin" xfId="324"/>
    <cellStyle name="Margin 2" xfId="8130"/>
    <cellStyle name="Margin_Results &amp; key fig." xfId="8129"/>
    <cellStyle name="Merknad" xfId="8131"/>
    <cellStyle name="Merknad 2" xfId="325"/>
    <cellStyle name="Merknad 2 10" xfId="8132"/>
    <cellStyle name="Merknad 2 10 2" xfId="8133"/>
    <cellStyle name="Merknad 2 10_3. Chng in credit spreads" xfId="8134"/>
    <cellStyle name="Merknad 2 2" xfId="1354"/>
    <cellStyle name="Merknad 2 2 2" xfId="8135"/>
    <cellStyle name="Merknad 2 2 2 2" xfId="8136"/>
    <cellStyle name="Merknad 2 2 2 2 2" xfId="8137"/>
    <cellStyle name="Merknad 2 2 2 2 3" xfId="8138"/>
    <cellStyle name="Merknad 2 2 2 2 4" xfId="8139"/>
    <cellStyle name="Merknad 2 2 2 2 5" xfId="8140"/>
    <cellStyle name="Merknad 2 2 2 2_3. Chng in credit spreads" xfId="8141"/>
    <cellStyle name="Merknad 2 2 2 3" xfId="8142"/>
    <cellStyle name="Merknad 2 2 2 3 2" xfId="8143"/>
    <cellStyle name="Merknad 2 2 2 3 3" xfId="8144"/>
    <cellStyle name="Merknad 2 2 2 3_3. Chng in credit spreads" xfId="8145"/>
    <cellStyle name="Merknad 2 2 2 4" xfId="8146"/>
    <cellStyle name="Merknad 2 2 2 5" xfId="8147"/>
    <cellStyle name="Merknad 2 2 2 6" xfId="8148"/>
    <cellStyle name="Merknad 2 2 2 6 2" xfId="8149"/>
    <cellStyle name="Merknad 2 2 2 6_3. Chng in credit spreads" xfId="8150"/>
    <cellStyle name="Merknad 2 2 2 7" xfId="8151"/>
    <cellStyle name="Merknad 2 2 2_3. Chng in credit spreads" xfId="8152"/>
    <cellStyle name="Merknad 2 2 3" xfId="8153"/>
    <cellStyle name="Merknad 2 2 3 2" xfId="8154"/>
    <cellStyle name="Merknad 2 2 3 2 2" xfId="8155"/>
    <cellStyle name="Merknad 2 2 3 2 3" xfId="8156"/>
    <cellStyle name="Merknad 2 2 3 2_3. Chng in credit spreads" xfId="8157"/>
    <cellStyle name="Merknad 2 2 3 3" xfId="8158"/>
    <cellStyle name="Merknad 2 2 3 4" xfId="8159"/>
    <cellStyle name="Merknad 2 2 3 5" xfId="8160"/>
    <cellStyle name="Merknad 2 2 3 6" xfId="8161"/>
    <cellStyle name="Merknad 2 2 3_3. Chng in credit spreads" xfId="8162"/>
    <cellStyle name="Merknad 2 2 4" xfId="8163"/>
    <cellStyle name="Merknad 2 2 4 2" xfId="8164"/>
    <cellStyle name="Merknad 2 2 4 3" xfId="8165"/>
    <cellStyle name="Merknad 2 2 4 4" xfId="8166"/>
    <cellStyle name="Merknad 2 2 4 5" xfId="8167"/>
    <cellStyle name="Merknad 2 2 4_3. Chng in credit spreads" xfId="8168"/>
    <cellStyle name="Merknad 2 2 5" xfId="8169"/>
    <cellStyle name="Merknad 2 2 5 2" xfId="8170"/>
    <cellStyle name="Merknad 2 2 5 3" xfId="8171"/>
    <cellStyle name="Merknad 2 2 5_3. Chng in credit spreads" xfId="8172"/>
    <cellStyle name="Merknad 2 2 6" xfId="8173"/>
    <cellStyle name="Merknad 2 2 7" xfId="8174"/>
    <cellStyle name="Merknad 2 2 8" xfId="8175"/>
    <cellStyle name="Merknad 2 2 8 2" xfId="8176"/>
    <cellStyle name="Merknad 2 2 8_3. Chng in credit spreads" xfId="8177"/>
    <cellStyle name="Merknad 2 2 9" xfId="8178"/>
    <cellStyle name="Merknad 2 2_3. Chng in credit spreads" xfId="8179"/>
    <cellStyle name="Merknad 2 3" xfId="8180"/>
    <cellStyle name="Merknad 2 3 2" xfId="8181"/>
    <cellStyle name="Merknad 2 3 2 2" xfId="8182"/>
    <cellStyle name="Merknad 2 3 2 2 2" xfId="8183"/>
    <cellStyle name="Merknad 2 3 2 2 3" xfId="8184"/>
    <cellStyle name="Merknad 2 3 2 2_3. Chng in credit spreads" xfId="8185"/>
    <cellStyle name="Merknad 2 3 2 3" xfId="8186"/>
    <cellStyle name="Merknad 2 3 2 4" xfId="8187"/>
    <cellStyle name="Merknad 2 3 2 5" xfId="8188"/>
    <cellStyle name="Merknad 2 3 2 6" xfId="8189"/>
    <cellStyle name="Merknad 2 3 2_3. Chng in credit spreads" xfId="8190"/>
    <cellStyle name="Merknad 2 3 3" xfId="8191"/>
    <cellStyle name="Merknad 2 3 3 2" xfId="8192"/>
    <cellStyle name="Merknad 2 3 3 2 2" xfId="8193"/>
    <cellStyle name="Merknad 2 3 3 2 3" xfId="8194"/>
    <cellStyle name="Merknad 2 3 3 2_3. Chng in credit spreads" xfId="8195"/>
    <cellStyle name="Merknad 2 3 3 3" xfId="8196"/>
    <cellStyle name="Merknad 2 3 3 4" xfId="8197"/>
    <cellStyle name="Merknad 2 3 3 5" xfId="8198"/>
    <cellStyle name="Merknad 2 3 3 6" xfId="8199"/>
    <cellStyle name="Merknad 2 3 3_3. Chng in credit spreads" xfId="8200"/>
    <cellStyle name="Merknad 2 3 4" xfId="8201"/>
    <cellStyle name="Merknad 2 3 4 2" xfId="8202"/>
    <cellStyle name="Merknad 2 3 4 3" xfId="8203"/>
    <cellStyle name="Merknad 2 3 4_3. Chng in credit spreads" xfId="8204"/>
    <cellStyle name="Merknad 2 3 5" xfId="8205"/>
    <cellStyle name="Merknad 2 3 6" xfId="8206"/>
    <cellStyle name="Merknad 2 3 7" xfId="8207"/>
    <cellStyle name="Merknad 2 3 8" xfId="8208"/>
    <cellStyle name="Merknad 2 3 8 2" xfId="8209"/>
    <cellStyle name="Merknad 2 3 8_3. Chng in credit spreads" xfId="8210"/>
    <cellStyle name="Merknad 2 3 9" xfId="8211"/>
    <cellStyle name="Merknad 2 3_3. Chng in credit spreads" xfId="8212"/>
    <cellStyle name="Merknad 2 4" xfId="8213"/>
    <cellStyle name="Merknad 2 4 2" xfId="8214"/>
    <cellStyle name="Merknad 2 4 2 2" xfId="8215"/>
    <cellStyle name="Merknad 2 4 2 3" xfId="8216"/>
    <cellStyle name="Merknad 2 4 2_3. Chng in credit spreads" xfId="8217"/>
    <cellStyle name="Merknad 2 4 3" xfId="8218"/>
    <cellStyle name="Merknad 2 4 4" xfId="8219"/>
    <cellStyle name="Merknad 2 4 5" xfId="8220"/>
    <cellStyle name="Merknad 2 4 6" xfId="8221"/>
    <cellStyle name="Merknad 2 4_3. Chng in credit spreads" xfId="8222"/>
    <cellStyle name="Merknad 2 5" xfId="8223"/>
    <cellStyle name="Merknad 2 5 2" xfId="8224"/>
    <cellStyle name="Merknad 2 5 2 2" xfId="8225"/>
    <cellStyle name="Merknad 2 5 2 3" xfId="8226"/>
    <cellStyle name="Merknad 2 5 2_3. Chng in credit spreads" xfId="8227"/>
    <cellStyle name="Merknad 2 5 3" xfId="8228"/>
    <cellStyle name="Merknad 2 5 4" xfId="8229"/>
    <cellStyle name="Merknad 2 5 5" xfId="8230"/>
    <cellStyle name="Merknad 2 5 6" xfId="8231"/>
    <cellStyle name="Merknad 2 5_3. Chng in credit spreads" xfId="8232"/>
    <cellStyle name="Merknad 2 6" xfId="8233"/>
    <cellStyle name="Merknad 2 6 2" xfId="8234"/>
    <cellStyle name="Merknad 2 6 3" xfId="8235"/>
    <cellStyle name="Merknad 2 6 4" xfId="8236"/>
    <cellStyle name="Merknad 2 6 5" xfId="8237"/>
    <cellStyle name="Merknad 2 6_3. Chng in credit spreads" xfId="8238"/>
    <cellStyle name="Merknad 2 7" xfId="8239"/>
    <cellStyle name="Merknad 2 8" xfId="8240"/>
    <cellStyle name="Merknad 2 9" xfId="8241"/>
    <cellStyle name="Merknad 2_7. Other MTM adjustments" xfId="8242"/>
    <cellStyle name="Merknad 3" xfId="8243"/>
    <cellStyle name="Merknad 3 2" xfId="8244"/>
    <cellStyle name="Merknad 3_7. Other MTM adjustments" xfId="8245"/>
    <cellStyle name="Merknad_7. Other MTM adjustments" xfId="8246"/>
    <cellStyle name="Migliaia (0)_Costi" xfId="326"/>
    <cellStyle name="Migliaia [0]_INV2" xfId="327"/>
    <cellStyle name="Millares [0]_10 AVERIAS MASIVAS + ANT" xfId="1042"/>
    <cellStyle name="MLComma0" xfId="328"/>
    <cellStyle name="MLComma0 2" xfId="742"/>
    <cellStyle name="MLComma0_7. Other MTM adjustments" xfId="8247"/>
    <cellStyle name="MLPercent0" xfId="329"/>
    <cellStyle name="MLPercent0 2" xfId="743"/>
    <cellStyle name="MLPercent0_7. Other MTM adjustments" xfId="8248"/>
    <cellStyle name="multiple" xfId="330"/>
    <cellStyle name="Multiple [1]" xfId="331"/>
    <cellStyle name="multiple 10" xfId="332"/>
    <cellStyle name="multiple 10 2" xfId="744"/>
    <cellStyle name="multiple 10 3" xfId="1474"/>
    <cellStyle name="multiple 10_7. Other MTM adjustments" xfId="8249"/>
    <cellStyle name="multiple 11" xfId="333"/>
    <cellStyle name="multiple 11 2" xfId="745"/>
    <cellStyle name="multiple 11 3" xfId="1475"/>
    <cellStyle name="multiple 11_7. Other MTM adjustments" xfId="8250"/>
    <cellStyle name="multiple 12" xfId="334"/>
    <cellStyle name="multiple 12 2" xfId="746"/>
    <cellStyle name="multiple 12 3" xfId="1476"/>
    <cellStyle name="multiple 12_7. Other MTM adjustments" xfId="8251"/>
    <cellStyle name="multiple 13" xfId="335"/>
    <cellStyle name="multiple 13 2" xfId="747"/>
    <cellStyle name="multiple 13 3" xfId="1477"/>
    <cellStyle name="multiple 13_7. Other MTM adjustments" xfId="8252"/>
    <cellStyle name="multiple 14" xfId="336"/>
    <cellStyle name="multiple 14 2" xfId="748"/>
    <cellStyle name="multiple 14 3" xfId="1478"/>
    <cellStyle name="multiple 14_7. Other MTM adjustments" xfId="8253"/>
    <cellStyle name="multiple 15" xfId="337"/>
    <cellStyle name="multiple 15 2" xfId="749"/>
    <cellStyle name="multiple 15 3" xfId="1479"/>
    <cellStyle name="multiple 15_7. Other MTM adjustments" xfId="8254"/>
    <cellStyle name="multiple 16" xfId="8255"/>
    <cellStyle name="multiple 17" xfId="8256"/>
    <cellStyle name="multiple 2" xfId="338"/>
    <cellStyle name="multiple 2 2" xfId="750"/>
    <cellStyle name="multiple 2 2 2" xfId="8257"/>
    <cellStyle name="multiple 2 2_7. Other MTM adjustments" xfId="8258"/>
    <cellStyle name="multiple 2 3" xfId="1480"/>
    <cellStyle name="multiple 2_7. Other MTM adjustments" xfId="8259"/>
    <cellStyle name="multiple 3" xfId="339"/>
    <cellStyle name="multiple 3 2" xfId="340"/>
    <cellStyle name="multiple 3 2 2" xfId="752"/>
    <cellStyle name="multiple 3 2 3" xfId="1481"/>
    <cellStyle name="multiple 3 2_7. Other MTM adjustments" xfId="8260"/>
    <cellStyle name="multiple 3 3" xfId="751"/>
    <cellStyle name="multiple 3 3 2" xfId="8261"/>
    <cellStyle name="multiple 3 3 3" xfId="8262"/>
    <cellStyle name="multiple 3 3 4" xfId="8263"/>
    <cellStyle name="multiple 3 3_7. Other MTM adjustments" xfId="8264"/>
    <cellStyle name="multiple 3 4" xfId="1482"/>
    <cellStyle name="multiple 3_7. Other MTM adjustments" xfId="8265"/>
    <cellStyle name="multiple 4" xfId="341"/>
    <cellStyle name="multiple 4 2" xfId="753"/>
    <cellStyle name="multiple 4 2 2" xfId="8266"/>
    <cellStyle name="multiple 4 2_7. Other MTM adjustments" xfId="8267"/>
    <cellStyle name="multiple 4 3" xfId="1483"/>
    <cellStyle name="multiple 4_7. Other MTM adjustments" xfId="8268"/>
    <cellStyle name="multiple 5" xfId="342"/>
    <cellStyle name="multiple 5 2" xfId="754"/>
    <cellStyle name="multiple 5 2 2" xfId="8269"/>
    <cellStyle name="multiple 5 2_7. Other MTM adjustments" xfId="8270"/>
    <cellStyle name="multiple 5 3" xfId="1484"/>
    <cellStyle name="multiple 5 4" xfId="8271"/>
    <cellStyle name="multiple 5 5" xfId="8272"/>
    <cellStyle name="multiple 5_7. Other MTM adjustments" xfId="8273"/>
    <cellStyle name="multiple 6" xfId="343"/>
    <cellStyle name="multiple 6 2" xfId="755"/>
    <cellStyle name="multiple 6 2 2" xfId="8274"/>
    <cellStyle name="multiple 6 2_7. Other MTM adjustments" xfId="8275"/>
    <cellStyle name="multiple 6 3" xfId="1485"/>
    <cellStyle name="multiple 6_7. Other MTM adjustments" xfId="8276"/>
    <cellStyle name="multiple 7" xfId="344"/>
    <cellStyle name="multiple 7 2" xfId="756"/>
    <cellStyle name="multiple 7 3" xfId="1486"/>
    <cellStyle name="multiple 7_7. Other MTM adjustments" xfId="8277"/>
    <cellStyle name="multiple 8" xfId="345"/>
    <cellStyle name="multiple 8 2" xfId="757"/>
    <cellStyle name="multiple 8 3" xfId="1487"/>
    <cellStyle name="multiple 8_7. Other MTM adjustments" xfId="8278"/>
    <cellStyle name="multiple 9" xfId="346"/>
    <cellStyle name="multiple 9 2" xfId="758"/>
    <cellStyle name="multiple 9 3" xfId="1488"/>
    <cellStyle name="multiple 9_7. Other MTM adjustments" xfId="8279"/>
    <cellStyle name="Multiple_03-Egne aksjer 1002" xfId="347"/>
    <cellStyle name="MultipleBelow" xfId="348"/>
    <cellStyle name="Nagłówek 1" xfId="1259"/>
    <cellStyle name="Nagłówek 2" xfId="1260"/>
    <cellStyle name="Nagłówek 3" xfId="1261"/>
    <cellStyle name="Nagłówek 4" xfId="1262"/>
    <cellStyle name="Neutral" xfId="349"/>
    <cellStyle name="Neutral 2" xfId="1263"/>
    <cellStyle name="Neutral_7. Other MTM adjustments" xfId="8280"/>
    <cellStyle name="Neutralne" xfId="1264"/>
    <cellStyle name="Neutralus" xfId="350"/>
    <cellStyle name="Nil" xfId="351"/>
    <cellStyle name="Non_definito" xfId="352"/>
    <cellStyle name="nonmultiple" xfId="353"/>
    <cellStyle name="nonmultiple 10" xfId="8281"/>
    <cellStyle name="nonmultiple 11" xfId="8282"/>
    <cellStyle name="nonmultiple 12" xfId="8283"/>
    <cellStyle name="nonmultiple 13" xfId="8284"/>
    <cellStyle name="nonmultiple 2" xfId="354"/>
    <cellStyle name="nonmultiple 2 2" xfId="759"/>
    <cellStyle name="nonmultiple 2 2 2" xfId="8285"/>
    <cellStyle name="nonmultiple 2 2_7. Other MTM adjustments" xfId="8286"/>
    <cellStyle name="nonmultiple 2 3" xfId="1489"/>
    <cellStyle name="nonmultiple 2_7. Other MTM adjustments" xfId="8287"/>
    <cellStyle name="nonmultiple 3" xfId="355"/>
    <cellStyle name="nonmultiple 3 2" xfId="356"/>
    <cellStyle name="nonmultiple 3 2 2" xfId="761"/>
    <cellStyle name="nonmultiple 3 2 3" xfId="1490"/>
    <cellStyle name="nonmultiple 3 2_7. Other MTM adjustments" xfId="8288"/>
    <cellStyle name="nonmultiple 3 3" xfId="760"/>
    <cellStyle name="nonmultiple 3 3 2" xfId="8289"/>
    <cellStyle name="nonmultiple 3 3 3" xfId="8290"/>
    <cellStyle name="nonmultiple 3 3 4" xfId="8291"/>
    <cellStyle name="nonmultiple 3 3_7. Other MTM adjustments" xfId="8292"/>
    <cellStyle name="nonmultiple 3 4" xfId="1491"/>
    <cellStyle name="nonmultiple 3_7. Other MTM adjustments" xfId="8293"/>
    <cellStyle name="nonmultiple 4" xfId="357"/>
    <cellStyle name="nonmultiple 4 2" xfId="762"/>
    <cellStyle name="nonmultiple 4 2 2" xfId="8294"/>
    <cellStyle name="nonmultiple 4 2_7. Other MTM adjustments" xfId="8295"/>
    <cellStyle name="nonmultiple 4 3" xfId="1492"/>
    <cellStyle name="nonmultiple 4_7. Other MTM adjustments" xfId="8296"/>
    <cellStyle name="nonmultiple 5" xfId="8297"/>
    <cellStyle name="nonmultiple 5 2" xfId="8298"/>
    <cellStyle name="nonmultiple 5 2 2" xfId="8299"/>
    <cellStyle name="nonmultiple 5 2_7. Other MTM adjustments" xfId="8300"/>
    <cellStyle name="nonmultiple 5 3" xfId="8301"/>
    <cellStyle name="nonmultiple 5 4" xfId="8302"/>
    <cellStyle name="nonmultiple 5 5" xfId="8303"/>
    <cellStyle name="nonmultiple 5_7. Other MTM adjustments" xfId="8304"/>
    <cellStyle name="nonmultiple 6" xfId="8305"/>
    <cellStyle name="nonmultiple 6 2" xfId="8306"/>
    <cellStyle name="nonmultiple 6 2 2" xfId="8307"/>
    <cellStyle name="nonmultiple 6 2_7. Other MTM adjustments" xfId="8308"/>
    <cellStyle name="nonmultiple 6 3" xfId="8309"/>
    <cellStyle name="nonmultiple 6_7. Other MTM adjustments" xfId="8310"/>
    <cellStyle name="nonmultiple 7" xfId="8311"/>
    <cellStyle name="nonmultiple 7 2" xfId="8312"/>
    <cellStyle name="nonmultiple 7 3" xfId="8313"/>
    <cellStyle name="nonmultiple 7_7. Other MTM adjustments" xfId="8314"/>
    <cellStyle name="nonmultiple 8" xfId="8315"/>
    <cellStyle name="nonmultiple 9" xfId="8316"/>
    <cellStyle name="nonmultiple_1" xfId="8317"/>
    <cellStyle name="NonPrintingArea" xfId="358"/>
    <cellStyle name="Normal" xfId="0" builtinId="0"/>
    <cellStyle name="Normal 10" xfId="359"/>
    <cellStyle name="Normal 10 10" xfId="10089"/>
    <cellStyle name="Normal 10 2" xfId="763"/>
    <cellStyle name="Normal 10 2 2" xfId="8318"/>
    <cellStyle name="Normal 10 2 2 2" xfId="8319"/>
    <cellStyle name="Normal 10 2 2_3. Chng in credit spreads" xfId="8320"/>
    <cellStyle name="Normal 10 2 3" xfId="8321"/>
    <cellStyle name="Normal 10 2 3 2" xfId="8322"/>
    <cellStyle name="Normal 10 2 3_3. Chng in credit spreads" xfId="8323"/>
    <cellStyle name="Normal 10 2_7. Other MTM adjustments" xfId="8324"/>
    <cellStyle name="Normal 10 3" xfId="1265"/>
    <cellStyle name="Normal 10 4" xfId="8325"/>
    <cellStyle name="Normal 10 4 2" xfId="8326"/>
    <cellStyle name="Normal 10 4_3. Chng in credit spreads" xfId="8327"/>
    <cellStyle name="Normal 10 5" xfId="8328"/>
    <cellStyle name="Normal 10 5 2" xfId="8329"/>
    <cellStyle name="Normal 10 5_3. Chng in credit spreads" xfId="8330"/>
    <cellStyle name="Normal 10_7. Other MTM adjustments" xfId="8331"/>
    <cellStyle name="Normal 11" xfId="360"/>
    <cellStyle name="Normal 11 2" xfId="764"/>
    <cellStyle name="Normal 11 3" xfId="1266"/>
    <cellStyle name="Normal 11 4" xfId="1355"/>
    <cellStyle name="Normal 11_7. Other MTM adjustments" xfId="8332"/>
    <cellStyle name="Normal 12" xfId="361"/>
    <cellStyle name="Normal 12 2" xfId="765"/>
    <cellStyle name="Normal 12 3" xfId="993"/>
    <cellStyle name="Normal 12 4" xfId="1356"/>
    <cellStyle name="Normal 12_7. Other MTM adjustments" xfId="8333"/>
    <cellStyle name="Normal 13" xfId="362"/>
    <cellStyle name="Normal 13 2" xfId="766"/>
    <cellStyle name="Normal 13 3" xfId="1267"/>
    <cellStyle name="Normal 13 4" xfId="1357"/>
    <cellStyle name="Normal 13_3. Chng in credit spreads" xfId="8334"/>
    <cellStyle name="Normal 14" xfId="363"/>
    <cellStyle name="Normal 14 2" xfId="767"/>
    <cellStyle name="Normal 14 3" xfId="1358"/>
    <cellStyle name="Normal 14_7. Other MTM adjustments" xfId="8335"/>
    <cellStyle name="Normal 15" xfId="364"/>
    <cellStyle name="Normal 15 2" xfId="768"/>
    <cellStyle name="Normal 15 3" xfId="1359"/>
    <cellStyle name="Normal 15 3 2" xfId="8336"/>
    <cellStyle name="Normal 15 3_3. Chng in credit spreads" xfId="8337"/>
    <cellStyle name="Normal 15 4" xfId="10082"/>
    <cellStyle name="Normal 15_7. Other MTM adjustments" xfId="8338"/>
    <cellStyle name="Normal 16" xfId="365"/>
    <cellStyle name="Normal 16 2" xfId="769"/>
    <cellStyle name="Normal 16 3" xfId="1360"/>
    <cellStyle name="Normal 16 4" xfId="10083"/>
    <cellStyle name="Normal 16_3. Chng in credit spreads" xfId="8339"/>
    <cellStyle name="Normal 17" xfId="366"/>
    <cellStyle name="Normal 17 2" xfId="770"/>
    <cellStyle name="Normal 17 3" xfId="1361"/>
    <cellStyle name="Normal 17_7. Other MTM adjustments" xfId="8340"/>
    <cellStyle name="Normal 18" xfId="367"/>
    <cellStyle name="Normal 18 2" xfId="1362"/>
    <cellStyle name="Normal 18_Expenses (1)" xfId="4731"/>
    <cellStyle name="Normal 19" xfId="368"/>
    <cellStyle name="Normal 19 2" xfId="771"/>
    <cellStyle name="Normal 19 3" xfId="880"/>
    <cellStyle name="Normal 19 4" xfId="1338"/>
    <cellStyle name="Normal 19_7. Other MTM adjustments" xfId="8341"/>
    <cellStyle name="Normal 2" xfId="369"/>
    <cellStyle name="Normal 2 10" xfId="8342"/>
    <cellStyle name="Normal 2 10 2" xfId="8343"/>
    <cellStyle name="Normal 2 10 2 2" xfId="8344"/>
    <cellStyle name="Normal 2 10 2_3. Chng in credit spreads" xfId="8345"/>
    <cellStyle name="Normal 2 10 3" xfId="8346"/>
    <cellStyle name="Normal 2 10 3 2" xfId="8347"/>
    <cellStyle name="Normal 2 10 3_3. Chng in credit spreads" xfId="8348"/>
    <cellStyle name="Normal 2 10 4" xfId="8349"/>
    <cellStyle name="Normal 2 10 5" xfId="10090"/>
    <cellStyle name="Normal 2 10_3. Chng in credit spreads" xfId="8350"/>
    <cellStyle name="Normal 2 11" xfId="8351"/>
    <cellStyle name="Normal 2 11 2" xfId="8352"/>
    <cellStyle name="Normal 2 11_3. Chng in credit spreads" xfId="8353"/>
    <cellStyle name="Normal 2 12" xfId="8354"/>
    <cellStyle name="Normal 2 12 2" xfId="8355"/>
    <cellStyle name="Normal 2 12_3. Chng in credit spreads" xfId="8356"/>
    <cellStyle name="Normal 2 13" xfId="8357"/>
    <cellStyle name="Normal 2 13 2" xfId="8358"/>
    <cellStyle name="Normal 2 13_3. Chng in credit spreads" xfId="8359"/>
    <cellStyle name="Normal 2 2" xfId="370"/>
    <cellStyle name="Normal 2 2 2" xfId="934"/>
    <cellStyle name="Normal 2 2 3" xfId="1268"/>
    <cellStyle name="Normal 2 2 4" xfId="8360"/>
    <cellStyle name="Normal 2 2_3. Chng in credit spreads" xfId="8361"/>
    <cellStyle name="Normal 2 3" xfId="651"/>
    <cellStyle name="Normal 2 3 2" xfId="8362"/>
    <cellStyle name="Normal 2 3 2 2" xfId="8363"/>
    <cellStyle name="Normal 2 3 2 2 2" xfId="8364"/>
    <cellStyle name="Normal 2 3 2 2 2 2" xfId="8365"/>
    <cellStyle name="Normal 2 3 2 2 2_3. Chng in credit spreads" xfId="8366"/>
    <cellStyle name="Normal 2 3 2 2 3" xfId="8367"/>
    <cellStyle name="Normal 2 3 2 2 3 2" xfId="8368"/>
    <cellStyle name="Normal 2 3 2 2 3_3. Chng in credit spreads" xfId="8369"/>
    <cellStyle name="Normal 2 3 2 2 4" xfId="8370"/>
    <cellStyle name="Normal 2 3 2 2 4 2" xfId="8371"/>
    <cellStyle name="Normal 2 3 2 2 4_3. Chng in credit spreads" xfId="8372"/>
    <cellStyle name="Normal 2 3 2 2 5" xfId="8373"/>
    <cellStyle name="Normal 2 3 2 2_3. Chng in credit spreads" xfId="8374"/>
    <cellStyle name="Normal 2 3 2 3" xfId="8375"/>
    <cellStyle name="Normal 2 3 2 3 2" xfId="8376"/>
    <cellStyle name="Normal 2 3 2 3_3. Chng in credit spreads" xfId="8377"/>
    <cellStyle name="Normal 2 3 2 4" xfId="8378"/>
    <cellStyle name="Normal 2 3 2 4 2" xfId="8379"/>
    <cellStyle name="Normal 2 3 2 4_3. Chng in credit spreads" xfId="8380"/>
    <cellStyle name="Normal 2 3 2 5" xfId="8381"/>
    <cellStyle name="Normal 2 3 2 5 2" xfId="8382"/>
    <cellStyle name="Normal 2 3 2 5_3. Chng in credit spreads" xfId="8383"/>
    <cellStyle name="Normal 2 3 2 6" xfId="8384"/>
    <cellStyle name="Normal 2 3 2 6 2" xfId="8385"/>
    <cellStyle name="Normal 2 3 2 6_3. Chng in credit spreads" xfId="8386"/>
    <cellStyle name="Normal 2 3 2 7" xfId="8387"/>
    <cellStyle name="Normal 2 3 2_3. Chng in credit spreads" xfId="8388"/>
    <cellStyle name="Normal 2 3 3" xfId="8389"/>
    <cellStyle name="Normal 2 3 3 2" xfId="8390"/>
    <cellStyle name="Normal 2 3 3 2 2" xfId="8391"/>
    <cellStyle name="Normal 2 3 3 2 2 2" xfId="8392"/>
    <cellStyle name="Normal 2 3 3 2 2_3. Chng in credit spreads" xfId="8393"/>
    <cellStyle name="Normal 2 3 3 2 3" xfId="8394"/>
    <cellStyle name="Normal 2 3 3 2 3 2" xfId="8395"/>
    <cellStyle name="Normal 2 3 3 2 3_3. Chng in credit spreads" xfId="8396"/>
    <cellStyle name="Normal 2 3 3 2 4" xfId="8397"/>
    <cellStyle name="Normal 2 3 3 2 4 2" xfId="8398"/>
    <cellStyle name="Normal 2 3 3 2 4_3. Chng in credit spreads" xfId="8399"/>
    <cellStyle name="Normal 2 3 3 2 5" xfId="8400"/>
    <cellStyle name="Normal 2 3 3 2_3. Chng in credit spreads" xfId="8401"/>
    <cellStyle name="Normal 2 3 3 3" xfId="8402"/>
    <cellStyle name="Normal 2 3 3 3 2" xfId="8403"/>
    <cellStyle name="Normal 2 3 3 3_3. Chng in credit spreads" xfId="8404"/>
    <cellStyle name="Normal 2 3 3 4" xfId="8405"/>
    <cellStyle name="Normal 2 3 3 4 2" xfId="8406"/>
    <cellStyle name="Normal 2 3 3 4_3. Chng in credit spreads" xfId="8407"/>
    <cellStyle name="Normal 2 3 3 5" xfId="8408"/>
    <cellStyle name="Normal 2 3 3 5 2" xfId="8409"/>
    <cellStyle name="Normal 2 3 3 5_3. Chng in credit spreads" xfId="8410"/>
    <cellStyle name="Normal 2 3 3 6" xfId="8411"/>
    <cellStyle name="Normal 2 3 3_3. Chng in credit spreads" xfId="8412"/>
    <cellStyle name="Normal 2 3 4" xfId="8413"/>
    <cellStyle name="Normal 2 3 4 2" xfId="8414"/>
    <cellStyle name="Normal 2 3 4 2 2" xfId="8415"/>
    <cellStyle name="Normal 2 3 4 2 2 2" xfId="8416"/>
    <cellStyle name="Normal 2 3 4 2 2_3. Chng in credit spreads" xfId="8417"/>
    <cellStyle name="Normal 2 3 4 2 3" xfId="8418"/>
    <cellStyle name="Normal 2 3 4 2 3 2" xfId="8419"/>
    <cellStyle name="Normal 2 3 4 2 3_3. Chng in credit spreads" xfId="8420"/>
    <cellStyle name="Normal 2 3 4 2 4" xfId="8421"/>
    <cellStyle name="Normal 2 3 4 2_3. Chng in credit spreads" xfId="8422"/>
    <cellStyle name="Normal 2 3 4 3" xfId="8423"/>
    <cellStyle name="Normal 2 3 4 3 2" xfId="8424"/>
    <cellStyle name="Normal 2 3 4 3_3. Chng in credit spreads" xfId="8425"/>
    <cellStyle name="Normal 2 3 4 4" xfId="8426"/>
    <cellStyle name="Normal 2 3 4 4 2" xfId="8427"/>
    <cellStyle name="Normal 2 3 4 4_3. Chng in credit spreads" xfId="8428"/>
    <cellStyle name="Normal 2 3 4 5" xfId="8429"/>
    <cellStyle name="Normal 2 3 4 5 2" xfId="8430"/>
    <cellStyle name="Normal 2 3 4 5_3. Chng in credit spreads" xfId="8431"/>
    <cellStyle name="Normal 2 3 4 6" xfId="8432"/>
    <cellStyle name="Normal 2 3 4_3. Chng in credit spreads" xfId="8433"/>
    <cellStyle name="Normal 2 3 5" xfId="8434"/>
    <cellStyle name="Normal 2 3 5 2" xfId="8435"/>
    <cellStyle name="Normal 2 3 5 2 2" xfId="8436"/>
    <cellStyle name="Normal 2 3 5 2_3. Chng in credit spreads" xfId="8437"/>
    <cellStyle name="Normal 2 3 5 3" xfId="8438"/>
    <cellStyle name="Normal 2 3 5 3 2" xfId="8439"/>
    <cellStyle name="Normal 2 3 5 3_3. Chng in credit spreads" xfId="8440"/>
    <cellStyle name="Normal 2 3 5 4" xfId="8441"/>
    <cellStyle name="Normal 2 3 5 4 2" xfId="8442"/>
    <cellStyle name="Normal 2 3 5 4_3. Chng in credit spreads" xfId="8443"/>
    <cellStyle name="Normal 2 3 5 5" xfId="8444"/>
    <cellStyle name="Normal 2 3 5_3. Chng in credit spreads" xfId="8445"/>
    <cellStyle name="Normal 2 3 6" xfId="8446"/>
    <cellStyle name="Normal 2 3 6 2" xfId="8447"/>
    <cellStyle name="Normal 2 3 6_3. Chng in credit spreads" xfId="8448"/>
    <cellStyle name="Normal 2 3 7" xfId="8449"/>
    <cellStyle name="Normal 2 3 7 2" xfId="8450"/>
    <cellStyle name="Normal 2 3 7_3. Chng in credit spreads" xfId="8451"/>
    <cellStyle name="Normal 2 3 8" xfId="8452"/>
    <cellStyle name="Normal 2 3 8 2" xfId="8453"/>
    <cellStyle name="Normal 2 3 8_3. Chng in credit spreads" xfId="8454"/>
    <cellStyle name="Normal 2 3_7. Other MTM adjustments" xfId="8455"/>
    <cellStyle name="Normal 2 4" xfId="772"/>
    <cellStyle name="Normal 2 4 2" xfId="1363"/>
    <cellStyle name="Normal 2 4 2 2" xfId="8456"/>
    <cellStyle name="Normal 2 4 2 2 2" xfId="8457"/>
    <cellStyle name="Normal 2 4 2 2 2 2" xfId="8458"/>
    <cellStyle name="Normal 2 4 2 2 2_3. Chng in credit spreads" xfId="8459"/>
    <cellStyle name="Normal 2 4 2 2 3" xfId="8460"/>
    <cellStyle name="Normal 2 4 2 2 3 2" xfId="8461"/>
    <cellStyle name="Normal 2 4 2 2 3_3. Chng in credit spreads" xfId="8462"/>
    <cellStyle name="Normal 2 4 2 2 4" xfId="8463"/>
    <cellStyle name="Normal 2 4 2 2 4 2" xfId="8464"/>
    <cellStyle name="Normal 2 4 2 2 4_3. Chng in credit spreads" xfId="8465"/>
    <cellStyle name="Normal 2 4 2 2 5" xfId="8466"/>
    <cellStyle name="Normal 2 4 2 2_3. Chng in credit spreads" xfId="8467"/>
    <cellStyle name="Normal 2 4 2 3" xfId="8468"/>
    <cellStyle name="Normal 2 4 2 3 2" xfId="8469"/>
    <cellStyle name="Normal 2 4 2 3_3. Chng in credit spreads" xfId="8470"/>
    <cellStyle name="Normal 2 4 2 4" xfId="8471"/>
    <cellStyle name="Normal 2 4 2 4 2" xfId="8472"/>
    <cellStyle name="Normal 2 4 2 4_3. Chng in credit spreads" xfId="8473"/>
    <cellStyle name="Normal 2 4 2 5" xfId="8474"/>
    <cellStyle name="Normal 2 4 2 5 2" xfId="8475"/>
    <cellStyle name="Normal 2 4 2 5_3. Chng in credit spreads" xfId="8476"/>
    <cellStyle name="Normal 2 4 2 6" xfId="8477"/>
    <cellStyle name="Normal 2 4 2 6 2" xfId="8478"/>
    <cellStyle name="Normal 2 4 2 6_3. Chng in credit spreads" xfId="8479"/>
    <cellStyle name="Normal 2 4 2 7" xfId="8480"/>
    <cellStyle name="Normal 2 4 2_3. Chng in credit spreads" xfId="8481"/>
    <cellStyle name="Normal 2 4 3" xfId="8482"/>
    <cellStyle name="Normal 2 4 3 2" xfId="8483"/>
    <cellStyle name="Normal 2 4 3 2 2" xfId="8484"/>
    <cellStyle name="Normal 2 4 3 2 2 2" xfId="8485"/>
    <cellStyle name="Normal 2 4 3 2 2_3. Chng in credit spreads" xfId="8486"/>
    <cellStyle name="Normal 2 4 3 2 3" xfId="8487"/>
    <cellStyle name="Normal 2 4 3 2 3 2" xfId="8488"/>
    <cellStyle name="Normal 2 4 3 2 3_3. Chng in credit spreads" xfId="8489"/>
    <cellStyle name="Normal 2 4 3 2 4" xfId="8490"/>
    <cellStyle name="Normal 2 4 3 2 4 2" xfId="8491"/>
    <cellStyle name="Normal 2 4 3 2 4_3. Chng in credit spreads" xfId="8492"/>
    <cellStyle name="Normal 2 4 3 2 5" xfId="8493"/>
    <cellStyle name="Normal 2 4 3 2_3. Chng in credit spreads" xfId="8494"/>
    <cellStyle name="Normal 2 4 3 3" xfId="8495"/>
    <cellStyle name="Normal 2 4 3 3 2" xfId="8496"/>
    <cellStyle name="Normal 2 4 3 3_3. Chng in credit spreads" xfId="8497"/>
    <cellStyle name="Normal 2 4 3 4" xfId="8498"/>
    <cellStyle name="Normal 2 4 3 4 2" xfId="8499"/>
    <cellStyle name="Normal 2 4 3 4_3. Chng in credit spreads" xfId="8500"/>
    <cellStyle name="Normal 2 4 3 5" xfId="8501"/>
    <cellStyle name="Normal 2 4 3 5 2" xfId="8502"/>
    <cellStyle name="Normal 2 4 3 5_3. Chng in credit spreads" xfId="8503"/>
    <cellStyle name="Normal 2 4 3 6" xfId="8504"/>
    <cellStyle name="Normal 2 4 3_3. Chng in credit spreads" xfId="8505"/>
    <cellStyle name="Normal 2 4 4" xfId="8506"/>
    <cellStyle name="Normal 2 4 4 2" xfId="8507"/>
    <cellStyle name="Normal 2 4 4 2 2" xfId="8508"/>
    <cellStyle name="Normal 2 4 4 2_3. Chng in credit spreads" xfId="8509"/>
    <cellStyle name="Normal 2 4 4 3" xfId="8510"/>
    <cellStyle name="Normal 2 4 4 3 2" xfId="8511"/>
    <cellStyle name="Normal 2 4 4 3_3. Chng in credit spreads" xfId="8512"/>
    <cellStyle name="Normal 2 4 4 4" xfId="8513"/>
    <cellStyle name="Normal 2 4 4 4 2" xfId="8514"/>
    <cellStyle name="Normal 2 4 4 4_3. Chng in credit spreads" xfId="8515"/>
    <cellStyle name="Normal 2 4 4 5" xfId="8516"/>
    <cellStyle name="Normal 2 4 4_3. Chng in credit spreads" xfId="8517"/>
    <cellStyle name="Normal 2 4 5" xfId="8518"/>
    <cellStyle name="Normal 2 4 5 2" xfId="8519"/>
    <cellStyle name="Normal 2 4 5_3. Chng in credit spreads" xfId="8520"/>
    <cellStyle name="Normal 2 4 6" xfId="8521"/>
    <cellStyle name="Normal 2 4 6 2" xfId="8522"/>
    <cellStyle name="Normal 2 4 6_3. Chng in credit spreads" xfId="8523"/>
    <cellStyle name="Normal 2 4 7" xfId="8524"/>
    <cellStyle name="Normal 2 4 7 2" xfId="8525"/>
    <cellStyle name="Normal 2 4 7_3. Chng in credit spreads" xfId="8526"/>
    <cellStyle name="Normal 2 4 8" xfId="8527"/>
    <cellStyle name="Normal 2 4 8 2" xfId="8528"/>
    <cellStyle name="Normal 2 4 8_3. Chng in credit spreads" xfId="8529"/>
    <cellStyle name="Normal 2 4_7. Other MTM adjustments" xfId="8530"/>
    <cellStyle name="Normal 2 5" xfId="1027"/>
    <cellStyle name="Normal 2 5 2" xfId="8531"/>
    <cellStyle name="Normal 2 5 2 2" xfId="8532"/>
    <cellStyle name="Normal 2 5 2 2 2" xfId="8533"/>
    <cellStyle name="Normal 2 5 2 2_3. Chng in credit spreads" xfId="8534"/>
    <cellStyle name="Normal 2 5 2 3" xfId="8535"/>
    <cellStyle name="Normal 2 5 2 3 2" xfId="8536"/>
    <cellStyle name="Normal 2 5 2 3_3. Chng in credit spreads" xfId="8537"/>
    <cellStyle name="Normal 2 5 2 4" xfId="8538"/>
    <cellStyle name="Normal 2 5 2 4 2" xfId="8539"/>
    <cellStyle name="Normal 2 5 2 4_3. Chng in credit spreads" xfId="8540"/>
    <cellStyle name="Normal 2 5 2 5" xfId="8541"/>
    <cellStyle name="Normal 2 5 2_3. Chng in credit spreads" xfId="8542"/>
    <cellStyle name="Normal 2 5 3" xfId="8543"/>
    <cellStyle name="Normal 2 5 3 2" xfId="8544"/>
    <cellStyle name="Normal 2 5 3_3. Chng in credit spreads" xfId="8545"/>
    <cellStyle name="Normal 2 5 4" xfId="8546"/>
    <cellStyle name="Normal 2 5 4 2" xfId="8547"/>
    <cellStyle name="Normal 2 5 4_3. Chng in credit spreads" xfId="8548"/>
    <cellStyle name="Normal 2 5 5" xfId="8549"/>
    <cellStyle name="Normal 2 5 5 2" xfId="8550"/>
    <cellStyle name="Normal 2 5 5_3. Chng in credit spreads" xfId="8551"/>
    <cellStyle name="Normal 2 5 6" xfId="8552"/>
    <cellStyle name="Normal 2 5 6 2" xfId="8553"/>
    <cellStyle name="Normal 2 5 6_3. Chng in credit spreads" xfId="8554"/>
    <cellStyle name="Normal 2 5_3. Chng in credit spreads" xfId="8555"/>
    <cellStyle name="Normal 2 6" xfId="8556"/>
    <cellStyle name="Normal 2 6 2" xfId="8557"/>
    <cellStyle name="Normal 2 6 2 2" xfId="8558"/>
    <cellStyle name="Normal 2 6 2 2 2" xfId="8559"/>
    <cellStyle name="Normal 2 6 2 2_3. Chng in credit spreads" xfId="8560"/>
    <cellStyle name="Normal 2 6 2 3" xfId="8561"/>
    <cellStyle name="Normal 2 6 2 3 2" xfId="8562"/>
    <cellStyle name="Normal 2 6 2 3_3. Chng in credit spreads" xfId="8563"/>
    <cellStyle name="Normal 2 6 2 4" xfId="8564"/>
    <cellStyle name="Normal 2 6 2 4 2" xfId="8565"/>
    <cellStyle name="Normal 2 6 2 4_3. Chng in credit spreads" xfId="8566"/>
    <cellStyle name="Normal 2 6 2 5" xfId="8567"/>
    <cellStyle name="Normal 2 6 2_3. Chng in credit spreads" xfId="8568"/>
    <cellStyle name="Normal 2 6 3" xfId="8569"/>
    <cellStyle name="Normal 2 6 3 2" xfId="8570"/>
    <cellStyle name="Normal 2 6 3_3. Chng in credit spreads" xfId="8571"/>
    <cellStyle name="Normal 2 6 4" xfId="8572"/>
    <cellStyle name="Normal 2 6 4 2" xfId="8573"/>
    <cellStyle name="Normal 2 6 4_3. Chng in credit spreads" xfId="8574"/>
    <cellStyle name="Normal 2 6 5" xfId="8575"/>
    <cellStyle name="Normal 2 6 5 2" xfId="8576"/>
    <cellStyle name="Normal 2 6 5_3. Chng in credit spreads" xfId="8577"/>
    <cellStyle name="Normal 2 6 6" xfId="8578"/>
    <cellStyle name="Normal 2 6 6 2" xfId="8579"/>
    <cellStyle name="Normal 2 6 6_3. Chng in credit spreads" xfId="8580"/>
    <cellStyle name="Normal 2 6 7" xfId="8581"/>
    <cellStyle name="Normal 2 6 8" xfId="10085"/>
    <cellStyle name="Normal 2 6_3. Chng in credit spreads" xfId="8582"/>
    <cellStyle name="Normal 2 7" xfId="8583"/>
    <cellStyle name="Normal 2 7 2" xfId="8584"/>
    <cellStyle name="Normal 2 7 2 2" xfId="8585"/>
    <cellStyle name="Normal 2 7 2 2 2" xfId="8586"/>
    <cellStyle name="Normal 2 7 2 2_3. Chng in credit spreads" xfId="8587"/>
    <cellStyle name="Normal 2 7 2 3" xfId="8588"/>
    <cellStyle name="Normal 2 7 2 3 2" xfId="8589"/>
    <cellStyle name="Normal 2 7 2 3_3. Chng in credit spreads" xfId="8590"/>
    <cellStyle name="Normal 2 7 2 4" xfId="8591"/>
    <cellStyle name="Normal 2 7 2 4 2" xfId="8592"/>
    <cellStyle name="Normal 2 7 2 4_3. Chng in credit spreads" xfId="8593"/>
    <cellStyle name="Normal 2 7 2 5" xfId="8594"/>
    <cellStyle name="Normal 2 7 2_3. Chng in credit spreads" xfId="8595"/>
    <cellStyle name="Normal 2 7 3" xfId="8596"/>
    <cellStyle name="Normal 2 7 3 2" xfId="8597"/>
    <cellStyle name="Normal 2 7 3_3. Chng in credit spreads" xfId="8598"/>
    <cellStyle name="Normal 2 7 4" xfId="8599"/>
    <cellStyle name="Normal 2 7 4 2" xfId="8600"/>
    <cellStyle name="Normal 2 7 4_3. Chng in credit spreads" xfId="8601"/>
    <cellStyle name="Normal 2 7 5" xfId="8602"/>
    <cellStyle name="Normal 2 7 5 2" xfId="8603"/>
    <cellStyle name="Normal 2 7 5_3. Chng in credit spreads" xfId="8604"/>
    <cellStyle name="Normal 2 7 6" xfId="8605"/>
    <cellStyle name="Normal 2 7_3. Chng in credit spreads" xfId="8606"/>
    <cellStyle name="Normal 2 8" xfId="8607"/>
    <cellStyle name="Normal 2 8 2" xfId="8608"/>
    <cellStyle name="Normal 2 8 2 2" xfId="8609"/>
    <cellStyle name="Normal 2 8 2 2 2" xfId="8610"/>
    <cellStyle name="Normal 2 8 2 2_3. Chng in credit spreads" xfId="8611"/>
    <cellStyle name="Normal 2 8 2 3" xfId="8612"/>
    <cellStyle name="Normal 2 8 2 3 2" xfId="8613"/>
    <cellStyle name="Normal 2 8 2 3_3. Chng in credit spreads" xfId="8614"/>
    <cellStyle name="Normal 2 8 2 4" xfId="8615"/>
    <cellStyle name="Normal 2 8 2_3. Chng in credit spreads" xfId="8616"/>
    <cellStyle name="Normal 2 8 3" xfId="8617"/>
    <cellStyle name="Normal 2 8 3 2" xfId="8618"/>
    <cellStyle name="Normal 2 8 3_3. Chng in credit spreads" xfId="8619"/>
    <cellStyle name="Normal 2 8 4" xfId="8620"/>
    <cellStyle name="Normal 2 8 4 2" xfId="8621"/>
    <cellStyle name="Normal 2 8 4_3. Chng in credit spreads" xfId="8622"/>
    <cellStyle name="Normal 2 8 5" xfId="8623"/>
    <cellStyle name="Normal 2 8 5 2" xfId="8624"/>
    <cellStyle name="Normal 2 8 5_3. Chng in credit spreads" xfId="8625"/>
    <cellStyle name="Normal 2 8 6" xfId="8626"/>
    <cellStyle name="Normal 2 8_3. Chng in credit spreads" xfId="8627"/>
    <cellStyle name="Normal 2 9" xfId="8628"/>
    <cellStyle name="Normal 2 9 2" xfId="8629"/>
    <cellStyle name="Normal 2 9 2 2" xfId="8630"/>
    <cellStyle name="Normal 2 9 2_3. Chng in credit spreads" xfId="8631"/>
    <cellStyle name="Normal 2 9 3" xfId="8632"/>
    <cellStyle name="Normal 2 9 3 2" xfId="8633"/>
    <cellStyle name="Normal 2 9 3_3. Chng in credit spreads" xfId="8634"/>
    <cellStyle name="Normal 2 9 4" xfId="8635"/>
    <cellStyle name="Normal 2 9 4 2" xfId="8636"/>
    <cellStyle name="Normal 2 9 4_3. Chng in credit spreads" xfId="8637"/>
    <cellStyle name="Normal 2 9 5" xfId="8638"/>
    <cellStyle name="Normal 2 9_3. Chng in credit spreads" xfId="8639"/>
    <cellStyle name="Normal 2_3. Chng in credit spreads" xfId="8640"/>
    <cellStyle name="Normal 20" xfId="371"/>
    <cellStyle name="Normal 20 2" xfId="640"/>
    <cellStyle name="Normal 20 3" xfId="881"/>
    <cellStyle name="Normal 20 4" xfId="1364"/>
    <cellStyle name="Normal 20_7. Other MTM adjustments" xfId="8641"/>
    <cellStyle name="Normal 21" xfId="627"/>
    <cellStyle name="Normal 21 2" xfId="883"/>
    <cellStyle name="Normal 21 2 2" xfId="894"/>
    <cellStyle name="Normal 21 2 2 2" xfId="1321"/>
    <cellStyle name="Normal 21 2 2 2 2" xfId="4812"/>
    <cellStyle name="Normal 21 2 2 2 3" xfId="10056"/>
    <cellStyle name="Normal 21 2 2 2_3. Chng in credit spreads" xfId="8642"/>
    <cellStyle name="Normal 21 2 2 3" xfId="4793"/>
    <cellStyle name="Normal 21 2 2 4" xfId="10043"/>
    <cellStyle name="Normal 21 2 2_3. Chng in credit spreads" xfId="8643"/>
    <cellStyle name="Normal 21 2 3" xfId="1107"/>
    <cellStyle name="Normal 21 2 3 2" xfId="1322"/>
    <cellStyle name="Normal 21 2 3 2 2" xfId="4813"/>
    <cellStyle name="Normal 21 2 3 2 3" xfId="10057"/>
    <cellStyle name="Normal 21 2 3 2_3. Chng in credit spreads" xfId="8644"/>
    <cellStyle name="Normal 21 2 3 3" xfId="4801"/>
    <cellStyle name="Normal 21 2 3 4" xfId="10049"/>
    <cellStyle name="Normal 21 2 3_3. Chng in credit spreads" xfId="8645"/>
    <cellStyle name="Normal 21 2 4" xfId="1320"/>
    <cellStyle name="Normal 21 2 4 2" xfId="4811"/>
    <cellStyle name="Normal 21 2 4 3" xfId="10055"/>
    <cellStyle name="Normal 21 2 4_3. Chng in credit spreads" xfId="8646"/>
    <cellStyle name="Normal 21 2 5" xfId="4792"/>
    <cellStyle name="Normal 21 2 6" xfId="10042"/>
    <cellStyle name="Normal 21 2_3. Chng in credit spreads" xfId="8647"/>
    <cellStyle name="Normal 21 3" xfId="1103"/>
    <cellStyle name="Normal 21 3 2" xfId="1323"/>
    <cellStyle name="Normal 21 3 2 2" xfId="4814"/>
    <cellStyle name="Normal 21 3 2 3" xfId="10058"/>
    <cellStyle name="Normal 21 3 2_3. Chng in credit spreads" xfId="8648"/>
    <cellStyle name="Normal 21 3 3" xfId="4797"/>
    <cellStyle name="Normal 21 3 4" xfId="10045"/>
    <cellStyle name="Normal 21 3_3. Chng in credit spreads" xfId="8649"/>
    <cellStyle name="Normal 21 4" xfId="1365"/>
    <cellStyle name="Normal 21 5" xfId="1412"/>
    <cellStyle name="Normal 21_7. Other MTM adjustments" xfId="8650"/>
    <cellStyle name="Normal 22" xfId="654"/>
    <cellStyle name="Normal 22 2" xfId="860"/>
    <cellStyle name="Normal 22 3" xfId="885"/>
    <cellStyle name="Normal 22 4" xfId="1366"/>
    <cellStyle name="Normal 22_7. Other MTM adjustments" xfId="8651"/>
    <cellStyle name="Normal 23" xfId="655"/>
    <cellStyle name="Normal 23 2" xfId="861"/>
    <cellStyle name="Normal 23 3" xfId="1104"/>
    <cellStyle name="Normal 23 3 2" xfId="1324"/>
    <cellStyle name="Normal 23 3 2 2" xfId="4815"/>
    <cellStyle name="Normal 23 3 2 3" xfId="10059"/>
    <cellStyle name="Normal 23 3 2_3. Chng in credit spreads" xfId="8652"/>
    <cellStyle name="Normal 23 3 3" xfId="4798"/>
    <cellStyle name="Normal 23 3 4" xfId="10046"/>
    <cellStyle name="Normal 23 3_3. Chng in credit spreads" xfId="8653"/>
    <cellStyle name="Normal 23 4" xfId="1367"/>
    <cellStyle name="Normal 23_7. Other MTM adjustments" xfId="8654"/>
    <cellStyle name="Normal 24" xfId="660"/>
    <cellStyle name="Normal 24 2" xfId="864"/>
    <cellStyle name="Normal 24 3" xfId="1368"/>
    <cellStyle name="Normal 24_7. Other MTM adjustments" xfId="8655"/>
    <cellStyle name="Normal 25" xfId="664"/>
    <cellStyle name="Normal 25 2" xfId="1369"/>
    <cellStyle name="Normal 25_Expenses (1)" xfId="4732"/>
    <cellStyle name="Normal 26" xfId="663"/>
    <cellStyle name="Normal 26 2" xfId="871"/>
    <cellStyle name="Normal 26 3" xfId="1370"/>
    <cellStyle name="Normal 26_3. Chng in credit spreads" xfId="8656"/>
    <cellStyle name="Normal 27" xfId="876"/>
    <cellStyle name="Normal 27 2" xfId="892"/>
    <cellStyle name="Normal 27 3" xfId="1371"/>
    <cellStyle name="Normal 27_7. Other MTM adjustments" xfId="8657"/>
    <cellStyle name="Normal 28" xfId="877"/>
    <cellStyle name="Normal 28 2" xfId="893"/>
    <cellStyle name="Normal 28 3" xfId="1372"/>
    <cellStyle name="Normal 28_7. Other MTM adjustments" xfId="8658"/>
    <cellStyle name="Normal 29" xfId="886"/>
    <cellStyle name="Normal 29 2" xfId="1373"/>
    <cellStyle name="Normal 29 2 2" xfId="4828"/>
    <cellStyle name="Normal 29 2 3" xfId="10071"/>
    <cellStyle name="Normal 29 2_Results &amp; key fig." xfId="8659"/>
    <cellStyle name="Normal 29 3" xfId="8660"/>
    <cellStyle name="Normal 29_Expenses (1)" xfId="4733"/>
    <cellStyle name="Normal 3" xfId="372"/>
    <cellStyle name="Normal 3 10" xfId="4783"/>
    <cellStyle name="Normal 3 2" xfId="373"/>
    <cellStyle name="Normal 3 2 2" xfId="773"/>
    <cellStyle name="Normal 3 2 3" xfId="1374"/>
    <cellStyle name="Normal 3 2_7. Other MTM adjustments" xfId="8661"/>
    <cellStyle name="Normal 3 3" xfId="643"/>
    <cellStyle name="Normal 3 3 2" xfId="8662"/>
    <cellStyle name="Normal 3 3 2 2" xfId="8663"/>
    <cellStyle name="Normal 3 3 2_3. Chng in credit spreads" xfId="8664"/>
    <cellStyle name="Normal 3 3 3" xfId="8665"/>
    <cellStyle name="Normal 3 3 3 2" xfId="8666"/>
    <cellStyle name="Normal 3 3 3_3. Chng in credit spreads" xfId="8667"/>
    <cellStyle name="Normal 3 3_7. Other MTM adjustments" xfId="8668"/>
    <cellStyle name="Normal 3 4" xfId="1269"/>
    <cellStyle name="Normal 3 5" xfId="4764"/>
    <cellStyle name="Normal 3 6" xfId="4838"/>
    <cellStyle name="Normal 3 7" xfId="4796"/>
    <cellStyle name="Normal 3 8" xfId="4782"/>
    <cellStyle name="Normal 3 9" xfId="4794"/>
    <cellStyle name="Normal 3_3. Chng in credit spreads" xfId="8669"/>
    <cellStyle name="Normal 30" xfId="1327"/>
    <cellStyle name="Normal 30 2" xfId="1375"/>
    <cellStyle name="Normal 30 2 2" xfId="4829"/>
    <cellStyle name="Normal 30 2 3" xfId="10072"/>
    <cellStyle name="Normal 30 2_Results &amp; key fig." xfId="8670"/>
    <cellStyle name="Normal 30 3" xfId="4817"/>
    <cellStyle name="Normal 30 4" xfId="10061"/>
    <cellStyle name="Normal 30_Expenses (1)" xfId="4734"/>
    <cellStyle name="Normal 31" xfId="1376"/>
    <cellStyle name="Normal 31 2" xfId="4830"/>
    <cellStyle name="Normal 31 3" xfId="10073"/>
    <cellStyle name="Normal 31_Results &amp; key fig." xfId="8671"/>
    <cellStyle name="Normal 32" xfId="1377"/>
    <cellStyle name="Normal 32 2" xfId="4831"/>
    <cellStyle name="Normal 32 3" xfId="10074"/>
    <cellStyle name="Normal 32_Results &amp; key fig." xfId="8672"/>
    <cellStyle name="Normal 33" xfId="1378"/>
    <cellStyle name="Normal 33 2" xfId="4832"/>
    <cellStyle name="Normal 33 3" xfId="10075"/>
    <cellStyle name="Normal 33_Results &amp; key fig." xfId="8673"/>
    <cellStyle name="Normal 34" xfId="1334"/>
    <cellStyle name="Normal 34 2" xfId="4819"/>
    <cellStyle name="Normal 34 3" xfId="10062"/>
    <cellStyle name="Normal 34_Results &amp; key fig." xfId="8674"/>
    <cellStyle name="Normal 35" xfId="4755"/>
    <cellStyle name="Normal 35 2" xfId="10096"/>
    <cellStyle name="Normal 36" xfId="4754"/>
    <cellStyle name="Normal 37" xfId="4805"/>
    <cellStyle name="Normal 38" xfId="4856"/>
    <cellStyle name="Normal 39" xfId="4784"/>
    <cellStyle name="Normal 4" xfId="374"/>
    <cellStyle name="Normal 4 10" xfId="4818"/>
    <cellStyle name="Normal 4 2" xfId="375"/>
    <cellStyle name="Normal 4 2 2" xfId="1012"/>
    <cellStyle name="Normal 4 2_3. Chng in credit spreads" xfId="8675"/>
    <cellStyle name="Normal 4 3" xfId="774"/>
    <cellStyle name="Normal 4 4" xfId="1270"/>
    <cellStyle name="Normal 4 5" xfId="4765"/>
    <cellStyle name="Normal 4 6" xfId="4771"/>
    <cellStyle name="Normal 4 7" xfId="4849"/>
    <cellStyle name="Normal 4 8" xfId="4842"/>
    <cellStyle name="Normal 4 9" xfId="4756"/>
    <cellStyle name="Normal 4_3. Chng in credit spreads" xfId="8676"/>
    <cellStyle name="Normal 40" xfId="4859"/>
    <cellStyle name="Normal 41" xfId="4837"/>
    <cellStyle name="Normal 5" xfId="376"/>
    <cellStyle name="Normal 5 2" xfId="377"/>
    <cellStyle name="Normal 5 2 2" xfId="775"/>
    <cellStyle name="Normal 5 2 3" xfId="1493"/>
    <cellStyle name="Normal 5 2_7. Other MTM adjustments" xfId="8677"/>
    <cellStyle name="Normal 5 3" xfId="1271"/>
    <cellStyle name="Normal 5 4" xfId="10084"/>
    <cellStyle name="Normal 5_3. Chng in credit spreads" xfId="8678"/>
    <cellStyle name="Normal 6" xfId="378"/>
    <cellStyle name="Normal 6 2" xfId="776"/>
    <cellStyle name="Normal 6 2 2" xfId="8679"/>
    <cellStyle name="Normal 6 2 2 2" xfId="8680"/>
    <cellStyle name="Normal 6 2 2 2 2" xfId="8681"/>
    <cellStyle name="Normal 6 2 2 2 2 2" xfId="8682"/>
    <cellStyle name="Normal 6 2 2 2 2_3. Chng in credit spreads" xfId="8683"/>
    <cellStyle name="Normal 6 2 2 2 3" xfId="8684"/>
    <cellStyle name="Normal 6 2 2 2 3 2" xfId="8685"/>
    <cellStyle name="Normal 6 2 2 2 3_3. Chng in credit spreads" xfId="8686"/>
    <cellStyle name="Normal 6 2 2 2 4" xfId="8687"/>
    <cellStyle name="Normal 6 2 2 2_3. Chng in credit spreads" xfId="8688"/>
    <cellStyle name="Normal 6 2 2 3" xfId="8689"/>
    <cellStyle name="Normal 6 2 2 3 2" xfId="8690"/>
    <cellStyle name="Normal 6 2 2 3_3. Chng in credit spreads" xfId="8691"/>
    <cellStyle name="Normal 6 2 2 4" xfId="8692"/>
    <cellStyle name="Normal 6 2 2 4 2" xfId="8693"/>
    <cellStyle name="Normal 6 2 2 4_3. Chng in credit spreads" xfId="8694"/>
    <cellStyle name="Normal 6 2 2 5" xfId="8695"/>
    <cellStyle name="Normal 6 2 2_3. Chng in credit spreads" xfId="8696"/>
    <cellStyle name="Normal 6 2 3" xfId="8697"/>
    <cellStyle name="Normal 6 2 3 2" xfId="8698"/>
    <cellStyle name="Normal 6 2 3 2 2" xfId="8699"/>
    <cellStyle name="Normal 6 2 3 2 2 2" xfId="8700"/>
    <cellStyle name="Normal 6 2 3 2 2_3. Chng in credit spreads" xfId="8701"/>
    <cellStyle name="Normal 6 2 3 2 3" xfId="8702"/>
    <cellStyle name="Normal 6 2 3 2 3 2" xfId="8703"/>
    <cellStyle name="Normal 6 2 3 2 3_3. Chng in credit spreads" xfId="8704"/>
    <cellStyle name="Normal 6 2 3 2 4" xfId="8705"/>
    <cellStyle name="Normal 6 2 3 2_3. Chng in credit spreads" xfId="8706"/>
    <cellStyle name="Normal 6 2 3 3" xfId="8707"/>
    <cellStyle name="Normal 6 2 3 3 2" xfId="8708"/>
    <cellStyle name="Normal 6 2 3 3_3. Chng in credit spreads" xfId="8709"/>
    <cellStyle name="Normal 6 2 3 4" xfId="8710"/>
    <cellStyle name="Normal 6 2 3 4 2" xfId="8711"/>
    <cellStyle name="Normal 6 2 3 4_3. Chng in credit spreads" xfId="8712"/>
    <cellStyle name="Normal 6 2 3 5" xfId="8713"/>
    <cellStyle name="Normal 6 2 3_3. Chng in credit spreads" xfId="8714"/>
    <cellStyle name="Normal 6 2 4" xfId="8715"/>
    <cellStyle name="Normal 6 2 4 2" xfId="8716"/>
    <cellStyle name="Normal 6 2 4 2 2" xfId="8717"/>
    <cellStyle name="Normal 6 2 4 2_3. Chng in credit spreads" xfId="8718"/>
    <cellStyle name="Normal 6 2 4 3" xfId="8719"/>
    <cellStyle name="Normal 6 2 4 3 2" xfId="8720"/>
    <cellStyle name="Normal 6 2 4 3_3. Chng in credit spreads" xfId="8721"/>
    <cellStyle name="Normal 6 2 4 4" xfId="8722"/>
    <cellStyle name="Normal 6 2 4_3. Chng in credit spreads" xfId="8723"/>
    <cellStyle name="Normal 6 2 5" xfId="8724"/>
    <cellStyle name="Normal 6 2 5 2" xfId="8725"/>
    <cellStyle name="Normal 6 2 5_3. Chng in credit spreads" xfId="8726"/>
    <cellStyle name="Normal 6 2 6" xfId="8727"/>
    <cellStyle name="Normal 6 2 6 2" xfId="8728"/>
    <cellStyle name="Normal 6 2 6_3. Chng in credit spreads" xfId="8729"/>
    <cellStyle name="Normal 6 2_3. Chng in credit spreads" xfId="8730"/>
    <cellStyle name="Normal 6 3" xfId="1011"/>
    <cellStyle name="Normal 6 3 2" xfId="8731"/>
    <cellStyle name="Normal 6 3 2 2" xfId="8732"/>
    <cellStyle name="Normal 6 3 2 2 2" xfId="8733"/>
    <cellStyle name="Normal 6 3 2 2 2 2" xfId="8734"/>
    <cellStyle name="Normal 6 3 2 2 2_3. Chng in credit spreads" xfId="8735"/>
    <cellStyle name="Normal 6 3 2 2 3" xfId="8736"/>
    <cellStyle name="Normal 6 3 2 2 3 2" xfId="8737"/>
    <cellStyle name="Normal 6 3 2 2 3_3. Chng in credit spreads" xfId="8738"/>
    <cellStyle name="Normal 6 3 2 2 4" xfId="8739"/>
    <cellStyle name="Normal 6 3 2 2_3. Chng in credit spreads" xfId="8740"/>
    <cellStyle name="Normal 6 3 2 3" xfId="8741"/>
    <cellStyle name="Normal 6 3 2 3 2" xfId="8742"/>
    <cellStyle name="Normal 6 3 2 3_3. Chng in credit spreads" xfId="8743"/>
    <cellStyle name="Normal 6 3 2 4" xfId="8744"/>
    <cellStyle name="Normal 6 3 2 4 2" xfId="8745"/>
    <cellStyle name="Normal 6 3 2 4_3. Chng in credit spreads" xfId="8746"/>
    <cellStyle name="Normal 6 3 2 5" xfId="8747"/>
    <cellStyle name="Normal 6 3 2_3. Chng in credit spreads" xfId="8748"/>
    <cellStyle name="Normal 6 3 3" xfId="8749"/>
    <cellStyle name="Normal 6 3 3 2" xfId="8750"/>
    <cellStyle name="Normal 6 3 3 2 2" xfId="8751"/>
    <cellStyle name="Normal 6 3 3 2 2 2" xfId="8752"/>
    <cellStyle name="Normal 6 3 3 2 2_3. Chng in credit spreads" xfId="8753"/>
    <cellStyle name="Normal 6 3 3 2 3" xfId="8754"/>
    <cellStyle name="Normal 6 3 3 2 3 2" xfId="8755"/>
    <cellStyle name="Normal 6 3 3 2 3_3. Chng in credit spreads" xfId="8756"/>
    <cellStyle name="Normal 6 3 3 2 4" xfId="8757"/>
    <cellStyle name="Normal 6 3 3 2_3. Chng in credit spreads" xfId="8758"/>
    <cellStyle name="Normal 6 3 3 3" xfId="8759"/>
    <cellStyle name="Normal 6 3 3 3 2" xfId="8760"/>
    <cellStyle name="Normal 6 3 3 3_3. Chng in credit spreads" xfId="8761"/>
    <cellStyle name="Normal 6 3 3 4" xfId="8762"/>
    <cellStyle name="Normal 6 3 3 4 2" xfId="8763"/>
    <cellStyle name="Normal 6 3 3 4_3. Chng in credit spreads" xfId="8764"/>
    <cellStyle name="Normal 6 3 3 5" xfId="8765"/>
    <cellStyle name="Normal 6 3 3_3. Chng in credit spreads" xfId="8766"/>
    <cellStyle name="Normal 6 3 4" xfId="8767"/>
    <cellStyle name="Normal 6 3 4 2" xfId="8768"/>
    <cellStyle name="Normal 6 3 4 2 2" xfId="8769"/>
    <cellStyle name="Normal 6 3 4 2_3. Chng in credit spreads" xfId="8770"/>
    <cellStyle name="Normal 6 3 4 3" xfId="8771"/>
    <cellStyle name="Normal 6 3 4 3 2" xfId="8772"/>
    <cellStyle name="Normal 6 3 4 3_3. Chng in credit spreads" xfId="8773"/>
    <cellStyle name="Normal 6 3 4 4" xfId="8774"/>
    <cellStyle name="Normal 6 3 4_3. Chng in credit spreads" xfId="8775"/>
    <cellStyle name="Normal 6 3 5" xfId="8776"/>
    <cellStyle name="Normal 6 3 5 2" xfId="8777"/>
    <cellStyle name="Normal 6 3 5_3. Chng in credit spreads" xfId="8778"/>
    <cellStyle name="Normal 6 3 6" xfId="8779"/>
    <cellStyle name="Normal 6 3 6 2" xfId="8780"/>
    <cellStyle name="Normal 6 3 6_3. Chng in credit spreads" xfId="8781"/>
    <cellStyle name="Normal 6 3_3. Chng in credit spreads" xfId="8782"/>
    <cellStyle name="Normal 6 4" xfId="1272"/>
    <cellStyle name="Normal 6 4 2" xfId="8783"/>
    <cellStyle name="Normal 6 4 2 2" xfId="8784"/>
    <cellStyle name="Normal 6 4 2 2 2" xfId="8785"/>
    <cellStyle name="Normal 6 4 2 2_3. Chng in credit spreads" xfId="8786"/>
    <cellStyle name="Normal 6 4 2 3" xfId="8787"/>
    <cellStyle name="Normal 6 4 2 3 2" xfId="8788"/>
    <cellStyle name="Normal 6 4 2 3_3. Chng in credit spreads" xfId="8789"/>
    <cellStyle name="Normal 6 4 2 4" xfId="8790"/>
    <cellStyle name="Normal 6 4 2_3. Chng in credit spreads" xfId="8791"/>
    <cellStyle name="Normal 6 4 3" xfId="8792"/>
    <cellStyle name="Normal 6 4 3 2" xfId="8793"/>
    <cellStyle name="Normal 6 4 3_3. Chng in credit spreads" xfId="8794"/>
    <cellStyle name="Normal 6 4 4" xfId="8795"/>
    <cellStyle name="Normal 6 4 4 2" xfId="8796"/>
    <cellStyle name="Normal 6 4 4_3. Chng in credit spreads" xfId="8797"/>
    <cellStyle name="Normal 6 4_3. Chng in credit spreads" xfId="8798"/>
    <cellStyle name="Normal 6 5" xfId="1379"/>
    <cellStyle name="Normal 6 5 2" xfId="8799"/>
    <cellStyle name="Normal 6 5 2 2" xfId="8800"/>
    <cellStyle name="Normal 6 5 2 2 2" xfId="8801"/>
    <cellStyle name="Normal 6 5 2 2_3. Chng in credit spreads" xfId="8802"/>
    <cellStyle name="Normal 6 5 2 3" xfId="8803"/>
    <cellStyle name="Normal 6 5 2 3 2" xfId="8804"/>
    <cellStyle name="Normal 6 5 2 3_3. Chng in credit spreads" xfId="8805"/>
    <cellStyle name="Normal 6 5 2 4" xfId="8806"/>
    <cellStyle name="Normal 6 5 2_3. Chng in credit spreads" xfId="8807"/>
    <cellStyle name="Normal 6 5 3" xfId="8808"/>
    <cellStyle name="Normal 6 5 3 2" xfId="8809"/>
    <cellStyle name="Normal 6 5 3_3. Chng in credit spreads" xfId="8810"/>
    <cellStyle name="Normal 6 5 4" xfId="8811"/>
    <cellStyle name="Normal 6 5 4 2" xfId="8812"/>
    <cellStyle name="Normal 6 5 4_3. Chng in credit spreads" xfId="8813"/>
    <cellStyle name="Normal 6 5 5" xfId="8814"/>
    <cellStyle name="Normal 6 5_3. Chng in credit spreads" xfId="8815"/>
    <cellStyle name="Normal 6 6" xfId="8816"/>
    <cellStyle name="Normal 6 6 2" xfId="8817"/>
    <cellStyle name="Normal 6 6 2 2" xfId="8818"/>
    <cellStyle name="Normal 6 6 2_3. Chng in credit spreads" xfId="8819"/>
    <cellStyle name="Normal 6 6 3" xfId="8820"/>
    <cellStyle name="Normal 6 6 3 2" xfId="8821"/>
    <cellStyle name="Normal 6 6 3_3. Chng in credit spreads" xfId="8822"/>
    <cellStyle name="Normal 6 6 4" xfId="8823"/>
    <cellStyle name="Normal 6 6_3. Chng in credit spreads" xfId="8824"/>
    <cellStyle name="Normal 6 7" xfId="8825"/>
    <cellStyle name="Normal 6 7 2" xfId="8826"/>
    <cellStyle name="Normal 6 7_3. Chng in credit spreads" xfId="8827"/>
    <cellStyle name="Normal 6 8" xfId="8828"/>
    <cellStyle name="Normal 6 8 2" xfId="8829"/>
    <cellStyle name="Normal 6 8_3. Chng in credit spreads" xfId="8830"/>
    <cellStyle name="Normal 6 9" xfId="8831"/>
    <cellStyle name="Normal 6 9 2" xfId="8832"/>
    <cellStyle name="Normal 6 9_3. Chng in credit spreads" xfId="8833"/>
    <cellStyle name="Normal 6_3. Chng in credit spreads" xfId="8834"/>
    <cellStyle name="Normal 7" xfId="379"/>
    <cellStyle name="Normal 7 2" xfId="777"/>
    <cellStyle name="Normal 7 3" xfId="1010"/>
    <cellStyle name="Normal 7 4" xfId="1273"/>
    <cellStyle name="Normal 7 5" xfId="1380"/>
    <cellStyle name="Normal 7_3. Chng in credit spreads" xfId="8835"/>
    <cellStyle name="Normal 8" xfId="380"/>
    <cellStyle name="Normal 8 2" xfId="778"/>
    <cellStyle name="Normal 8 2 2" xfId="8836"/>
    <cellStyle name="Normal 8 2_3. Chng in credit spreads" xfId="8837"/>
    <cellStyle name="Normal 8 3" xfId="1274"/>
    <cellStyle name="Normal 8 3 2" xfId="8838"/>
    <cellStyle name="Normal 8 3 2 2" xfId="8839"/>
    <cellStyle name="Normal 8 3 2 2 2" xfId="8840"/>
    <cellStyle name="Normal 8 3 2 2_3. Chng in credit spreads" xfId="8841"/>
    <cellStyle name="Normal 8 3 2 3" xfId="8842"/>
    <cellStyle name="Normal 8 3 2 3 2" xfId="8843"/>
    <cellStyle name="Normal 8 3 2 3_3. Chng in credit spreads" xfId="8844"/>
    <cellStyle name="Normal 8 3 2 4" xfId="8845"/>
    <cellStyle name="Normal 8 3 2_3. Chng in credit spreads" xfId="8846"/>
    <cellStyle name="Normal 8 3 3" xfId="8847"/>
    <cellStyle name="Normal 8 3 3 2" xfId="8848"/>
    <cellStyle name="Normal 8 3 3_3. Chng in credit spreads" xfId="8849"/>
    <cellStyle name="Normal 8 3 4" xfId="8850"/>
    <cellStyle name="Normal 8 3 4 2" xfId="8851"/>
    <cellStyle name="Normal 8 3 4_3. Chng in credit spreads" xfId="8852"/>
    <cellStyle name="Normal 8 3_3. Chng in credit spreads" xfId="8853"/>
    <cellStyle name="Normal 8 4" xfId="8854"/>
    <cellStyle name="Normal 8 4 2" xfId="8855"/>
    <cellStyle name="Normal 8 4 2 2" xfId="8856"/>
    <cellStyle name="Normal 8 4 2 2 2" xfId="8857"/>
    <cellStyle name="Normal 8 4 2 2_3. Chng in credit spreads" xfId="8858"/>
    <cellStyle name="Normal 8 4 2 3" xfId="8859"/>
    <cellStyle name="Normal 8 4 2 3 2" xfId="8860"/>
    <cellStyle name="Normal 8 4 2 3_3. Chng in credit spreads" xfId="8861"/>
    <cellStyle name="Normal 8 4 2 4" xfId="8862"/>
    <cellStyle name="Normal 8 4 2_3. Chng in credit spreads" xfId="8863"/>
    <cellStyle name="Normal 8 4 3" xfId="8864"/>
    <cellStyle name="Normal 8 4 3 2" xfId="8865"/>
    <cellStyle name="Normal 8 4 3_3. Chng in credit spreads" xfId="8866"/>
    <cellStyle name="Normal 8 4 4" xfId="8867"/>
    <cellStyle name="Normal 8 4 4 2" xfId="8868"/>
    <cellStyle name="Normal 8 4 4_3. Chng in credit spreads" xfId="8869"/>
    <cellStyle name="Normal 8 4 5" xfId="8870"/>
    <cellStyle name="Normal 8 4_3. Chng in credit spreads" xfId="8871"/>
    <cellStyle name="Normal 8 5" xfId="8872"/>
    <cellStyle name="Normal 8 5 2" xfId="8873"/>
    <cellStyle name="Normal 8 5 2 2" xfId="8874"/>
    <cellStyle name="Normal 8 5 2_3. Chng in credit spreads" xfId="8875"/>
    <cellStyle name="Normal 8 5 3" xfId="8876"/>
    <cellStyle name="Normal 8 5 3 2" xfId="8877"/>
    <cellStyle name="Normal 8 5 3_3. Chng in credit spreads" xfId="8878"/>
    <cellStyle name="Normal 8 5 4" xfId="8879"/>
    <cellStyle name="Normal 8 5_3. Chng in credit spreads" xfId="8880"/>
    <cellStyle name="Normal 8 6" xfId="8881"/>
    <cellStyle name="Normal 8 6 2" xfId="8882"/>
    <cellStyle name="Normal 8 6_3. Chng in credit spreads" xfId="8883"/>
    <cellStyle name="Normal 8 7" xfId="8884"/>
    <cellStyle name="Normal 8 7 2" xfId="8885"/>
    <cellStyle name="Normal 8 7_3. Chng in credit spreads" xfId="8886"/>
    <cellStyle name="Normal 8 8" xfId="8887"/>
    <cellStyle name="Normal 8 8 2" xfId="8888"/>
    <cellStyle name="Normal 8 8_3. Chng in credit spreads" xfId="8889"/>
    <cellStyle name="Normal 8 9" xfId="8890"/>
    <cellStyle name="Normal 8_3. Chng in credit spreads" xfId="8891"/>
    <cellStyle name="Normal 9" xfId="381"/>
    <cellStyle name="Normal 9 2" xfId="779"/>
    <cellStyle name="Normal 9 2 2" xfId="8892"/>
    <cellStyle name="Normal 9 2_3. Chng in credit spreads" xfId="8893"/>
    <cellStyle name="Normal 9 3" xfId="1275"/>
    <cellStyle name="Normal 9 3 2" xfId="8894"/>
    <cellStyle name="Normal 9 3_3. Chng in credit spreads" xfId="8895"/>
    <cellStyle name="Normal 9 4" xfId="1381"/>
    <cellStyle name="Normal 9_3. Chng in credit spreads" xfId="8896"/>
    <cellStyle name="Normal Cells" xfId="382"/>
    <cellStyle name="Normal Cells 2" xfId="383"/>
    <cellStyle name="Normal Cells 2 2" xfId="8897"/>
    <cellStyle name="Normal Cells 2 3" xfId="8898"/>
    <cellStyle name="Normal Cells 2_3. Chng in credit spreads" xfId="8899"/>
    <cellStyle name="Normal Cells 3" xfId="384"/>
    <cellStyle name="Normal Cells 3 2" xfId="385"/>
    <cellStyle name="Normal Cells 3_3. Chng in credit spreads" xfId="8900"/>
    <cellStyle name="Normal Cells_1" xfId="8901"/>
    <cellStyle name="Normal ej noll" xfId="4735"/>
    <cellStyle name="Normal ej noll låst" xfId="4736"/>
    <cellStyle name="Normal ej noll_3. Chng in credit spreads" xfId="8902"/>
    <cellStyle name="Normal_betty1" xfId="386"/>
    <cellStyle name="Normal_betty1 2" xfId="642"/>
    <cellStyle name="Normal_k_Margrethe" xfId="387"/>
    <cellStyle name="Normal_Kap 2" xfId="388"/>
    <cellStyle name="Normal_Kap 7 - basic inf tabell 11" xfId="1551"/>
    <cellStyle name="Normal_Kredittrisiko" xfId="389"/>
    <cellStyle name="Normal_Mal kap 3-DAM" xfId="648"/>
    <cellStyle name="Normal_tabeller.xls" xfId="390"/>
    <cellStyle name="Normal_tabeller.xls 2" xfId="391"/>
    <cellStyle name="Normal_tabeller.xls 2 2" xfId="626"/>
    <cellStyle name="Normal_tabeller.xls 3" xfId="392"/>
    <cellStyle name="Normal_tabeller.xls 3 2" xfId="645"/>
    <cellStyle name="Normal_tabeller.xls 4" xfId="644"/>
    <cellStyle name="Normal_tabeller.xls 5" xfId="393"/>
    <cellStyle name="Normal_tabeller.xls 5 2" xfId="646"/>
    <cellStyle name="Normal_tabeller.xls 6" xfId="647"/>
    <cellStyle name="Normal2" xfId="394"/>
    <cellStyle name="Normale_BP Mod2" xfId="395"/>
    <cellStyle name="NormalGB" xfId="396"/>
    <cellStyle name="Normalny_2007 10 11 nazwy departamentów i skróty" xfId="8903"/>
    <cellStyle name="Note" xfId="636"/>
    <cellStyle name="Note 2" xfId="1276"/>
    <cellStyle name="Note 2 2" xfId="8904"/>
    <cellStyle name="Note 2_3. Chng in credit spreads" xfId="8905"/>
    <cellStyle name="Note 3" xfId="1382"/>
    <cellStyle name="Note_7. Other MTM adjustments" xfId="8906"/>
    <cellStyle name="Notes" xfId="397"/>
    <cellStyle name="Notes 2" xfId="8907"/>
    <cellStyle name="Notes_3. Chng in credit spreads" xfId="8908"/>
    <cellStyle name="number" xfId="398"/>
    <cellStyle name="Nøytral" xfId="8909"/>
    <cellStyle name="Nøytral 2" xfId="399"/>
    <cellStyle name="Nøytral 3" xfId="8910"/>
    <cellStyle name="Nøytral_7. Other MTM adjustments" xfId="8911"/>
    <cellStyle name="Obliczenia" xfId="1277"/>
    <cellStyle name="Output" xfId="400"/>
    <cellStyle name="Output 2" xfId="1278"/>
    <cellStyle name="Output 3" xfId="8912"/>
    <cellStyle name="Output_7. Other MTM adjustments" xfId="8913"/>
    <cellStyle name="Overskrift 1" xfId="8914"/>
    <cellStyle name="Overskrift 1 2" xfId="401"/>
    <cellStyle name="Overskrift 1 3" xfId="8915"/>
    <cellStyle name="Overskrift 1_7. Other MTM adjustments" xfId="8916"/>
    <cellStyle name="Overskrift 2" xfId="8917"/>
    <cellStyle name="Overskrift 2 2" xfId="402"/>
    <cellStyle name="Overskrift 2 3" xfId="8918"/>
    <cellStyle name="Overskrift 2_7. Other MTM adjustments" xfId="8919"/>
    <cellStyle name="Overskrift 3" xfId="8920"/>
    <cellStyle name="Overskrift 3 2" xfId="403"/>
    <cellStyle name="Overskrift 3 3" xfId="8921"/>
    <cellStyle name="Overskrift 3_7. Other MTM adjustments" xfId="8922"/>
    <cellStyle name="Overskrift 4" xfId="8923"/>
    <cellStyle name="Overskrift 4 2" xfId="404"/>
    <cellStyle name="Overskrift 4 3" xfId="8924"/>
    <cellStyle name="Overskrift 4_7. Other MTM adjustments" xfId="8925"/>
    <cellStyle name="Page header" xfId="405"/>
    <cellStyle name="Page header 2" xfId="406"/>
    <cellStyle name="Page header 2 2" xfId="8926"/>
    <cellStyle name="Page header 2_3. Chng in credit spreads" xfId="8927"/>
    <cellStyle name="Page header 3" xfId="407"/>
    <cellStyle name="Page header 3 2" xfId="408"/>
    <cellStyle name="Page header 3_3. Chng in credit spreads" xfId="8928"/>
    <cellStyle name="Page header_1" xfId="8929"/>
    <cellStyle name="Page Heading Large" xfId="409"/>
    <cellStyle name="Page Heading Small" xfId="410"/>
    <cellStyle name="Page Number" xfId="411"/>
    <cellStyle name="Paryškinimas 1" xfId="412"/>
    <cellStyle name="Paryškinimas 2" xfId="413"/>
    <cellStyle name="Paryškinimas 3" xfId="414"/>
    <cellStyle name="Paryškinimas 4" xfId="415"/>
    <cellStyle name="Paryškinimas 5" xfId="416"/>
    <cellStyle name="Paryškinimas 6" xfId="417"/>
    <cellStyle name="Pastaba" xfId="418"/>
    <cellStyle name="Pastaba 2" xfId="419"/>
    <cellStyle name="Pastaba_3. Chng in credit spreads" xfId="8930"/>
    <cellStyle name="Pavadinimas" xfId="420"/>
    <cellStyle name="pb_page_heading_LS" xfId="421"/>
    <cellStyle name="Percent" xfId="10016"/>
    <cellStyle name="Percent [0]" xfId="422"/>
    <cellStyle name="Percent [1]" xfId="423"/>
    <cellStyle name="Percent [1] 2" xfId="780"/>
    <cellStyle name="Percent [1]_3. Chng in credit spreads" xfId="8932"/>
    <cellStyle name="Percent [2]" xfId="424"/>
    <cellStyle name="Percent [2] 2" xfId="781"/>
    <cellStyle name="Percent [2]_3. Chng in credit spreads" xfId="8933"/>
    <cellStyle name="Percent 10" xfId="10081"/>
    <cellStyle name="Percent 2" xfId="652"/>
    <cellStyle name="Percent 2 2" xfId="10091"/>
    <cellStyle name="Percent 3" xfId="653"/>
    <cellStyle name="Percent 3 2" xfId="10092"/>
    <cellStyle name="Percent 4" xfId="4839"/>
    <cellStyle name="Percent 5" xfId="4758"/>
    <cellStyle name="Percent 6" xfId="4843"/>
    <cellStyle name="Percent 7" xfId="4848"/>
    <cellStyle name="Percent 8" xfId="4845"/>
    <cellStyle name="Percent 9" xfId="4766"/>
    <cellStyle name="Percent Hard" xfId="425"/>
    <cellStyle name="Percent Hard 2" xfId="8935"/>
    <cellStyle name="Percent Hard_Results &amp; key fig." xfId="8934"/>
    <cellStyle name="Percent*" xfId="426"/>
    <cellStyle name="Percent_Results &amp; key fig." xfId="8931"/>
    <cellStyle name="Percentneg" xfId="427"/>
    <cellStyle name="Percentneg 2" xfId="8936"/>
    <cellStyle name="Percentneg_3. Chng in credit spreads" xfId="8937"/>
    <cellStyle name="Percentuale_INV2" xfId="428"/>
    <cellStyle name="Price" xfId="429"/>
    <cellStyle name="Profit figure" xfId="430"/>
    <cellStyle name="Profit figure 2" xfId="782"/>
    <cellStyle name="Profit figure_3. Chng in credit spreads" xfId="8938"/>
    <cellStyle name="Prosent 10" xfId="8939"/>
    <cellStyle name="Prosent 10 2" xfId="8940"/>
    <cellStyle name="Prosent 10 2 2" xfId="8941"/>
    <cellStyle name="Prosent 10 2_3. Chng in credit spreads" xfId="8942"/>
    <cellStyle name="Prosent 10 3" xfId="8943"/>
    <cellStyle name="Prosent 10_3. Chng in credit spreads" xfId="8944"/>
    <cellStyle name="Prosent 11" xfId="8945"/>
    <cellStyle name="Prosent 11 2" xfId="8946"/>
    <cellStyle name="Prosent 11_3. Chng in credit spreads" xfId="8947"/>
    <cellStyle name="Prosent 12" xfId="8948"/>
    <cellStyle name="Prosent 12 2" xfId="8949"/>
    <cellStyle name="Prosent 12 2 2" xfId="8950"/>
    <cellStyle name="Prosent 12 2 2 2" xfId="8951"/>
    <cellStyle name="Prosent 12 2 2 2 2" xfId="8952"/>
    <cellStyle name="Prosent 12 2 2 2 3" xfId="8953"/>
    <cellStyle name="Prosent 12 2 2 2_3. Chng in credit spreads" xfId="8954"/>
    <cellStyle name="Prosent 12 2 2 3" xfId="8955"/>
    <cellStyle name="Prosent 12 2 2 4" xfId="8956"/>
    <cellStyle name="Prosent 12 2 2_3. Chng in credit spreads" xfId="8957"/>
    <cellStyle name="Prosent 12 2 3" xfId="8958"/>
    <cellStyle name="Prosent 12 2 3 2" xfId="8959"/>
    <cellStyle name="Prosent 12 2 3 2 2" xfId="8960"/>
    <cellStyle name="Prosent 12 2 3 2 3" xfId="8961"/>
    <cellStyle name="Prosent 12 2 3 2_3. Chng in credit spreads" xfId="8962"/>
    <cellStyle name="Prosent 12 2 3 3" xfId="8963"/>
    <cellStyle name="Prosent 12 2 3 4" xfId="8964"/>
    <cellStyle name="Prosent 12 2 3_3. Chng in credit spreads" xfId="8965"/>
    <cellStyle name="Prosent 12 2 4" xfId="8966"/>
    <cellStyle name="Prosent 12 2 4 2" xfId="8967"/>
    <cellStyle name="Prosent 12 2 4 3" xfId="8968"/>
    <cellStyle name="Prosent 12 2 4_3. Chng in credit spreads" xfId="8969"/>
    <cellStyle name="Prosent 12 2 5" xfId="8970"/>
    <cellStyle name="Prosent 12 2 6" xfId="8971"/>
    <cellStyle name="Prosent 12 2_3. Chng in credit spreads" xfId="8972"/>
    <cellStyle name="Prosent 12 3" xfId="8973"/>
    <cellStyle name="Prosent 12 3 2" xfId="8974"/>
    <cellStyle name="Prosent 12 3 2 2" xfId="8975"/>
    <cellStyle name="Prosent 12 3 2 2 2" xfId="8976"/>
    <cellStyle name="Prosent 12 3 2 2 3" xfId="8977"/>
    <cellStyle name="Prosent 12 3 2 2_3. Chng in credit spreads" xfId="8978"/>
    <cellStyle name="Prosent 12 3 2 3" xfId="8979"/>
    <cellStyle name="Prosent 12 3 2 4" xfId="8980"/>
    <cellStyle name="Prosent 12 3 2_3. Chng in credit spreads" xfId="8981"/>
    <cellStyle name="Prosent 12 3 3" xfId="8982"/>
    <cellStyle name="Prosent 12 3 3 2" xfId="8983"/>
    <cellStyle name="Prosent 12 3 3 2 2" xfId="8984"/>
    <cellStyle name="Prosent 12 3 3 2 3" xfId="8985"/>
    <cellStyle name="Prosent 12 3 3 2_3. Chng in credit spreads" xfId="8986"/>
    <cellStyle name="Prosent 12 3 3 3" xfId="8987"/>
    <cellStyle name="Prosent 12 3 3 4" xfId="8988"/>
    <cellStyle name="Prosent 12 3 3_3. Chng in credit spreads" xfId="8989"/>
    <cellStyle name="Prosent 12 3 4" xfId="8990"/>
    <cellStyle name="Prosent 12 3 4 2" xfId="8991"/>
    <cellStyle name="Prosent 12 3 4 3" xfId="8992"/>
    <cellStyle name="Prosent 12 3 4_3. Chng in credit spreads" xfId="8993"/>
    <cellStyle name="Prosent 12 3 5" xfId="8994"/>
    <cellStyle name="Prosent 12 3 6" xfId="8995"/>
    <cellStyle name="Prosent 12 3_3. Chng in credit spreads" xfId="8996"/>
    <cellStyle name="Prosent 12 4" xfId="8997"/>
    <cellStyle name="Prosent 12 4 2" xfId="8998"/>
    <cellStyle name="Prosent 12 4 2 2" xfId="8999"/>
    <cellStyle name="Prosent 12 4 2 3" xfId="9000"/>
    <cellStyle name="Prosent 12 4 2_3. Chng in credit spreads" xfId="9001"/>
    <cellStyle name="Prosent 12 4 3" xfId="9002"/>
    <cellStyle name="Prosent 12 4 4" xfId="9003"/>
    <cellStyle name="Prosent 12 4_3. Chng in credit spreads" xfId="9004"/>
    <cellStyle name="Prosent 12 5" xfId="9005"/>
    <cellStyle name="Prosent 12 5 2" xfId="9006"/>
    <cellStyle name="Prosent 12 5 2 2" xfId="9007"/>
    <cellStyle name="Prosent 12 5 2 3" xfId="9008"/>
    <cellStyle name="Prosent 12 5 2_3. Chng in credit spreads" xfId="9009"/>
    <cellStyle name="Prosent 12 5 3" xfId="9010"/>
    <cellStyle name="Prosent 12 5 4" xfId="9011"/>
    <cellStyle name="Prosent 12 5_3. Chng in credit spreads" xfId="9012"/>
    <cellStyle name="Prosent 12 6" xfId="9013"/>
    <cellStyle name="Prosent 12 6 2" xfId="9014"/>
    <cellStyle name="Prosent 12 6 3" xfId="9015"/>
    <cellStyle name="Prosent 12 6_3. Chng in credit spreads" xfId="9016"/>
    <cellStyle name="Prosent 12 7" xfId="9017"/>
    <cellStyle name="Prosent 12 8" xfId="9018"/>
    <cellStyle name="Prosent 12_3. Chng in credit spreads" xfId="9019"/>
    <cellStyle name="Prosent 13" xfId="9020"/>
    <cellStyle name="Prosent 13 2" xfId="9021"/>
    <cellStyle name="Prosent 13_3. Chng in credit spreads" xfId="9022"/>
    <cellStyle name="Prosent 14" xfId="9023"/>
    <cellStyle name="Prosent 15" xfId="9024"/>
    <cellStyle name="Prosent 15 2" xfId="9025"/>
    <cellStyle name="Prosent 15 2 2" xfId="9026"/>
    <cellStyle name="Prosent 15 2 2 2" xfId="9027"/>
    <cellStyle name="Prosent 15 2 2 3" xfId="9028"/>
    <cellStyle name="Prosent 15 2 2_3. Chng in credit spreads" xfId="9029"/>
    <cellStyle name="Prosent 15 2 3" xfId="9030"/>
    <cellStyle name="Prosent 15 2 4" xfId="9031"/>
    <cellStyle name="Prosent 15 2_3. Chng in credit spreads" xfId="9032"/>
    <cellStyle name="Prosent 15 3" xfId="9033"/>
    <cellStyle name="Prosent 15 3 2" xfId="9034"/>
    <cellStyle name="Prosent 15 3 2 2" xfId="9035"/>
    <cellStyle name="Prosent 15 3 2 3" xfId="9036"/>
    <cellStyle name="Prosent 15 3 2_3. Chng in credit spreads" xfId="9037"/>
    <cellStyle name="Prosent 15 3 3" xfId="9038"/>
    <cellStyle name="Prosent 15 3 4" xfId="9039"/>
    <cellStyle name="Prosent 15 3_3. Chng in credit spreads" xfId="9040"/>
    <cellStyle name="Prosent 15 4" xfId="9041"/>
    <cellStyle name="Prosent 15 4 2" xfId="9042"/>
    <cellStyle name="Prosent 15 4 3" xfId="9043"/>
    <cellStyle name="Prosent 15 4_3. Chng in credit spreads" xfId="9044"/>
    <cellStyle name="Prosent 15 5" xfId="9045"/>
    <cellStyle name="Prosent 15 6" xfId="9046"/>
    <cellStyle name="Prosent 15_3. Chng in credit spreads" xfId="9047"/>
    <cellStyle name="Prosent 16" xfId="9048"/>
    <cellStyle name="Prosent 16 2" xfId="9049"/>
    <cellStyle name="Prosent 16 3" xfId="9050"/>
    <cellStyle name="Prosent 16_3. Chng in credit spreads" xfId="9051"/>
    <cellStyle name="Prosent 17" xfId="9052"/>
    <cellStyle name="Prosent 17 2" xfId="9053"/>
    <cellStyle name="Prosent 17_3. Chng in credit spreads" xfId="9054"/>
    <cellStyle name="Prosent 18" xfId="9055"/>
    <cellStyle name="Prosent 18 2" xfId="9056"/>
    <cellStyle name="Prosent 18 2 2" xfId="9057"/>
    <cellStyle name="Prosent 18 2 3" xfId="9058"/>
    <cellStyle name="Prosent 18 2_3. Chng in credit spreads" xfId="9059"/>
    <cellStyle name="Prosent 18 3" xfId="9060"/>
    <cellStyle name="Prosent 18 4" xfId="9061"/>
    <cellStyle name="Prosent 18_3. Chng in credit spreads" xfId="9062"/>
    <cellStyle name="Prosent 19" xfId="9063"/>
    <cellStyle name="Prosent 2" xfId="431"/>
    <cellStyle name="Prosent 2 10" xfId="9064"/>
    <cellStyle name="Prosent 2 10 2" xfId="9065"/>
    <cellStyle name="Prosent 2 10 2 2" xfId="9066"/>
    <cellStyle name="Prosent 2 10 2_3. Chng in credit spreads" xfId="9067"/>
    <cellStyle name="Prosent 2 10 3" xfId="9068"/>
    <cellStyle name="Prosent 2 10 3 2" xfId="9069"/>
    <cellStyle name="Prosent 2 10 3_3. Chng in credit spreads" xfId="9070"/>
    <cellStyle name="Prosent 2 10 4" xfId="9071"/>
    <cellStyle name="Prosent 2 10_3. Chng in credit spreads" xfId="9072"/>
    <cellStyle name="Prosent 2 11" xfId="9073"/>
    <cellStyle name="Prosent 2 11 2" xfId="9074"/>
    <cellStyle name="Prosent 2 11 3" xfId="9075"/>
    <cellStyle name="Prosent 2 11_3. Chng in credit spreads" xfId="9076"/>
    <cellStyle name="Prosent 2 12" xfId="9077"/>
    <cellStyle name="Prosent 2 12 2" xfId="9078"/>
    <cellStyle name="Prosent 2 12_3. Chng in credit spreads" xfId="9079"/>
    <cellStyle name="Prosent 2 13" xfId="9080"/>
    <cellStyle name="Prosent 2 13 2" xfId="9081"/>
    <cellStyle name="Prosent 2 13_3. Chng in credit spreads" xfId="9082"/>
    <cellStyle name="Prosent 2 14" xfId="10021"/>
    <cellStyle name="Prosent 2 2" xfId="432"/>
    <cellStyle name="Prosent 2 2 2" xfId="1279"/>
    <cellStyle name="Prosent 2 2 2 2" xfId="9083"/>
    <cellStyle name="Prosent 2 2 2 2 2" xfId="9084"/>
    <cellStyle name="Prosent 2 2 2 2 2 2" xfId="9085"/>
    <cellStyle name="Prosent 2 2 2 2 2_3. Chng in credit spreads" xfId="9086"/>
    <cellStyle name="Prosent 2 2 2 2 3" xfId="9087"/>
    <cellStyle name="Prosent 2 2 2 2 3 2" xfId="9088"/>
    <cellStyle name="Prosent 2 2 2 2 3_3. Chng in credit spreads" xfId="9089"/>
    <cellStyle name="Prosent 2 2 2 2 4" xfId="9090"/>
    <cellStyle name="Prosent 2 2 2 2 4 2" xfId="9091"/>
    <cellStyle name="Prosent 2 2 2 2 4_3. Chng in credit spreads" xfId="9092"/>
    <cellStyle name="Prosent 2 2 2 2 5" xfId="9093"/>
    <cellStyle name="Prosent 2 2 2 2_3. Chng in credit spreads" xfId="9094"/>
    <cellStyle name="Prosent 2 2 2 3" xfId="9095"/>
    <cellStyle name="Prosent 2 2 2 3 2" xfId="9096"/>
    <cellStyle name="Prosent 2 2 2 3 3" xfId="9097"/>
    <cellStyle name="Prosent 2 2 2 3_3. Chng in credit spreads" xfId="9098"/>
    <cellStyle name="Prosent 2 2 2 4" xfId="9099"/>
    <cellStyle name="Prosent 2 2 2 4 2" xfId="9100"/>
    <cellStyle name="Prosent 2 2 2 4_3. Chng in credit spreads" xfId="9101"/>
    <cellStyle name="Prosent 2 2 2 5" xfId="9102"/>
    <cellStyle name="Prosent 2 2 2 5 2" xfId="9103"/>
    <cellStyle name="Prosent 2 2 2 5_3. Chng in credit spreads" xfId="9104"/>
    <cellStyle name="Prosent 2 2 2 6" xfId="9105"/>
    <cellStyle name="Prosent 2 2 2 6 2" xfId="9106"/>
    <cellStyle name="Prosent 2 2 2 6_3. Chng in credit spreads" xfId="9107"/>
    <cellStyle name="Prosent 2 2 2_3. Chng in credit spreads" xfId="9108"/>
    <cellStyle name="Prosent 2 2 3" xfId="1383"/>
    <cellStyle name="Prosent 2 2 3 2" xfId="9109"/>
    <cellStyle name="Prosent 2 2 3 2 2" xfId="9110"/>
    <cellStyle name="Prosent 2 2 3 2 2 2" xfId="9111"/>
    <cellStyle name="Prosent 2 2 3 2 2_3. Chng in credit spreads" xfId="9112"/>
    <cellStyle name="Prosent 2 2 3 2 3" xfId="9113"/>
    <cellStyle name="Prosent 2 2 3 2 3 2" xfId="9114"/>
    <cellStyle name="Prosent 2 2 3 2 3_3. Chng in credit spreads" xfId="9115"/>
    <cellStyle name="Prosent 2 2 3 2 4" xfId="9116"/>
    <cellStyle name="Prosent 2 2 3 2 4 2" xfId="9117"/>
    <cellStyle name="Prosent 2 2 3 2 4_3. Chng in credit spreads" xfId="9118"/>
    <cellStyle name="Prosent 2 2 3 2 5" xfId="9119"/>
    <cellStyle name="Prosent 2 2 3 2_3. Chng in credit spreads" xfId="9120"/>
    <cellStyle name="Prosent 2 2 3 3" xfId="9121"/>
    <cellStyle name="Prosent 2 2 3 3 2" xfId="9122"/>
    <cellStyle name="Prosent 2 2 3 3_3. Chng in credit spreads" xfId="9123"/>
    <cellStyle name="Prosent 2 2 3 4" xfId="9124"/>
    <cellStyle name="Prosent 2 2 3 4 2" xfId="9125"/>
    <cellStyle name="Prosent 2 2 3 4_3. Chng in credit spreads" xfId="9126"/>
    <cellStyle name="Prosent 2 2 3 5" xfId="9127"/>
    <cellStyle name="Prosent 2 2 3 5 2" xfId="9128"/>
    <cellStyle name="Prosent 2 2 3 5_3. Chng in credit spreads" xfId="9129"/>
    <cellStyle name="Prosent 2 2 3 6" xfId="9130"/>
    <cellStyle name="Prosent 2 2 3_3. Chng in credit spreads" xfId="9131"/>
    <cellStyle name="Prosent 2 2 4" xfId="9132"/>
    <cellStyle name="Prosent 2 2 4 2" xfId="9133"/>
    <cellStyle name="Prosent 2 2 4 2 2" xfId="9134"/>
    <cellStyle name="Prosent 2 2 4 2 2 2" xfId="9135"/>
    <cellStyle name="Prosent 2 2 4 2 2_3. Chng in credit spreads" xfId="9136"/>
    <cellStyle name="Prosent 2 2 4 2 3" xfId="9137"/>
    <cellStyle name="Prosent 2 2 4 2 3 2" xfId="9138"/>
    <cellStyle name="Prosent 2 2 4 2 3_3. Chng in credit spreads" xfId="9139"/>
    <cellStyle name="Prosent 2 2 4 2 4" xfId="9140"/>
    <cellStyle name="Prosent 2 2 4 2_3. Chng in credit spreads" xfId="9141"/>
    <cellStyle name="Prosent 2 2 4 3" xfId="9142"/>
    <cellStyle name="Prosent 2 2 4 3 2" xfId="9143"/>
    <cellStyle name="Prosent 2 2 4 3_3. Chng in credit spreads" xfId="9144"/>
    <cellStyle name="Prosent 2 2 4 4" xfId="9145"/>
    <cellStyle name="Prosent 2 2 4 4 2" xfId="9146"/>
    <cellStyle name="Prosent 2 2 4 4_3. Chng in credit spreads" xfId="9147"/>
    <cellStyle name="Prosent 2 2 4 5" xfId="9148"/>
    <cellStyle name="Prosent 2 2 4 5 2" xfId="9149"/>
    <cellStyle name="Prosent 2 2 4 5_3. Chng in credit spreads" xfId="9150"/>
    <cellStyle name="Prosent 2 2 4 6" xfId="9151"/>
    <cellStyle name="Prosent 2 2 4_3. Chng in credit spreads" xfId="9152"/>
    <cellStyle name="Prosent 2 2 5" xfId="9153"/>
    <cellStyle name="Prosent 2 2 5 2" xfId="9154"/>
    <cellStyle name="Prosent 2 2 5 2 2" xfId="9155"/>
    <cellStyle name="Prosent 2 2 5 2_3. Chng in credit spreads" xfId="9156"/>
    <cellStyle name="Prosent 2 2 5 3" xfId="9157"/>
    <cellStyle name="Prosent 2 2 5 3 2" xfId="9158"/>
    <cellStyle name="Prosent 2 2 5 3_3. Chng in credit spreads" xfId="9159"/>
    <cellStyle name="Prosent 2 2 5 4" xfId="9160"/>
    <cellStyle name="Prosent 2 2 5 4 2" xfId="9161"/>
    <cellStyle name="Prosent 2 2 5 4_3. Chng in credit spreads" xfId="9162"/>
    <cellStyle name="Prosent 2 2 5 5" xfId="9163"/>
    <cellStyle name="Prosent 2 2 5_3. Chng in credit spreads" xfId="9164"/>
    <cellStyle name="Prosent 2 2 6" xfId="9165"/>
    <cellStyle name="Prosent 2 2 6 2" xfId="9166"/>
    <cellStyle name="Prosent 2 2 6 3" xfId="9167"/>
    <cellStyle name="Prosent 2 2 6_3. Chng in credit spreads" xfId="9168"/>
    <cellStyle name="Prosent 2 2 7" xfId="9169"/>
    <cellStyle name="Prosent 2 2 7 2" xfId="9170"/>
    <cellStyle name="Prosent 2 2 7_3. Chng in credit spreads" xfId="9171"/>
    <cellStyle name="Prosent 2 2 8" xfId="9172"/>
    <cellStyle name="Prosent 2 2 8 2" xfId="9173"/>
    <cellStyle name="Prosent 2 2 8_3. Chng in credit spreads" xfId="9174"/>
    <cellStyle name="Prosent 2 2_3. Chng in credit spreads" xfId="9175"/>
    <cellStyle name="Prosent 2 3" xfId="433"/>
    <cellStyle name="Prosent 2 3 2" xfId="785"/>
    <cellStyle name="Prosent 2 3 2 2" xfId="9176"/>
    <cellStyle name="Prosent 2 3 2 2 2" xfId="9177"/>
    <cellStyle name="Prosent 2 3 2 2 2 2" xfId="9178"/>
    <cellStyle name="Prosent 2 3 2 2 2_3. Chng in credit spreads" xfId="9179"/>
    <cellStyle name="Prosent 2 3 2 2 3" xfId="9180"/>
    <cellStyle name="Prosent 2 3 2 2 3 2" xfId="9181"/>
    <cellStyle name="Prosent 2 3 2 2 3_3. Chng in credit spreads" xfId="9182"/>
    <cellStyle name="Prosent 2 3 2 2 4" xfId="9183"/>
    <cellStyle name="Prosent 2 3 2 2 4 2" xfId="9184"/>
    <cellStyle name="Prosent 2 3 2 2 4_3. Chng in credit spreads" xfId="9185"/>
    <cellStyle name="Prosent 2 3 2 2 5" xfId="9186"/>
    <cellStyle name="Prosent 2 3 2 2_3. Chng in credit spreads" xfId="9187"/>
    <cellStyle name="Prosent 2 3 2 3" xfId="9188"/>
    <cellStyle name="Prosent 2 3 2 3 2" xfId="9189"/>
    <cellStyle name="Prosent 2 3 2 3_3. Chng in credit spreads" xfId="9190"/>
    <cellStyle name="Prosent 2 3 2 4" xfId="9191"/>
    <cellStyle name="Prosent 2 3 2 4 2" xfId="9192"/>
    <cellStyle name="Prosent 2 3 2 4_3. Chng in credit spreads" xfId="9193"/>
    <cellStyle name="Prosent 2 3 2 5" xfId="9194"/>
    <cellStyle name="Prosent 2 3 2 5 2" xfId="9195"/>
    <cellStyle name="Prosent 2 3 2 5_3. Chng in credit spreads" xfId="9196"/>
    <cellStyle name="Prosent 2 3 2 6" xfId="9197"/>
    <cellStyle name="Prosent 2 3 2 6 2" xfId="9198"/>
    <cellStyle name="Prosent 2 3 2 6_3. Chng in credit spreads" xfId="9199"/>
    <cellStyle name="Prosent 2 3 2_3. Chng in credit spreads" xfId="9200"/>
    <cellStyle name="Prosent 2 3 3" xfId="1494"/>
    <cellStyle name="Prosent 2 3 3 2" xfId="9201"/>
    <cellStyle name="Prosent 2 3 3 2 2" xfId="9202"/>
    <cellStyle name="Prosent 2 3 3 2 2 2" xfId="9203"/>
    <cellStyle name="Prosent 2 3 3 2 2_3. Chng in credit spreads" xfId="9204"/>
    <cellStyle name="Prosent 2 3 3 2 3" xfId="9205"/>
    <cellStyle name="Prosent 2 3 3 2 3 2" xfId="9206"/>
    <cellStyle name="Prosent 2 3 3 2 3_3. Chng in credit spreads" xfId="9207"/>
    <cellStyle name="Prosent 2 3 3 2 4" xfId="9208"/>
    <cellStyle name="Prosent 2 3 3 2 4 2" xfId="9209"/>
    <cellStyle name="Prosent 2 3 3 2 4_3. Chng in credit spreads" xfId="9210"/>
    <cellStyle name="Prosent 2 3 3 2 5" xfId="9211"/>
    <cellStyle name="Prosent 2 3 3 2_3. Chng in credit spreads" xfId="9212"/>
    <cellStyle name="Prosent 2 3 3 3" xfId="9213"/>
    <cellStyle name="Prosent 2 3 3 3 2" xfId="9214"/>
    <cellStyle name="Prosent 2 3 3 3_3. Chng in credit spreads" xfId="9215"/>
    <cellStyle name="Prosent 2 3 3 4" xfId="9216"/>
    <cellStyle name="Prosent 2 3 3 4 2" xfId="9217"/>
    <cellStyle name="Prosent 2 3 3 4_3. Chng in credit spreads" xfId="9218"/>
    <cellStyle name="Prosent 2 3 3 5" xfId="9219"/>
    <cellStyle name="Prosent 2 3 3 5 2" xfId="9220"/>
    <cellStyle name="Prosent 2 3 3 5_3. Chng in credit spreads" xfId="9221"/>
    <cellStyle name="Prosent 2 3 3 6" xfId="9222"/>
    <cellStyle name="Prosent 2 3 3_3. Chng in credit spreads" xfId="9223"/>
    <cellStyle name="Prosent 2 3 4" xfId="9224"/>
    <cellStyle name="Prosent 2 3 4 2" xfId="9225"/>
    <cellStyle name="Prosent 2 3 4 2 2" xfId="9226"/>
    <cellStyle name="Prosent 2 3 4 2_3. Chng in credit spreads" xfId="9227"/>
    <cellStyle name="Prosent 2 3 4 3" xfId="9228"/>
    <cellStyle name="Prosent 2 3 4 3 2" xfId="9229"/>
    <cellStyle name="Prosent 2 3 4 3_3. Chng in credit spreads" xfId="9230"/>
    <cellStyle name="Prosent 2 3 4 4" xfId="9231"/>
    <cellStyle name="Prosent 2 3 4 4 2" xfId="9232"/>
    <cellStyle name="Prosent 2 3 4 4_3. Chng in credit spreads" xfId="9233"/>
    <cellStyle name="Prosent 2 3 4 5" xfId="9234"/>
    <cellStyle name="Prosent 2 3 4_3. Chng in credit spreads" xfId="9235"/>
    <cellStyle name="Prosent 2 3 5" xfId="9236"/>
    <cellStyle name="Prosent 2 3 5 2" xfId="9237"/>
    <cellStyle name="Prosent 2 3 5 3" xfId="9238"/>
    <cellStyle name="Prosent 2 3 5_3. Chng in credit spreads" xfId="9239"/>
    <cellStyle name="Prosent 2 3 6" xfId="9240"/>
    <cellStyle name="Prosent 2 3 6 2" xfId="9241"/>
    <cellStyle name="Prosent 2 3 6_3. Chng in credit spreads" xfId="9242"/>
    <cellStyle name="Prosent 2 3 7" xfId="9243"/>
    <cellStyle name="Prosent 2 3 7 2" xfId="9244"/>
    <cellStyle name="Prosent 2 3 7_3. Chng in credit spreads" xfId="9245"/>
    <cellStyle name="Prosent 2 3 8" xfId="9246"/>
    <cellStyle name="Prosent 2 3 8 2" xfId="9247"/>
    <cellStyle name="Prosent 2 3 8_3. Chng in credit spreads" xfId="9248"/>
    <cellStyle name="Prosent 2 3_3. Chng in credit spreads" xfId="9249"/>
    <cellStyle name="Prosent 2 4" xfId="784"/>
    <cellStyle name="Prosent 2 4 2" xfId="9250"/>
    <cellStyle name="Prosent 2 4 2 2" xfId="9251"/>
    <cellStyle name="Prosent 2 4 2 2 2" xfId="9252"/>
    <cellStyle name="Prosent 2 4 2 2_3. Chng in credit spreads" xfId="9253"/>
    <cellStyle name="Prosent 2 4 2 3" xfId="9254"/>
    <cellStyle name="Prosent 2 4 2 3 2" xfId="9255"/>
    <cellStyle name="Prosent 2 4 2 3_3. Chng in credit spreads" xfId="9256"/>
    <cellStyle name="Prosent 2 4 2 4" xfId="9257"/>
    <cellStyle name="Prosent 2 4 2 4 2" xfId="9258"/>
    <cellStyle name="Prosent 2 4 2 4_3. Chng in credit spreads" xfId="9259"/>
    <cellStyle name="Prosent 2 4 2 5" xfId="9260"/>
    <cellStyle name="Prosent 2 4 2_3. Chng in credit spreads" xfId="9261"/>
    <cellStyle name="Prosent 2 4 3" xfId="9262"/>
    <cellStyle name="Prosent 2 4 3 2" xfId="9263"/>
    <cellStyle name="Prosent 2 4 3_3. Chng in credit spreads" xfId="9264"/>
    <cellStyle name="Prosent 2 4 4" xfId="9265"/>
    <cellStyle name="Prosent 2 4 4 2" xfId="9266"/>
    <cellStyle name="Prosent 2 4 4_3. Chng in credit spreads" xfId="9267"/>
    <cellStyle name="Prosent 2 4 5" xfId="9268"/>
    <cellStyle name="Prosent 2 4 5 2" xfId="9269"/>
    <cellStyle name="Prosent 2 4 5_3. Chng in credit spreads" xfId="9270"/>
    <cellStyle name="Prosent 2 4 6" xfId="9271"/>
    <cellStyle name="Prosent 2 4 6 2" xfId="9272"/>
    <cellStyle name="Prosent 2 4 6_3. Chng in credit spreads" xfId="9273"/>
    <cellStyle name="Prosent 2 4_3. Chng in credit spreads" xfId="9274"/>
    <cellStyle name="Prosent 2 5" xfId="1026"/>
    <cellStyle name="Prosent 2 5 2" xfId="9275"/>
    <cellStyle name="Prosent 2 5 2 2" xfId="9276"/>
    <cellStyle name="Prosent 2 5 2 2 2" xfId="9277"/>
    <cellStyle name="Prosent 2 5 2 2_3. Chng in credit spreads" xfId="9278"/>
    <cellStyle name="Prosent 2 5 2 3" xfId="9279"/>
    <cellStyle name="Prosent 2 5 2 3 2" xfId="9280"/>
    <cellStyle name="Prosent 2 5 2 3_3. Chng in credit spreads" xfId="9281"/>
    <cellStyle name="Prosent 2 5 2 4" xfId="9282"/>
    <cellStyle name="Prosent 2 5 2 4 2" xfId="9283"/>
    <cellStyle name="Prosent 2 5 2 4_3. Chng in credit spreads" xfId="9284"/>
    <cellStyle name="Prosent 2 5 2 5" xfId="9285"/>
    <cellStyle name="Prosent 2 5 2_3. Chng in credit spreads" xfId="9286"/>
    <cellStyle name="Prosent 2 5 3" xfId="9287"/>
    <cellStyle name="Prosent 2 5 3 2" xfId="9288"/>
    <cellStyle name="Prosent 2 5 3_3. Chng in credit spreads" xfId="9289"/>
    <cellStyle name="Prosent 2 5 4" xfId="9290"/>
    <cellStyle name="Prosent 2 5 4 2" xfId="9291"/>
    <cellStyle name="Prosent 2 5 4_3. Chng in credit spreads" xfId="9292"/>
    <cellStyle name="Prosent 2 5 5" xfId="9293"/>
    <cellStyle name="Prosent 2 5 5 2" xfId="9294"/>
    <cellStyle name="Prosent 2 5 5_3. Chng in credit spreads" xfId="9295"/>
    <cellStyle name="Prosent 2 5 6" xfId="9296"/>
    <cellStyle name="Prosent 2 5 6 2" xfId="9297"/>
    <cellStyle name="Prosent 2 5 6_3. Chng in credit spreads" xfId="9298"/>
    <cellStyle name="Prosent 2 5_3. Chng in credit spreads" xfId="9299"/>
    <cellStyle name="Prosent 2 6" xfId="1495"/>
    <cellStyle name="Prosent 2 6 2" xfId="9300"/>
    <cellStyle name="Prosent 2 6 2 2" xfId="9301"/>
    <cellStyle name="Prosent 2 6 2 2 2" xfId="9302"/>
    <cellStyle name="Prosent 2 6 2 2_3. Chng in credit spreads" xfId="9303"/>
    <cellStyle name="Prosent 2 6 2 3" xfId="9304"/>
    <cellStyle name="Prosent 2 6 2 3 2" xfId="9305"/>
    <cellStyle name="Prosent 2 6 2 3_3. Chng in credit spreads" xfId="9306"/>
    <cellStyle name="Prosent 2 6 2 4" xfId="9307"/>
    <cellStyle name="Prosent 2 6 2 4 2" xfId="9308"/>
    <cellStyle name="Prosent 2 6 2 4_3. Chng in credit spreads" xfId="9309"/>
    <cellStyle name="Prosent 2 6 2 5" xfId="9310"/>
    <cellStyle name="Prosent 2 6 2_3. Chng in credit spreads" xfId="9311"/>
    <cellStyle name="Prosent 2 6 3" xfId="9312"/>
    <cellStyle name="Prosent 2 6 3 2" xfId="9313"/>
    <cellStyle name="Prosent 2 6 3_3. Chng in credit spreads" xfId="9314"/>
    <cellStyle name="Prosent 2 6 4" xfId="9315"/>
    <cellStyle name="Prosent 2 6 4 2" xfId="9316"/>
    <cellStyle name="Prosent 2 6 4_3. Chng in credit spreads" xfId="9317"/>
    <cellStyle name="Prosent 2 6 5" xfId="9318"/>
    <cellStyle name="Prosent 2 6 5 2" xfId="9319"/>
    <cellStyle name="Prosent 2 6 5_3. Chng in credit spreads" xfId="9320"/>
    <cellStyle name="Prosent 2 6 6" xfId="9321"/>
    <cellStyle name="Prosent 2 6_3. Chng in credit spreads" xfId="9322"/>
    <cellStyle name="Prosent 2 7" xfId="9323"/>
    <cellStyle name="Prosent 2 7 2" xfId="9324"/>
    <cellStyle name="Prosent 2 7 2 2" xfId="9325"/>
    <cellStyle name="Prosent 2 7 2 2 2" xfId="9326"/>
    <cellStyle name="Prosent 2 7 2 2_3. Chng in credit spreads" xfId="9327"/>
    <cellStyle name="Prosent 2 7 2 3" xfId="9328"/>
    <cellStyle name="Prosent 2 7 2 3 2" xfId="9329"/>
    <cellStyle name="Prosent 2 7 2 3_3. Chng in credit spreads" xfId="9330"/>
    <cellStyle name="Prosent 2 7 2 4" xfId="9331"/>
    <cellStyle name="Prosent 2 7 2_3. Chng in credit spreads" xfId="9332"/>
    <cellStyle name="Prosent 2 7 3" xfId="9333"/>
    <cellStyle name="Prosent 2 7 3 2" xfId="9334"/>
    <cellStyle name="Prosent 2 7 3_3. Chng in credit spreads" xfId="9335"/>
    <cellStyle name="Prosent 2 7 4" xfId="9336"/>
    <cellStyle name="Prosent 2 7 4 2" xfId="9337"/>
    <cellStyle name="Prosent 2 7 4_3. Chng in credit spreads" xfId="9338"/>
    <cellStyle name="Prosent 2 7 5" xfId="9339"/>
    <cellStyle name="Prosent 2 7 5 2" xfId="9340"/>
    <cellStyle name="Prosent 2 7 5_3. Chng in credit spreads" xfId="9341"/>
    <cellStyle name="Prosent 2 7 6" xfId="9342"/>
    <cellStyle name="Prosent 2 7_3. Chng in credit spreads" xfId="9343"/>
    <cellStyle name="Prosent 2 8" xfId="9344"/>
    <cellStyle name="Prosent 2 8 2" xfId="9345"/>
    <cellStyle name="Prosent 2 8 3" xfId="9346"/>
    <cellStyle name="Prosent 2 8 4" xfId="9347"/>
    <cellStyle name="Prosent 2 8 5" xfId="9348"/>
    <cellStyle name="Prosent 2 8_3. Chng in credit spreads" xfId="9349"/>
    <cellStyle name="Prosent 2 9" xfId="9350"/>
    <cellStyle name="Prosent 2 9 2" xfId="9351"/>
    <cellStyle name="Prosent 2 9 2 2" xfId="9352"/>
    <cellStyle name="Prosent 2 9 2_3. Chng in credit spreads" xfId="9353"/>
    <cellStyle name="Prosent 2 9 3" xfId="9354"/>
    <cellStyle name="Prosent 2 9 3 2" xfId="9355"/>
    <cellStyle name="Prosent 2 9 3_3. Chng in credit spreads" xfId="9356"/>
    <cellStyle name="Prosent 2 9 4" xfId="9357"/>
    <cellStyle name="Prosent 2 9_3. Chng in credit spreads" xfId="9358"/>
    <cellStyle name="Prosent 2_3. Chng in credit spreads" xfId="9359"/>
    <cellStyle name="Prosent 20" xfId="9360"/>
    <cellStyle name="Prosent 3" xfId="434"/>
    <cellStyle name="Prosent 3 2" xfId="435"/>
    <cellStyle name="Prosent 3 2 2" xfId="787"/>
    <cellStyle name="Prosent 3 2 3" xfId="1496"/>
    <cellStyle name="Prosent 3 2_3. Chng in credit spreads" xfId="9361"/>
    <cellStyle name="Prosent 3 3" xfId="786"/>
    <cellStyle name="Prosent 3 3 2" xfId="9362"/>
    <cellStyle name="Prosent 3 3 3" xfId="9363"/>
    <cellStyle name="Prosent 3 3_3. Chng in credit spreads" xfId="9364"/>
    <cellStyle name="Prosent 3 4" xfId="1497"/>
    <cellStyle name="Prosent 3_3. Chng in credit spreads" xfId="9365"/>
    <cellStyle name="Prosent 4" xfId="436"/>
    <cellStyle name="Prosent 4 2" xfId="788"/>
    <cellStyle name="Prosent 4 2 2" xfId="9366"/>
    <cellStyle name="Prosent 4 2 3" xfId="9367"/>
    <cellStyle name="Prosent 4 2_3. Chng in credit spreads" xfId="9368"/>
    <cellStyle name="Prosent 4 3" xfId="9369"/>
    <cellStyle name="Prosent 4_3. Chng in credit spreads" xfId="9370"/>
    <cellStyle name="Prosent 5" xfId="437"/>
    <cellStyle name="Prosent 5 2" xfId="789"/>
    <cellStyle name="Prosent 5 2 2" xfId="9371"/>
    <cellStyle name="Prosent 5 2_3. Chng in credit spreads" xfId="9372"/>
    <cellStyle name="Prosent 5 3" xfId="1005"/>
    <cellStyle name="Prosent 5 4" xfId="1498"/>
    <cellStyle name="Prosent 5_3. Chng in credit spreads" xfId="9373"/>
    <cellStyle name="Prosent 6" xfId="438"/>
    <cellStyle name="Prosent 6 2" xfId="995"/>
    <cellStyle name="Prosent 6_3. Chng in credit spreads" xfId="9374"/>
    <cellStyle name="Prosent 7" xfId="783"/>
    <cellStyle name="Prosent 7 2" xfId="9375"/>
    <cellStyle name="Prosent 7 2 2" xfId="9376"/>
    <cellStyle name="Prosent 7 2_3. Chng in credit spreads" xfId="9377"/>
    <cellStyle name="Prosent 7 3" xfId="9378"/>
    <cellStyle name="Prosent 7 4" xfId="9379"/>
    <cellStyle name="Prosent 7 5" xfId="9380"/>
    <cellStyle name="Prosent 7_3. Chng in credit spreads" xfId="9381"/>
    <cellStyle name="Prosent 8" xfId="888"/>
    <cellStyle name="Prosent 8 2" xfId="9382"/>
    <cellStyle name="Prosent 8 2 2" xfId="9383"/>
    <cellStyle name="Prosent 8 2_3. Chng in credit spreads" xfId="9384"/>
    <cellStyle name="Prosent 8 3" xfId="9385"/>
    <cellStyle name="Prosent 8_3. Chng in credit spreads" xfId="9386"/>
    <cellStyle name="Prosent 9" xfId="9387"/>
    <cellStyle name="Prosent 9 2" xfId="9388"/>
    <cellStyle name="Prosent 9 3" xfId="9389"/>
    <cellStyle name="Prosent 9 4" xfId="9390"/>
    <cellStyle name="Prosent 9_3. Chng in credit spreads" xfId="9391"/>
    <cellStyle name="Radrubrik" xfId="4737"/>
    <cellStyle name="Radtext" xfId="4738"/>
    <cellStyle name="RaekkeNiv1" xfId="439"/>
    <cellStyle name="RaekkeNiv1 2" xfId="790"/>
    <cellStyle name="RaekkeNiv1 2 2" xfId="865"/>
    <cellStyle name="RaekkeNiv1 2 2 2" xfId="4785"/>
    <cellStyle name="RaekkeNiv1 2 2 3" xfId="10033"/>
    <cellStyle name="RaekkeNiv1 2 2_Results &amp; key fig." xfId="9392"/>
    <cellStyle name="RaekkeNiv1 2 3" xfId="4778"/>
    <cellStyle name="RaekkeNiv1 2 4" xfId="10029"/>
    <cellStyle name="RaekkeNiv1 2_3. Chng in credit spreads" xfId="9393"/>
    <cellStyle name="RaekkeNiv1 3" xfId="1384"/>
    <cellStyle name="RaekkeNiv1 3 2" xfId="4833"/>
    <cellStyle name="RaekkeNiv1 3 3" xfId="4854"/>
    <cellStyle name="RaekkeNiv1 3 4" xfId="10076"/>
    <cellStyle name="RaekkeNiv1 4" xfId="4767"/>
    <cellStyle name="RaekkeNiv1 5" xfId="10022"/>
    <cellStyle name="RaekkeNiv1_3. Chng in credit spreads" xfId="9394"/>
    <cellStyle name="RaekkeNiv2" xfId="440"/>
    <cellStyle name="RaekkeNiv2 2" xfId="791"/>
    <cellStyle name="RaekkeNiv2 2 2" xfId="869"/>
    <cellStyle name="RaekkeNiv2 2 2 2" xfId="4788"/>
    <cellStyle name="RaekkeNiv2 2 2 3" xfId="10037"/>
    <cellStyle name="RaekkeNiv2 2 2_Results &amp; key fig." xfId="9395"/>
    <cellStyle name="RaekkeNiv2 2 3" xfId="4779"/>
    <cellStyle name="RaekkeNiv2 2 4" xfId="10030"/>
    <cellStyle name="RaekkeNiv2 2_3. Chng in credit spreads" xfId="9396"/>
    <cellStyle name="RaekkeNiv2 3" xfId="1385"/>
    <cellStyle name="RaekkeNiv2 3 2" xfId="4834"/>
    <cellStyle name="RaekkeNiv2 3 3" xfId="4853"/>
    <cellStyle name="RaekkeNiv2 3 4" xfId="10077"/>
    <cellStyle name="RaekkeNiv2 4" xfId="4768"/>
    <cellStyle name="RaekkeNiv2 5" xfId="10023"/>
    <cellStyle name="RaekkeNiv2_3. Chng in credit spreads" xfId="9397"/>
    <cellStyle name="RaekkeNiv3" xfId="441"/>
    <cellStyle name="RaekkeNiv3 2" xfId="792"/>
    <cellStyle name="RaekkeNiv3 2 2" xfId="875"/>
    <cellStyle name="RaekkeNiv3 2 2 2" xfId="4791"/>
    <cellStyle name="RaekkeNiv3 2 2 3" xfId="10041"/>
    <cellStyle name="RaekkeNiv3 2 2_Results &amp; key fig." xfId="9398"/>
    <cellStyle name="RaekkeNiv3 2 3" xfId="4780"/>
    <cellStyle name="RaekkeNiv3 2 4" xfId="10031"/>
    <cellStyle name="RaekkeNiv3 2_3. Chng in credit spreads" xfId="9399"/>
    <cellStyle name="RaekkeNiv3 3" xfId="1499"/>
    <cellStyle name="RaekkeNiv3 3 2" xfId="4835"/>
    <cellStyle name="RaekkeNiv3 3 3" xfId="4851"/>
    <cellStyle name="RaekkeNiv3 3 4" xfId="10079"/>
    <cellStyle name="RaekkeNiv3 4" xfId="4769"/>
    <cellStyle name="RaekkeNiv3 5" xfId="10024"/>
    <cellStyle name="RaekkeNiv3_3. Chng in credit spreads" xfId="9400"/>
    <cellStyle name="RaekkeNiv4" xfId="442"/>
    <cellStyle name="RaekkeNiv4 2" xfId="793"/>
    <cellStyle name="RaekkeNiv4 2 2" xfId="866"/>
    <cellStyle name="RaekkeNiv4 2 2 2" xfId="4786"/>
    <cellStyle name="RaekkeNiv4 2 2 3" xfId="10034"/>
    <cellStyle name="RaekkeNiv4 2 2_Results &amp; key fig." xfId="9401"/>
    <cellStyle name="RaekkeNiv4 2 3" xfId="4781"/>
    <cellStyle name="RaekkeNiv4 2 4" xfId="10032"/>
    <cellStyle name="RaekkeNiv4 2_3. Chng in credit spreads" xfId="9402"/>
    <cellStyle name="RaekkeNiv4 3" xfId="1500"/>
    <cellStyle name="RaekkeNiv4 3 2" xfId="4836"/>
    <cellStyle name="RaekkeNiv4 3 3" xfId="4850"/>
    <cellStyle name="RaekkeNiv4 3 4" xfId="10080"/>
    <cellStyle name="RaekkeNiv4 4" xfId="4770"/>
    <cellStyle name="RaekkeNiv4 5" xfId="10025"/>
    <cellStyle name="RaekkeNiv4_3. Chng in credit spreads" xfId="9403"/>
    <cellStyle name="Ratio" xfId="443"/>
    <cellStyle name="Resultat" xfId="4739"/>
    <cellStyle name="Reuters Cells" xfId="444"/>
    <cellStyle name="Reuters Cells 2" xfId="445"/>
    <cellStyle name="Reuters Cells 2 2" xfId="9404"/>
    <cellStyle name="Reuters Cells 2 3" xfId="9405"/>
    <cellStyle name="Reuters Cells 2_3. Chng in credit spreads" xfId="9406"/>
    <cellStyle name="Reuters Cells 3" xfId="446"/>
    <cellStyle name="Reuters Cells 3 2" xfId="447"/>
    <cellStyle name="Reuters Cells 3_3. Chng in credit spreads" xfId="9407"/>
    <cellStyle name="Reuters Cells_3. Chng in credit spreads" xfId="9408"/>
    <cellStyle name="Rubrik1" xfId="4740"/>
    <cellStyle name="Salomon Logo" xfId="448"/>
    <cellStyle name="ScotchRule" xfId="449"/>
    <cellStyle name="semestre" xfId="10093"/>
    <cellStyle name="Shaded" xfId="450"/>
    <cellStyle name="ShadedCells_Database" xfId="451"/>
    <cellStyle name="SimCorp_Data" xfId="452"/>
    <cellStyle name="Single Accounting" xfId="453"/>
    <cellStyle name="Skaičiavimas" xfId="454"/>
    <cellStyle name="Standaard_Blad1" xfId="455"/>
    <cellStyle name="Standard_01d Geographische Märkte" xfId="456"/>
    <cellStyle name="Stil 1" xfId="457"/>
    <cellStyle name="Stil 1 10" xfId="9409"/>
    <cellStyle name="Stil 1 11" xfId="9410"/>
    <cellStyle name="Stil 1 12" xfId="9411"/>
    <cellStyle name="Stil 1 13" xfId="9412"/>
    <cellStyle name="Stil 1 14" xfId="9413"/>
    <cellStyle name="Stil 1 2" xfId="458"/>
    <cellStyle name="Stil 1 2 2" xfId="794"/>
    <cellStyle name="Stil 1 2 2 2" xfId="9414"/>
    <cellStyle name="Stil 1 2 2 2 2" xfId="9415"/>
    <cellStyle name="Stil 1 2 2 2_3. Chng in credit spreads" xfId="9416"/>
    <cellStyle name="Stil 1 2 2 3" xfId="9417"/>
    <cellStyle name="Stil 1 2 2_3. Chng in credit spreads" xfId="9418"/>
    <cellStyle name="Stil 1 2 3" xfId="1002"/>
    <cellStyle name="Stil 1 2 3 2" xfId="9419"/>
    <cellStyle name="Stil 1 2 3 3" xfId="9420"/>
    <cellStyle name="Stil 1 2 3_3. Chng in credit spreads" xfId="9421"/>
    <cellStyle name="Stil 1 2 4" xfId="1501"/>
    <cellStyle name="Stil 1 2 4 2" xfId="9422"/>
    <cellStyle name="Stil 1 2 4_3. Chng in credit spreads" xfId="9423"/>
    <cellStyle name="Stil 1 2_3. Chng in credit spreads" xfId="9424"/>
    <cellStyle name="Stil 1 3" xfId="459"/>
    <cellStyle name="Stil 1 3 2" xfId="460"/>
    <cellStyle name="Stil 1 3 2 2" xfId="796"/>
    <cellStyle name="Stil 1 3 2 3" xfId="1502"/>
    <cellStyle name="Stil 1 3 2_3. Chng in credit spreads" xfId="9425"/>
    <cellStyle name="Stil 1 3 3" xfId="795"/>
    <cellStyle name="Stil 1 3 3 2" xfId="9426"/>
    <cellStyle name="Stil 1 3 3 3" xfId="9427"/>
    <cellStyle name="Stil 1 3 3 4" xfId="9428"/>
    <cellStyle name="Stil 1 3 3_3. Chng in credit spreads" xfId="9429"/>
    <cellStyle name="Stil 1 3 4" xfId="1503"/>
    <cellStyle name="Stil 1 3_3. Chng in credit spreads" xfId="9430"/>
    <cellStyle name="Stil 1 4" xfId="461"/>
    <cellStyle name="Stil 1 4 2" xfId="797"/>
    <cellStyle name="Stil 1 4 2 2" xfId="9431"/>
    <cellStyle name="Stil 1 4 2 3" xfId="9432"/>
    <cellStyle name="Stil 1 4 2_3. Chng in credit spreads" xfId="9433"/>
    <cellStyle name="Stil 1 4 3" xfId="1504"/>
    <cellStyle name="Stil 1 4 4" xfId="9434"/>
    <cellStyle name="Stil 1 4_3. Chng in credit spreads" xfId="9435"/>
    <cellStyle name="Stil 1 5" xfId="9436"/>
    <cellStyle name="Stil 1 5 2" xfId="9437"/>
    <cellStyle name="Stil 1 5 2 2" xfId="9438"/>
    <cellStyle name="Stil 1 5 2_3. Chng in credit spreads" xfId="9439"/>
    <cellStyle name="Stil 1 5 3" xfId="9440"/>
    <cellStyle name="Stil 1 5_3. Chng in credit spreads" xfId="9441"/>
    <cellStyle name="Stil 1 6" xfId="9442"/>
    <cellStyle name="Stil 1 6 2" xfId="9443"/>
    <cellStyle name="Stil 1 6 2 2" xfId="9444"/>
    <cellStyle name="Stil 1 6 2_3. Chng in credit spreads" xfId="9445"/>
    <cellStyle name="Stil 1 6_3. Chng in credit spreads" xfId="9446"/>
    <cellStyle name="Stil 1 7" xfId="9447"/>
    <cellStyle name="Stil 1 7 2" xfId="9448"/>
    <cellStyle name="Stil 1 7 2 2" xfId="9449"/>
    <cellStyle name="Stil 1 7 2_3. Chng in credit spreads" xfId="9450"/>
    <cellStyle name="Stil 1 7 3" xfId="9451"/>
    <cellStyle name="Stil 1 7 4" xfId="9452"/>
    <cellStyle name="Stil 1 7 5" xfId="9453"/>
    <cellStyle name="Stil 1 7_3. Chng in credit spreads" xfId="9454"/>
    <cellStyle name="Stil 1 8" xfId="9455"/>
    <cellStyle name="Stil 1 8 2" xfId="9456"/>
    <cellStyle name="Stil 1 8 3" xfId="9457"/>
    <cellStyle name="Stil 1 8_3. Chng in credit spreads" xfId="9458"/>
    <cellStyle name="Stil 1 9" xfId="9459"/>
    <cellStyle name="Stil 1_3. Chng in credit spreads" xfId="9460"/>
    <cellStyle name="Stil 10" xfId="462"/>
    <cellStyle name="Stil 10 2" xfId="798"/>
    <cellStyle name="Stil 10 3" xfId="1505"/>
    <cellStyle name="Stil 10_3. Chng in credit spreads" xfId="9461"/>
    <cellStyle name="Stil 11" xfId="463"/>
    <cellStyle name="Stil 11 2" xfId="799"/>
    <cellStyle name="Stil 11 3" xfId="1506"/>
    <cellStyle name="Stil 11_3. Chng in credit spreads" xfId="9462"/>
    <cellStyle name="Stil 12" xfId="464"/>
    <cellStyle name="Stil 12 2" xfId="800"/>
    <cellStyle name="Stil 12 3" xfId="1507"/>
    <cellStyle name="Stil 12_3. Chng in credit spreads" xfId="9463"/>
    <cellStyle name="Stil 13" xfId="465"/>
    <cellStyle name="Stil 14" xfId="466"/>
    <cellStyle name="Stil 14 2" xfId="801"/>
    <cellStyle name="Stil 14 3" xfId="1508"/>
    <cellStyle name="Stil 14_3. Chng in credit spreads" xfId="9464"/>
    <cellStyle name="Stil 15" xfId="467"/>
    <cellStyle name="Stil 15 2" xfId="802"/>
    <cellStyle name="Stil 15 3" xfId="1509"/>
    <cellStyle name="Stil 15_3. Chng in credit spreads" xfId="9465"/>
    <cellStyle name="Stil 16" xfId="468"/>
    <cellStyle name="Stil 16 2" xfId="803"/>
    <cellStyle name="Stil 16 3" xfId="1510"/>
    <cellStyle name="Stil 16_3. Chng in credit spreads" xfId="9466"/>
    <cellStyle name="Stil 17" xfId="469"/>
    <cellStyle name="Stil 17 2" xfId="804"/>
    <cellStyle name="Stil 17 3" xfId="1511"/>
    <cellStyle name="Stil 17_3. Chng in credit spreads" xfId="9467"/>
    <cellStyle name="Stil 18" xfId="470"/>
    <cellStyle name="Stil 18 2" xfId="805"/>
    <cellStyle name="Stil 18 3" xfId="1512"/>
    <cellStyle name="Stil 18_3. Chng in credit spreads" xfId="9468"/>
    <cellStyle name="Stil 19" xfId="471"/>
    <cellStyle name="Stil 19 2" xfId="806"/>
    <cellStyle name="Stil 19 3" xfId="1513"/>
    <cellStyle name="Stil 19_3. Chng in credit spreads" xfId="9469"/>
    <cellStyle name="Stil 2" xfId="472"/>
    <cellStyle name="Stil 2 2" xfId="930"/>
    <cellStyle name="Stil 2_3. Chng in credit spreads" xfId="9470"/>
    <cellStyle name="Stil 20" xfId="473"/>
    <cellStyle name="Stil 20 2" xfId="807"/>
    <cellStyle name="Stil 20 3" xfId="1514"/>
    <cellStyle name="Stil 20_3. Chng in credit spreads" xfId="9471"/>
    <cellStyle name="Stil 21" xfId="474"/>
    <cellStyle name="Stil 21 2" xfId="808"/>
    <cellStyle name="Stil 21 3" xfId="1515"/>
    <cellStyle name="Stil 21_3. Chng in credit spreads" xfId="9472"/>
    <cellStyle name="Stil 22" xfId="475"/>
    <cellStyle name="Stil 22 2" xfId="809"/>
    <cellStyle name="Stil 22 3" xfId="1516"/>
    <cellStyle name="Stil 22_3. Chng in credit spreads" xfId="9473"/>
    <cellStyle name="Stil 23" xfId="476"/>
    <cellStyle name="Stil 23 2" xfId="810"/>
    <cellStyle name="Stil 23 3" xfId="1517"/>
    <cellStyle name="Stil 23_3. Chng in credit spreads" xfId="9474"/>
    <cellStyle name="Stil 24" xfId="477"/>
    <cellStyle name="Stil 24 2" xfId="811"/>
    <cellStyle name="Stil 24 3" xfId="1518"/>
    <cellStyle name="Stil 24_3. Chng in credit spreads" xfId="9475"/>
    <cellStyle name="Stil 25" xfId="478"/>
    <cellStyle name="Stil 25 2" xfId="812"/>
    <cellStyle name="Stil 25 3" xfId="1519"/>
    <cellStyle name="Stil 25_3. Chng in credit spreads" xfId="9476"/>
    <cellStyle name="Stil 26" xfId="479"/>
    <cellStyle name="Stil 26 2" xfId="813"/>
    <cellStyle name="Stil 26 3" xfId="1520"/>
    <cellStyle name="Stil 26_3. Chng in credit spreads" xfId="9477"/>
    <cellStyle name="Stil 27" xfId="480"/>
    <cellStyle name="Stil 27 2" xfId="814"/>
    <cellStyle name="Stil 27 3" xfId="1521"/>
    <cellStyle name="Stil 27_3. Chng in credit spreads" xfId="9478"/>
    <cellStyle name="Stil 28" xfId="481"/>
    <cellStyle name="Stil 29" xfId="482"/>
    <cellStyle name="Stil 3" xfId="483"/>
    <cellStyle name="Stil 3 2" xfId="815"/>
    <cellStyle name="Stil 3 3" xfId="1522"/>
    <cellStyle name="Stil 3_3. Chng in credit spreads" xfId="9479"/>
    <cellStyle name="Stil 30" xfId="484"/>
    <cellStyle name="Stil 30 2" xfId="816"/>
    <cellStyle name="Stil 30 3" xfId="1523"/>
    <cellStyle name="Stil 30_3. Chng in credit spreads" xfId="9480"/>
    <cellStyle name="Stil 31" xfId="485"/>
    <cellStyle name="Stil 31 2" xfId="817"/>
    <cellStyle name="Stil 31 3" xfId="1524"/>
    <cellStyle name="Stil 31_3. Chng in credit spreads" xfId="9481"/>
    <cellStyle name="Stil 32" xfId="486"/>
    <cellStyle name="Stil 32 2" xfId="818"/>
    <cellStyle name="Stil 32 3" xfId="1525"/>
    <cellStyle name="Stil 32_3. Chng in credit spreads" xfId="9482"/>
    <cellStyle name="Stil 33" xfId="487"/>
    <cellStyle name="Stil 33 2" xfId="819"/>
    <cellStyle name="Stil 33 3" xfId="1526"/>
    <cellStyle name="Stil 33_3. Chng in credit spreads" xfId="9483"/>
    <cellStyle name="Stil 34" xfId="488"/>
    <cellStyle name="Stil 34 2" xfId="820"/>
    <cellStyle name="Stil 34 3" xfId="1527"/>
    <cellStyle name="Stil 34_3. Chng in credit spreads" xfId="9484"/>
    <cellStyle name="Stil 35" xfId="489"/>
    <cellStyle name="Stil 35 2" xfId="821"/>
    <cellStyle name="Stil 35 3" xfId="1528"/>
    <cellStyle name="Stil 35_3. Chng in credit spreads" xfId="9485"/>
    <cellStyle name="Stil 36" xfId="490"/>
    <cellStyle name="Stil 36 2" xfId="822"/>
    <cellStyle name="Stil 36 3" xfId="1529"/>
    <cellStyle name="Stil 36_3. Chng in credit spreads" xfId="9486"/>
    <cellStyle name="Stil 37" xfId="491"/>
    <cellStyle name="Stil 37 2" xfId="823"/>
    <cellStyle name="Stil 37 3" xfId="1530"/>
    <cellStyle name="Stil 37_3. Chng in credit spreads" xfId="9487"/>
    <cellStyle name="Stil 38" xfId="492"/>
    <cellStyle name="Stil 38 2" xfId="824"/>
    <cellStyle name="Stil 38 3" xfId="1531"/>
    <cellStyle name="Stil 38_3. Chng in credit spreads" xfId="9488"/>
    <cellStyle name="Stil 39" xfId="493"/>
    <cellStyle name="Stil 4" xfId="494"/>
    <cellStyle name="Stil 4 2" xfId="825"/>
    <cellStyle name="Stil 4 3" xfId="1532"/>
    <cellStyle name="Stil 4_3. Chng in credit spreads" xfId="9489"/>
    <cellStyle name="Stil 40" xfId="495"/>
    <cellStyle name="Stil 41" xfId="496"/>
    <cellStyle name="Stil 42" xfId="497"/>
    <cellStyle name="Stil 43" xfId="498"/>
    <cellStyle name="Stil 44" xfId="499"/>
    <cellStyle name="Stil 45" xfId="500"/>
    <cellStyle name="Stil 45 2" xfId="826"/>
    <cellStyle name="Stil 45 3" xfId="1533"/>
    <cellStyle name="Stil 45_3. Chng in credit spreads" xfId="9490"/>
    <cellStyle name="Stil 46" xfId="501"/>
    <cellStyle name="Stil 46 2" xfId="827"/>
    <cellStyle name="Stil 46 3" xfId="1534"/>
    <cellStyle name="Stil 46_3. Chng in credit spreads" xfId="9491"/>
    <cellStyle name="Stil 47" xfId="502"/>
    <cellStyle name="Stil 47 2" xfId="828"/>
    <cellStyle name="Stil 47 3" xfId="1535"/>
    <cellStyle name="Stil 47_3. Chng in credit spreads" xfId="9492"/>
    <cellStyle name="Stil 48" xfId="503"/>
    <cellStyle name="Stil 48 2" xfId="829"/>
    <cellStyle name="Stil 48 3" xfId="1536"/>
    <cellStyle name="Stil 48_3. Chng in credit spreads" xfId="9493"/>
    <cellStyle name="Stil 49" xfId="504"/>
    <cellStyle name="Stil 5" xfId="505"/>
    <cellStyle name="Stil 5 2" xfId="830"/>
    <cellStyle name="Stil 5 3" xfId="1537"/>
    <cellStyle name="Stil 5_3. Chng in credit spreads" xfId="9494"/>
    <cellStyle name="Stil 50" xfId="506"/>
    <cellStyle name="Stil 51" xfId="507"/>
    <cellStyle name="Stil 51 2" xfId="831"/>
    <cellStyle name="Stil 51 3" xfId="1538"/>
    <cellStyle name="Stil 51_3. Chng in credit spreads" xfId="9495"/>
    <cellStyle name="Stil 52" xfId="508"/>
    <cellStyle name="Stil 52 2" xfId="832"/>
    <cellStyle name="Stil 52 3" xfId="1539"/>
    <cellStyle name="Stil 52_3. Chng in credit spreads" xfId="9496"/>
    <cellStyle name="Stil 53" xfId="509"/>
    <cellStyle name="Stil 53 2" xfId="833"/>
    <cellStyle name="Stil 53 3" xfId="1540"/>
    <cellStyle name="Stil 53_3. Chng in credit spreads" xfId="9497"/>
    <cellStyle name="Stil 54" xfId="510"/>
    <cellStyle name="Stil 54 2" xfId="834"/>
    <cellStyle name="Stil 54 3" xfId="1541"/>
    <cellStyle name="Stil 54_3. Chng in credit spreads" xfId="9498"/>
    <cellStyle name="Stil 55" xfId="511"/>
    <cellStyle name="Stil 56" xfId="512"/>
    <cellStyle name="Stil 57" xfId="513"/>
    <cellStyle name="Stil 58" xfId="514"/>
    <cellStyle name="Stil 6" xfId="515"/>
    <cellStyle name="Stil 6 2" xfId="835"/>
    <cellStyle name="Stil 6 3" xfId="1542"/>
    <cellStyle name="Stil 6_3. Chng in credit spreads" xfId="9499"/>
    <cellStyle name="Stil 7" xfId="516"/>
    <cellStyle name="Stil 7 2" xfId="836"/>
    <cellStyle name="Stil 7 3" xfId="1543"/>
    <cellStyle name="Stil 7_3. Chng in credit spreads" xfId="9500"/>
    <cellStyle name="Stil 8" xfId="517"/>
    <cellStyle name="Stil 8 2" xfId="837"/>
    <cellStyle name="Stil 8 3" xfId="1544"/>
    <cellStyle name="Stil 8_3. Chng in credit spreads" xfId="9501"/>
    <cellStyle name="Stil 9" xfId="518"/>
    <cellStyle name="Stil 9 2" xfId="838"/>
    <cellStyle name="Stil 9 3" xfId="1545"/>
    <cellStyle name="Stil 9_3. Chng in credit spreads" xfId="9502"/>
    <cellStyle name="Style 1" xfId="1386"/>
    <cellStyle name="Style D green" xfId="519"/>
    <cellStyle name="Style E" xfId="520"/>
    <cellStyle name="Style H" xfId="521"/>
    <cellStyle name="Sub total" xfId="522"/>
    <cellStyle name="Sub total 10" xfId="1066"/>
    <cellStyle name="Sub total 11" xfId="1065"/>
    <cellStyle name="Sub total 12" xfId="895"/>
    <cellStyle name="Sub total 13" xfId="1018"/>
    <cellStyle name="Sub total 14" xfId="916"/>
    <cellStyle name="Sub total 15" xfId="1067"/>
    <cellStyle name="Sub total 16" xfId="915"/>
    <cellStyle name="Sub total 17" xfId="903"/>
    <cellStyle name="Sub total 18" xfId="920"/>
    <cellStyle name="Sub total 19" xfId="999"/>
    <cellStyle name="Sub total 2" xfId="523"/>
    <cellStyle name="Sub total 2 2" xfId="9503"/>
    <cellStyle name="Sub total 2 2 2" xfId="9504"/>
    <cellStyle name="Sub total 2 2_3. Chng in credit spreads" xfId="9505"/>
    <cellStyle name="Sub total 2 3" xfId="9506"/>
    <cellStyle name="Sub total 2_3. Chng in credit spreads" xfId="9507"/>
    <cellStyle name="Sub total 20" xfId="1006"/>
    <cellStyle name="Sub total 21" xfId="1074"/>
    <cellStyle name="Sub total 22" xfId="902"/>
    <cellStyle name="Sub total 23" xfId="897"/>
    <cellStyle name="Sub total 24" xfId="1004"/>
    <cellStyle name="Sub total 25" xfId="1094"/>
    <cellStyle name="Sub total 26" xfId="1089"/>
    <cellStyle name="Sub total 3" xfId="524"/>
    <cellStyle name="Sub total 3 2" xfId="525"/>
    <cellStyle name="Sub total 3 2 2" xfId="9508"/>
    <cellStyle name="Sub total 3 2_3. Chng in credit spreads" xfId="9509"/>
    <cellStyle name="Sub total 3 3" xfId="9510"/>
    <cellStyle name="Sub total 3_3. Chng in credit spreads" xfId="9511"/>
    <cellStyle name="Sub total 4" xfId="1001"/>
    <cellStyle name="Sub total 5" xfId="1041"/>
    <cellStyle name="Sub total 6" xfId="908"/>
    <cellStyle name="Sub total 7" xfId="972"/>
    <cellStyle name="Sub total 8" xfId="913"/>
    <cellStyle name="Sub total 9" xfId="983"/>
    <cellStyle name="Sub total_1" xfId="9512"/>
    <cellStyle name="Subtitle" xfId="526"/>
    <cellStyle name="Subtitle 2" xfId="9514"/>
    <cellStyle name="Subtitle_Results &amp; key fig." xfId="9513"/>
    <cellStyle name="Suma" xfId="527"/>
    <cellStyle name="Suma 2" xfId="1280"/>
    <cellStyle name="Suma_3. Chng in credit spreads" xfId="9515"/>
    <cellStyle name="Summa" xfId="528"/>
    <cellStyle name="Summa 1 låst" xfId="4741"/>
    <cellStyle name="Summa 2" xfId="1015"/>
    <cellStyle name="Summa 3" xfId="1071"/>
    <cellStyle name="Summa 4" xfId="925"/>
    <cellStyle name="Summa 5" xfId="1003"/>
    <cellStyle name="Summa 6" xfId="899"/>
    <cellStyle name="Summa 7" xfId="1016"/>
    <cellStyle name="Summa_3. Chng in credit spreads" xfId="9516"/>
    <cellStyle name="Summa1 låst" xfId="4742"/>
    <cellStyle name="Susietas langelis" xfId="529"/>
    <cellStyle name="SwitchCell" xfId="530"/>
    <cellStyle name="Tabelltittel" xfId="1329"/>
    <cellStyle name="Table Col Head" xfId="531"/>
    <cellStyle name="Table end" xfId="532"/>
    <cellStyle name="Table end 2" xfId="533"/>
    <cellStyle name="Table end 2 2" xfId="9517"/>
    <cellStyle name="Table end 2_3. Chng in credit spreads" xfId="9518"/>
    <cellStyle name="Table end 3" xfId="534"/>
    <cellStyle name="Table end 3 2" xfId="535"/>
    <cellStyle name="Table end 3_3. Chng in credit spreads" xfId="9519"/>
    <cellStyle name="Table end_1" xfId="9520"/>
    <cellStyle name="Table head" xfId="536"/>
    <cellStyle name="Table head 2" xfId="537"/>
    <cellStyle name="Table head 2 2" xfId="9521"/>
    <cellStyle name="Table head 2 2 2" xfId="9522"/>
    <cellStyle name="Table head 2 2_3. Chng in credit spreads" xfId="9523"/>
    <cellStyle name="Table head 2 3" xfId="9524"/>
    <cellStyle name="Table head 2_3. Chng in credit spreads" xfId="9525"/>
    <cellStyle name="Table head 3" xfId="538"/>
    <cellStyle name="Table head 3 2" xfId="539"/>
    <cellStyle name="Table head 3 2 2" xfId="9526"/>
    <cellStyle name="Table head 3 2_3. Chng in credit spreads" xfId="9527"/>
    <cellStyle name="Table head 3 3" xfId="9528"/>
    <cellStyle name="Table head 3_3. Chng in credit spreads" xfId="9529"/>
    <cellStyle name="Table head 4" xfId="1068"/>
    <cellStyle name="Table head 5" xfId="1072"/>
    <cellStyle name="Table head 6" xfId="1007"/>
    <cellStyle name="Table head 7" xfId="1014"/>
    <cellStyle name="Table head 8" xfId="924"/>
    <cellStyle name="Table head 9" xfId="932"/>
    <cellStyle name="Table Head Aligned" xfId="540"/>
    <cellStyle name="Table Head Blue" xfId="541"/>
    <cellStyle name="Table Head Green" xfId="542"/>
    <cellStyle name="Table Head_03-Egne aksjer 1002" xfId="543"/>
    <cellStyle name="Table Heading" xfId="544"/>
    <cellStyle name="Table Heading 2" xfId="9531"/>
    <cellStyle name="Table Heading_Results &amp; key fig." xfId="9530"/>
    <cellStyle name="Table Source" xfId="545"/>
    <cellStyle name="Table Sub Head" xfId="546"/>
    <cellStyle name="Table Text" xfId="547"/>
    <cellStyle name="table text bold" xfId="548"/>
    <cellStyle name="table text bold 2" xfId="549"/>
    <cellStyle name="table text bold 2 2" xfId="9532"/>
    <cellStyle name="table text bold 2_3. Chng in credit spreads" xfId="9533"/>
    <cellStyle name="table text bold 3" xfId="550"/>
    <cellStyle name="table text bold 3 2" xfId="551"/>
    <cellStyle name="table text bold 3_3. Chng in credit spreads" xfId="9534"/>
    <cellStyle name="table text bold green" xfId="552"/>
    <cellStyle name="table text bold green 2" xfId="553"/>
    <cellStyle name="table text bold green 2 2" xfId="9535"/>
    <cellStyle name="table text bold green 2_3. Chng in credit spreads" xfId="9536"/>
    <cellStyle name="table text bold green 3" xfId="9537"/>
    <cellStyle name="table text bold green_1" xfId="9538"/>
    <cellStyle name="table text bold_1" xfId="9539"/>
    <cellStyle name="table text light" xfId="554"/>
    <cellStyle name="table text light 2" xfId="555"/>
    <cellStyle name="table text light 2 2" xfId="9540"/>
    <cellStyle name="table text light 2_3. Chng in credit spreads" xfId="9541"/>
    <cellStyle name="table text light 3" xfId="556"/>
    <cellStyle name="table text light 3 2" xfId="557"/>
    <cellStyle name="table text light 3_3. Chng in credit spreads" xfId="9542"/>
    <cellStyle name="table text light_1" xfId="9543"/>
    <cellStyle name="Table Text_3. Chng in credit spreads" xfId="9544"/>
    <cellStyle name="Table Title" xfId="558"/>
    <cellStyle name="Table Units" xfId="559"/>
    <cellStyle name="Table Units 2" xfId="9545"/>
    <cellStyle name="Table Units_3. Chng in credit spreads" xfId="9546"/>
    <cellStyle name="Table_Header" xfId="560"/>
    <cellStyle name="TableBorder" xfId="561"/>
    <cellStyle name="TableBorder 2" xfId="839"/>
    <cellStyle name="TableBorder_3. Chng in credit spreads" xfId="9547"/>
    <cellStyle name="TableColumnHeader" xfId="562"/>
    <cellStyle name="TableHeading" xfId="563"/>
    <cellStyle name="TableHeading 2" xfId="840"/>
    <cellStyle name="TableHeading_3. Chng in credit spreads" xfId="9548"/>
    <cellStyle name="TableHighlight" xfId="564"/>
    <cellStyle name="TableHighlight 2" xfId="841"/>
    <cellStyle name="TableHighlight_3. Chng in credit spreads" xfId="9549"/>
    <cellStyle name="TableNote" xfId="565"/>
    <cellStyle name="TableNote 2" xfId="842"/>
    <cellStyle name="TableNote_3. Chng in credit spreads" xfId="9550"/>
    <cellStyle name="Tekst objaśnienia" xfId="1281"/>
    <cellStyle name="Tekst ostrzeżenia" xfId="1282"/>
    <cellStyle name="test a style" xfId="566"/>
    <cellStyle name="tête chapitre" xfId="10094"/>
    <cellStyle name="Text" xfId="567"/>
    <cellStyle name="Text [3]" xfId="568"/>
    <cellStyle name="Text [5]" xfId="569"/>
    <cellStyle name="Text 1" xfId="570"/>
    <cellStyle name="Text 12" xfId="4743"/>
    <cellStyle name="Text 2" xfId="571"/>
    <cellStyle name="Text 3" xfId="4744"/>
    <cellStyle name="Text Head 1" xfId="572"/>
    <cellStyle name="Text Head 2" xfId="573"/>
    <cellStyle name="Text Indent 1" xfId="574"/>
    <cellStyle name="Text Indent 2" xfId="575"/>
    <cellStyle name="Text_3. Chng in credit spreads" xfId="9551"/>
    <cellStyle name="Textrubrik" xfId="4745"/>
    <cellStyle name="Tikrinimo langelis" xfId="576"/>
    <cellStyle name="Times 10" xfId="577"/>
    <cellStyle name="Times 12" xfId="578"/>
    <cellStyle name="Title" xfId="579"/>
    <cellStyle name="Title 2" xfId="1283"/>
    <cellStyle name="Title_7. Other MTM adjustments" xfId="9552"/>
    <cellStyle name="Titles" xfId="580"/>
    <cellStyle name="titre" xfId="10095"/>
    <cellStyle name="Tittel" xfId="9553"/>
    <cellStyle name="Tittel 2" xfId="581"/>
    <cellStyle name="Tittel 3" xfId="9554"/>
    <cellStyle name="Tittel_7. Other MTM adjustments" xfId="9555"/>
    <cellStyle name="TOC" xfId="582"/>
    <cellStyle name="TOC 1" xfId="583"/>
    <cellStyle name="TOC 2" xfId="584"/>
    <cellStyle name="TOC_3. Chng in credit spreads" xfId="9556"/>
    <cellStyle name="Total" xfId="585"/>
    <cellStyle name="Total 2" xfId="1284"/>
    <cellStyle name="Total 3" xfId="9557"/>
    <cellStyle name="Total Currency" xfId="586"/>
    <cellStyle name="Total Normal" xfId="587"/>
    <cellStyle name="Total_06-Tilknytta 0906" xfId="1285"/>
    <cellStyle name="Totalt" xfId="9558"/>
    <cellStyle name="Totalt 2" xfId="588"/>
    <cellStyle name="Totalt 3" xfId="9559"/>
    <cellStyle name="Totalt 3 2" xfId="9560"/>
    <cellStyle name="Totalt 3_3. Chng in credit spreads" xfId="9561"/>
    <cellStyle name="Totalt_7. Other MTM adjustments" xfId="9562"/>
    <cellStyle name="ts" xfId="589"/>
    <cellStyle name="Tusenskille [0] 2" xfId="4746"/>
    <cellStyle name="Tusenskille [0] 2 2" xfId="9563"/>
    <cellStyle name="Tusenskille [0] 2 2 2" xfId="9564"/>
    <cellStyle name="Tusenskille [0] 2 2_3. Chng in credit spreads" xfId="9565"/>
    <cellStyle name="Tusenskille [0] 2 3" xfId="9566"/>
    <cellStyle name="Tusenskille [0] 2_3. Chng in credit spreads" xfId="9567"/>
    <cellStyle name="Tusenskille [0] 3" xfId="9568"/>
    <cellStyle name="Tusenskille [0]_Bok2" xfId="590"/>
    <cellStyle name="Tusenskille 10" xfId="591"/>
    <cellStyle name="Tusenskille 10 2" xfId="843"/>
    <cellStyle name="Tusenskille 10 2 2" xfId="9569"/>
    <cellStyle name="Tusenskille 10 2_3. Chng in credit spreads" xfId="9570"/>
    <cellStyle name="Tusenskille 10 3" xfId="1387"/>
    <cellStyle name="Tusenskille 10_3. Chng in credit spreads" xfId="9571"/>
    <cellStyle name="Tusenskille 11" xfId="592"/>
    <cellStyle name="Tusenskille 11 2" xfId="844"/>
    <cellStyle name="Tusenskille 11 3" xfId="1388"/>
    <cellStyle name="Tusenskille 11_3. Chng in credit spreads" xfId="9572"/>
    <cellStyle name="Tusenskille 12" xfId="593"/>
    <cellStyle name="Tusenskille 12 2" xfId="845"/>
    <cellStyle name="Tusenskille 12 3" xfId="1389"/>
    <cellStyle name="Tusenskille 12_3. Chng in credit spreads" xfId="9573"/>
    <cellStyle name="Tusenskille 13" xfId="594"/>
    <cellStyle name="Tusenskille 13 2" xfId="846"/>
    <cellStyle name="Tusenskille 13 3" xfId="1390"/>
    <cellStyle name="Tusenskille 13_3. Chng in credit spreads" xfId="9574"/>
    <cellStyle name="Tusenskille 14" xfId="595"/>
    <cellStyle name="Tusenskille 14 2" xfId="847"/>
    <cellStyle name="Tusenskille 14 2 2" xfId="9575"/>
    <cellStyle name="Tusenskille 14 2 2 2" xfId="9576"/>
    <cellStyle name="Tusenskille 14 2 2 2 2" xfId="9577"/>
    <cellStyle name="Tusenskille 14 2 2 2 3" xfId="9578"/>
    <cellStyle name="Tusenskille 14 2 2 2_3. Chng in credit spreads" xfId="9579"/>
    <cellStyle name="Tusenskille 14 2 2 3" xfId="9580"/>
    <cellStyle name="Tusenskille 14 2 2 4" xfId="9581"/>
    <cellStyle name="Tusenskille 14 2 2_3. Chng in credit spreads" xfId="9582"/>
    <cellStyle name="Tusenskille 14 2 3" xfId="9583"/>
    <cellStyle name="Tusenskille 14 2 3 2" xfId="9584"/>
    <cellStyle name="Tusenskille 14 2 3 2 2" xfId="9585"/>
    <cellStyle name="Tusenskille 14 2 3 2 3" xfId="9586"/>
    <cellStyle name="Tusenskille 14 2 3 2_3. Chng in credit spreads" xfId="9587"/>
    <cellStyle name="Tusenskille 14 2 3 3" xfId="9588"/>
    <cellStyle name="Tusenskille 14 2 3 4" xfId="9589"/>
    <cellStyle name="Tusenskille 14 2 3_3. Chng in credit spreads" xfId="9590"/>
    <cellStyle name="Tusenskille 14 2 4" xfId="9591"/>
    <cellStyle name="Tusenskille 14 2 4 2" xfId="9592"/>
    <cellStyle name="Tusenskille 14 2 4 3" xfId="9593"/>
    <cellStyle name="Tusenskille 14 2 4_3. Chng in credit spreads" xfId="9594"/>
    <cellStyle name="Tusenskille 14 2 5" xfId="9595"/>
    <cellStyle name="Tusenskille 14 2 6" xfId="9596"/>
    <cellStyle name="Tusenskille 14 2_3. Chng in credit spreads" xfId="9597"/>
    <cellStyle name="Tusenskille 14 3" xfId="1546"/>
    <cellStyle name="Tusenskille 14 3 2" xfId="9598"/>
    <cellStyle name="Tusenskille 14 3 2 2" xfId="9599"/>
    <cellStyle name="Tusenskille 14 3 2 2 2" xfId="9600"/>
    <cellStyle name="Tusenskille 14 3 2 2 3" xfId="9601"/>
    <cellStyle name="Tusenskille 14 3 2 2_3. Chng in credit spreads" xfId="9602"/>
    <cellStyle name="Tusenskille 14 3 2 3" xfId="9603"/>
    <cellStyle name="Tusenskille 14 3 2 4" xfId="9604"/>
    <cellStyle name="Tusenskille 14 3 2_3. Chng in credit spreads" xfId="9605"/>
    <cellStyle name="Tusenskille 14 3 3" xfId="9606"/>
    <cellStyle name="Tusenskille 14 3 3 2" xfId="9607"/>
    <cellStyle name="Tusenskille 14 3 3 2 2" xfId="9608"/>
    <cellStyle name="Tusenskille 14 3 3 2 3" xfId="9609"/>
    <cellStyle name="Tusenskille 14 3 3 2_3. Chng in credit spreads" xfId="9610"/>
    <cellStyle name="Tusenskille 14 3 3 3" xfId="9611"/>
    <cellStyle name="Tusenskille 14 3 3 4" xfId="9612"/>
    <cellStyle name="Tusenskille 14 3 3_3. Chng in credit spreads" xfId="9613"/>
    <cellStyle name="Tusenskille 14 3 4" xfId="9614"/>
    <cellStyle name="Tusenskille 14 3 4 2" xfId="9615"/>
    <cellStyle name="Tusenskille 14 3 4 3" xfId="9616"/>
    <cellStyle name="Tusenskille 14 3 4_3. Chng in credit spreads" xfId="9617"/>
    <cellStyle name="Tusenskille 14 3 5" xfId="9618"/>
    <cellStyle name="Tusenskille 14 3 6" xfId="9619"/>
    <cellStyle name="Tusenskille 14 3_3. Chng in credit spreads" xfId="9620"/>
    <cellStyle name="Tusenskille 14 4" xfId="9621"/>
    <cellStyle name="Tusenskille 14 4 2" xfId="9622"/>
    <cellStyle name="Tusenskille 14 4 2 2" xfId="9623"/>
    <cellStyle name="Tusenskille 14 4 2 3" xfId="9624"/>
    <cellStyle name="Tusenskille 14 4 2_3. Chng in credit spreads" xfId="9625"/>
    <cellStyle name="Tusenskille 14 4 3" xfId="9626"/>
    <cellStyle name="Tusenskille 14 4 4" xfId="9627"/>
    <cellStyle name="Tusenskille 14 4_3. Chng in credit spreads" xfId="9628"/>
    <cellStyle name="Tusenskille 14 5" xfId="9629"/>
    <cellStyle name="Tusenskille 14 5 2" xfId="9630"/>
    <cellStyle name="Tusenskille 14 5 2 2" xfId="9631"/>
    <cellStyle name="Tusenskille 14 5 2 3" xfId="9632"/>
    <cellStyle name="Tusenskille 14 5 2_3. Chng in credit spreads" xfId="9633"/>
    <cellStyle name="Tusenskille 14 5 3" xfId="9634"/>
    <cellStyle name="Tusenskille 14 5 4" xfId="9635"/>
    <cellStyle name="Tusenskille 14 5_3. Chng in credit spreads" xfId="9636"/>
    <cellStyle name="Tusenskille 14 6" xfId="9637"/>
    <cellStyle name="Tusenskille 14 6 2" xfId="9638"/>
    <cellStyle name="Tusenskille 14 6 3" xfId="9639"/>
    <cellStyle name="Tusenskille 14 6_3. Chng in credit spreads" xfId="9640"/>
    <cellStyle name="Tusenskille 14 7" xfId="9641"/>
    <cellStyle name="Tusenskille 14 8" xfId="9642"/>
    <cellStyle name="Tusenskille 14_3. Chng in credit spreads" xfId="9643"/>
    <cellStyle name="Tusenskille 15" xfId="596"/>
    <cellStyle name="Tusenskille 15 2" xfId="848"/>
    <cellStyle name="Tusenskille 15 3" xfId="1391"/>
    <cellStyle name="Tusenskille 15_3. Chng in credit spreads" xfId="9644"/>
    <cellStyle name="Tusenskille 16" xfId="597"/>
    <cellStyle name="Tusenskille 16 2" xfId="849"/>
    <cellStyle name="Tusenskille 16 2 2" xfId="9645"/>
    <cellStyle name="Tusenskille 16 2 2 2" xfId="9646"/>
    <cellStyle name="Tusenskille 16 2 2 2 2" xfId="9647"/>
    <cellStyle name="Tusenskille 16 2 2 2 3" xfId="9648"/>
    <cellStyle name="Tusenskille 16 2 2 2_3. Chng in credit spreads" xfId="9649"/>
    <cellStyle name="Tusenskille 16 2 2 3" xfId="9650"/>
    <cellStyle name="Tusenskille 16 2 2 4" xfId="9651"/>
    <cellStyle name="Tusenskille 16 2 2_3. Chng in credit spreads" xfId="9652"/>
    <cellStyle name="Tusenskille 16 2 3" xfId="9653"/>
    <cellStyle name="Tusenskille 16 2 3 2" xfId="9654"/>
    <cellStyle name="Tusenskille 16 2 3 2 2" xfId="9655"/>
    <cellStyle name="Tusenskille 16 2 3 2 3" xfId="9656"/>
    <cellStyle name="Tusenskille 16 2 3 2_3. Chng in credit spreads" xfId="9657"/>
    <cellStyle name="Tusenskille 16 2 3 3" xfId="9658"/>
    <cellStyle name="Tusenskille 16 2 3 4" xfId="9659"/>
    <cellStyle name="Tusenskille 16 2 3_3. Chng in credit spreads" xfId="9660"/>
    <cellStyle name="Tusenskille 16 2 4" xfId="9661"/>
    <cellStyle name="Tusenskille 16 2 4 2" xfId="9662"/>
    <cellStyle name="Tusenskille 16 2 4 3" xfId="9663"/>
    <cellStyle name="Tusenskille 16 2 4_3. Chng in credit spreads" xfId="9664"/>
    <cellStyle name="Tusenskille 16 2 5" xfId="9665"/>
    <cellStyle name="Tusenskille 16 2 6" xfId="9666"/>
    <cellStyle name="Tusenskille 16 2_3. Chng in credit spreads" xfId="9667"/>
    <cellStyle name="Tusenskille 16 3" xfId="1392"/>
    <cellStyle name="Tusenskille 16 3 2" xfId="9668"/>
    <cellStyle name="Tusenskille 16 3 2 2" xfId="9669"/>
    <cellStyle name="Tusenskille 16 3 2 3" xfId="9670"/>
    <cellStyle name="Tusenskille 16 3 2_3. Chng in credit spreads" xfId="9671"/>
    <cellStyle name="Tusenskille 16 3 3" xfId="9672"/>
    <cellStyle name="Tusenskille 16 3 4" xfId="9673"/>
    <cellStyle name="Tusenskille 16 3_3. Chng in credit spreads" xfId="9674"/>
    <cellStyle name="Tusenskille 16 4" xfId="9675"/>
    <cellStyle name="Tusenskille 16 4 2" xfId="9676"/>
    <cellStyle name="Tusenskille 16 4 2 2" xfId="9677"/>
    <cellStyle name="Tusenskille 16 4 2 3" xfId="9678"/>
    <cellStyle name="Tusenskille 16 4 2_3. Chng in credit spreads" xfId="9679"/>
    <cellStyle name="Tusenskille 16 4 3" xfId="9680"/>
    <cellStyle name="Tusenskille 16 4 4" xfId="9681"/>
    <cellStyle name="Tusenskille 16 4_3. Chng in credit spreads" xfId="9682"/>
    <cellStyle name="Tusenskille 16 5" xfId="9683"/>
    <cellStyle name="Tusenskille 16 5 2" xfId="9684"/>
    <cellStyle name="Tusenskille 16 5 3" xfId="9685"/>
    <cellStyle name="Tusenskille 16 5_3. Chng in credit spreads" xfId="9686"/>
    <cellStyle name="Tusenskille 16 6" xfId="9687"/>
    <cellStyle name="Tusenskille 16 7" xfId="9688"/>
    <cellStyle name="Tusenskille 16_3. Chng in credit spreads" xfId="9689"/>
    <cellStyle name="Tusenskille 17" xfId="598"/>
    <cellStyle name="Tusenskille 17 2" xfId="850"/>
    <cellStyle name="Tusenskille 17 2 2" xfId="9690"/>
    <cellStyle name="Tusenskille 17 2 2 2" xfId="9691"/>
    <cellStyle name="Tusenskille 17 2 2 2 2" xfId="9692"/>
    <cellStyle name="Tusenskille 17 2 2 2 3" xfId="9693"/>
    <cellStyle name="Tusenskille 17 2 2 2_3. Chng in credit spreads" xfId="9694"/>
    <cellStyle name="Tusenskille 17 2 2 3" xfId="9695"/>
    <cellStyle name="Tusenskille 17 2 2 4" xfId="9696"/>
    <cellStyle name="Tusenskille 17 2 2_3. Chng in credit spreads" xfId="9697"/>
    <cellStyle name="Tusenskille 17 2 3" xfId="9698"/>
    <cellStyle name="Tusenskille 17 2 3 2" xfId="9699"/>
    <cellStyle name="Tusenskille 17 2 3 2 2" xfId="9700"/>
    <cellStyle name="Tusenskille 17 2 3 2 3" xfId="9701"/>
    <cellStyle name="Tusenskille 17 2 3 2_3. Chng in credit spreads" xfId="9702"/>
    <cellStyle name="Tusenskille 17 2 3 3" xfId="9703"/>
    <cellStyle name="Tusenskille 17 2 3 4" xfId="9704"/>
    <cellStyle name="Tusenskille 17 2 3_3. Chng in credit spreads" xfId="9705"/>
    <cellStyle name="Tusenskille 17 2 4" xfId="9706"/>
    <cellStyle name="Tusenskille 17 2 4 2" xfId="9707"/>
    <cellStyle name="Tusenskille 17 2 4 3" xfId="9708"/>
    <cellStyle name="Tusenskille 17 2 4_3. Chng in credit spreads" xfId="9709"/>
    <cellStyle name="Tusenskille 17 2 5" xfId="9710"/>
    <cellStyle name="Tusenskille 17 2 6" xfId="9711"/>
    <cellStyle name="Tusenskille 17 2_3. Chng in credit spreads" xfId="9712"/>
    <cellStyle name="Tusenskille 17 3" xfId="1393"/>
    <cellStyle name="Tusenskille 17 3 2" xfId="9713"/>
    <cellStyle name="Tusenskille 17 3 2 2" xfId="9714"/>
    <cellStyle name="Tusenskille 17 3 2 3" xfId="9715"/>
    <cellStyle name="Tusenskille 17 3 2_3. Chng in credit spreads" xfId="9716"/>
    <cellStyle name="Tusenskille 17 3 3" xfId="9717"/>
    <cellStyle name="Tusenskille 17 3 4" xfId="9718"/>
    <cellStyle name="Tusenskille 17 3_3. Chng in credit spreads" xfId="9719"/>
    <cellStyle name="Tusenskille 17 4" xfId="9720"/>
    <cellStyle name="Tusenskille 17 4 2" xfId="9721"/>
    <cellStyle name="Tusenskille 17 4 2 2" xfId="9722"/>
    <cellStyle name="Tusenskille 17 4 2 3" xfId="9723"/>
    <cellStyle name="Tusenskille 17 4 2_3. Chng in credit spreads" xfId="9724"/>
    <cellStyle name="Tusenskille 17 4 3" xfId="9725"/>
    <cellStyle name="Tusenskille 17 4 4" xfId="9726"/>
    <cellStyle name="Tusenskille 17 4_3. Chng in credit spreads" xfId="9727"/>
    <cellStyle name="Tusenskille 17 5" xfId="9728"/>
    <cellStyle name="Tusenskille 17 5 2" xfId="9729"/>
    <cellStyle name="Tusenskille 17 5 3" xfId="9730"/>
    <cellStyle name="Tusenskille 17 5_3. Chng in credit spreads" xfId="9731"/>
    <cellStyle name="Tusenskille 17 6" xfId="9732"/>
    <cellStyle name="Tusenskille 17 7" xfId="9733"/>
    <cellStyle name="Tusenskille 17_3. Chng in credit spreads" xfId="9734"/>
    <cellStyle name="Tusenskille 18" xfId="1394"/>
    <cellStyle name="Tusenskille 18 2" xfId="9735"/>
    <cellStyle name="Tusenskille 18 2 2" xfId="9736"/>
    <cellStyle name="Tusenskille 18 2 2 2" xfId="9737"/>
    <cellStyle name="Tusenskille 18 2 2 2 2" xfId="9738"/>
    <cellStyle name="Tusenskille 18 2 2 2 3" xfId="9739"/>
    <cellStyle name="Tusenskille 18 2 2 2_3. Chng in credit spreads" xfId="9740"/>
    <cellStyle name="Tusenskille 18 2 2 3" xfId="9741"/>
    <cellStyle name="Tusenskille 18 2 2 4" xfId="9742"/>
    <cellStyle name="Tusenskille 18 2 2_3. Chng in credit spreads" xfId="9743"/>
    <cellStyle name="Tusenskille 18 2 3" xfId="9744"/>
    <cellStyle name="Tusenskille 18 2 3 2" xfId="9745"/>
    <cellStyle name="Tusenskille 18 2 3 2 2" xfId="9746"/>
    <cellStyle name="Tusenskille 18 2 3 2 3" xfId="9747"/>
    <cellStyle name="Tusenskille 18 2 3 2_3. Chng in credit spreads" xfId="9748"/>
    <cellStyle name="Tusenskille 18 2 3 3" xfId="9749"/>
    <cellStyle name="Tusenskille 18 2 3 4" xfId="9750"/>
    <cellStyle name="Tusenskille 18 2 3_3. Chng in credit spreads" xfId="9751"/>
    <cellStyle name="Tusenskille 18 2 4" xfId="9752"/>
    <cellStyle name="Tusenskille 18 2 4 2" xfId="9753"/>
    <cellStyle name="Tusenskille 18 2 4 3" xfId="9754"/>
    <cellStyle name="Tusenskille 18 2 4_3. Chng in credit spreads" xfId="9755"/>
    <cellStyle name="Tusenskille 18 2 5" xfId="9756"/>
    <cellStyle name="Tusenskille 18 2 6" xfId="9757"/>
    <cellStyle name="Tusenskille 18 2_3. Chng in credit spreads" xfId="9758"/>
    <cellStyle name="Tusenskille 18 3" xfId="9759"/>
    <cellStyle name="Tusenskille 18 3 2" xfId="9760"/>
    <cellStyle name="Tusenskille 18 3 2 2" xfId="9761"/>
    <cellStyle name="Tusenskille 18 3 2 3" xfId="9762"/>
    <cellStyle name="Tusenskille 18 3 2_3. Chng in credit spreads" xfId="9763"/>
    <cellStyle name="Tusenskille 18 3 3" xfId="9764"/>
    <cellStyle name="Tusenskille 18 3 4" xfId="9765"/>
    <cellStyle name="Tusenskille 18 3_3. Chng in credit spreads" xfId="9766"/>
    <cellStyle name="Tusenskille 18 4" xfId="9767"/>
    <cellStyle name="Tusenskille 18 4 2" xfId="9768"/>
    <cellStyle name="Tusenskille 18 4 2 2" xfId="9769"/>
    <cellStyle name="Tusenskille 18 4 2 3" xfId="9770"/>
    <cellStyle name="Tusenskille 18 4 2_3. Chng in credit spreads" xfId="9771"/>
    <cellStyle name="Tusenskille 18 4 3" xfId="9772"/>
    <cellStyle name="Tusenskille 18 4 4" xfId="9773"/>
    <cellStyle name="Tusenskille 18 4_3. Chng in credit spreads" xfId="9774"/>
    <cellStyle name="Tusenskille 18 5" xfId="9775"/>
    <cellStyle name="Tusenskille 18 5 2" xfId="9776"/>
    <cellStyle name="Tusenskille 18 5 3" xfId="9777"/>
    <cellStyle name="Tusenskille 18 5_3. Chng in credit spreads" xfId="9778"/>
    <cellStyle name="Tusenskille 18 6" xfId="9779"/>
    <cellStyle name="Tusenskille 18 7" xfId="9780"/>
    <cellStyle name="Tusenskille 18_3. Chng in credit spreads" xfId="9781"/>
    <cellStyle name="Tusenskille 19" xfId="1395"/>
    <cellStyle name="Tusenskille 2" xfId="599"/>
    <cellStyle name="Tusenskille 2 2" xfId="851"/>
    <cellStyle name="Tusenskille 2 2 2" xfId="9782"/>
    <cellStyle name="Tusenskille 2 2_3. Chng in credit spreads" xfId="9783"/>
    <cellStyle name="Tusenskille 2 3" xfId="1030"/>
    <cellStyle name="Tusenskille 2 3 2" xfId="1396"/>
    <cellStyle name="Tusenskille 2 3_Expenses (1)" xfId="4747"/>
    <cellStyle name="Tusenskille 2_3. Chng in credit spreads" xfId="9784"/>
    <cellStyle name="Tusenskille 20" xfId="1397"/>
    <cellStyle name="Tusenskille 21" xfId="1398"/>
    <cellStyle name="Tusenskille 22" xfId="1399"/>
    <cellStyle name="Tusenskille 22 2" xfId="9785"/>
    <cellStyle name="Tusenskille 22 3" xfId="9786"/>
    <cellStyle name="Tusenskille 22_3. Chng in credit spreads" xfId="9787"/>
    <cellStyle name="Tusenskille 23" xfId="1400"/>
    <cellStyle name="Tusenskille 23 2" xfId="9788"/>
    <cellStyle name="Tusenskille 23 3" xfId="9789"/>
    <cellStyle name="Tusenskille 23_3. Chng in credit spreads" xfId="9790"/>
    <cellStyle name="Tusenskille 24" xfId="1401"/>
    <cellStyle name="Tusenskille 24 2" xfId="9791"/>
    <cellStyle name="Tusenskille 24 3" xfId="9792"/>
    <cellStyle name="Tusenskille 24_3. Chng in credit spreads" xfId="9793"/>
    <cellStyle name="Tusenskille 25" xfId="1402"/>
    <cellStyle name="Tusenskille 25 2" xfId="9794"/>
    <cellStyle name="Tusenskille 25 3" xfId="9795"/>
    <cellStyle name="Tusenskille 25_3. Chng in credit spreads" xfId="9796"/>
    <cellStyle name="Tusenskille 26" xfId="1403"/>
    <cellStyle name="Tusenskille 26 2" xfId="9797"/>
    <cellStyle name="Tusenskille 26 3" xfId="9798"/>
    <cellStyle name="Tusenskille 26_3. Chng in credit spreads" xfId="9799"/>
    <cellStyle name="Tusenskille 27" xfId="1404"/>
    <cellStyle name="Tusenskille 27 2" xfId="9800"/>
    <cellStyle name="Tusenskille 27 3" xfId="9801"/>
    <cellStyle name="Tusenskille 27_3. Chng in credit spreads" xfId="9802"/>
    <cellStyle name="Tusenskille 28" xfId="1405"/>
    <cellStyle name="Tusenskille 28 2" xfId="9803"/>
    <cellStyle name="Tusenskille 28 3" xfId="9804"/>
    <cellStyle name="Tusenskille 28_3. Chng in credit spreads" xfId="9805"/>
    <cellStyle name="Tusenskille 29" xfId="1406"/>
    <cellStyle name="Tusenskille 29 2" xfId="9806"/>
    <cellStyle name="Tusenskille 29 3" xfId="9807"/>
    <cellStyle name="Tusenskille 29_3. Chng in credit spreads" xfId="9808"/>
    <cellStyle name="Tusenskille 3" xfId="600"/>
    <cellStyle name="Tusenskille 3 2" xfId="852"/>
    <cellStyle name="Tusenskille 3 2 2" xfId="1286"/>
    <cellStyle name="Tusenskille 3 2_3. Chng in credit spreads" xfId="9809"/>
    <cellStyle name="Tusenskille 3 3" xfId="998"/>
    <cellStyle name="Tusenskille 3 4" xfId="1547"/>
    <cellStyle name="Tusenskille 3_3. Chng in credit spreads" xfId="9810"/>
    <cellStyle name="Tusenskille 30" xfId="4748"/>
    <cellStyle name="Tusenskille 30 2" xfId="9811"/>
    <cellStyle name="Tusenskille 30 3" xfId="9812"/>
    <cellStyle name="Tusenskille 30_3. Chng in credit spreads" xfId="9813"/>
    <cellStyle name="Tusenskille 31" xfId="4749"/>
    <cellStyle name="Tusenskille 31 2" xfId="9814"/>
    <cellStyle name="Tusenskille 31 3" xfId="9815"/>
    <cellStyle name="Tusenskille 31_3. Chng in credit spreads" xfId="9816"/>
    <cellStyle name="Tusenskille 32" xfId="4750"/>
    <cellStyle name="Tusenskille 32 2" xfId="9817"/>
    <cellStyle name="Tusenskille 32 3" xfId="9818"/>
    <cellStyle name="Tusenskille 32_3. Chng in credit spreads" xfId="9819"/>
    <cellStyle name="Tusenskille 33" xfId="4751"/>
    <cellStyle name="Tusenskille 33 2" xfId="9820"/>
    <cellStyle name="Tusenskille 33 3" xfId="9821"/>
    <cellStyle name="Tusenskille 33_3. Chng in credit spreads" xfId="9822"/>
    <cellStyle name="Tusenskille 34" xfId="9823"/>
    <cellStyle name="Tusenskille 34 2" xfId="9824"/>
    <cellStyle name="Tusenskille 34 3" xfId="9825"/>
    <cellStyle name="Tusenskille 34_3. Chng in credit spreads" xfId="9826"/>
    <cellStyle name="Tusenskille 35" xfId="9827"/>
    <cellStyle name="Tusenskille 35 2" xfId="9828"/>
    <cellStyle name="Tusenskille 35 3" xfId="9829"/>
    <cellStyle name="Tusenskille 35_3. Chng in credit spreads" xfId="9830"/>
    <cellStyle name="Tusenskille 36" xfId="9831"/>
    <cellStyle name="Tusenskille 36 2" xfId="9832"/>
    <cellStyle name="Tusenskille 36 3" xfId="9833"/>
    <cellStyle name="Tusenskille 36_3. Chng in credit spreads" xfId="9834"/>
    <cellStyle name="Tusenskille 37" xfId="9835"/>
    <cellStyle name="Tusenskille 37 2" xfId="9836"/>
    <cellStyle name="Tusenskille 37 3" xfId="9837"/>
    <cellStyle name="Tusenskille 37_3. Chng in credit spreads" xfId="9838"/>
    <cellStyle name="Tusenskille 38" xfId="9839"/>
    <cellStyle name="Tusenskille 38 2" xfId="9840"/>
    <cellStyle name="Tusenskille 38 3" xfId="9841"/>
    <cellStyle name="Tusenskille 38_3. Chng in credit spreads" xfId="9842"/>
    <cellStyle name="Tusenskille 39" xfId="9843"/>
    <cellStyle name="Tusenskille 39 2" xfId="9844"/>
    <cellStyle name="Tusenskille 39 3" xfId="9845"/>
    <cellStyle name="Tusenskille 39_3. Chng in credit spreads" xfId="9846"/>
    <cellStyle name="Tusenskille 4" xfId="601"/>
    <cellStyle name="Tusenskille 4 2" xfId="661"/>
    <cellStyle name="Tusenskille 4 2 2" xfId="1314"/>
    <cellStyle name="Tusenskille 4 2_3. Chng in credit spreads" xfId="9847"/>
    <cellStyle name="Tusenskille 4 3" xfId="853"/>
    <cellStyle name="Tusenskille 4 4" xfId="997"/>
    <cellStyle name="Tusenskille 4 4 2" xfId="1325"/>
    <cellStyle name="Tusenskille 4 4 2 2" xfId="4816"/>
    <cellStyle name="Tusenskille 4 4 2 3" xfId="10060"/>
    <cellStyle name="Tusenskille 4 4 2_3. Chng in credit spreads" xfId="9848"/>
    <cellStyle name="Tusenskille 4 4 3" xfId="4795"/>
    <cellStyle name="Tusenskille 4 4 4" xfId="10044"/>
    <cellStyle name="Tusenskille 4 4_3. Chng in credit spreads" xfId="9849"/>
    <cellStyle name="Tusenskille 4 5" xfId="1407"/>
    <cellStyle name="Tusenskille 4_3. Chng in credit spreads" xfId="9850"/>
    <cellStyle name="Tusenskille 40" xfId="9851"/>
    <cellStyle name="Tusenskille 40 2" xfId="9852"/>
    <cellStyle name="Tusenskille 40 3" xfId="9853"/>
    <cellStyle name="Tusenskille 40_3. Chng in credit spreads" xfId="9854"/>
    <cellStyle name="Tusenskille 41" xfId="9855"/>
    <cellStyle name="Tusenskille 41 2" xfId="9856"/>
    <cellStyle name="Tusenskille 41 3" xfId="9857"/>
    <cellStyle name="Tusenskille 41_3. Chng in credit spreads" xfId="9858"/>
    <cellStyle name="Tusenskille 42" xfId="9859"/>
    <cellStyle name="Tusenskille 42 2" xfId="9860"/>
    <cellStyle name="Tusenskille 42 3" xfId="9861"/>
    <cellStyle name="Tusenskille 42_3. Chng in credit spreads" xfId="9862"/>
    <cellStyle name="Tusenskille 43" xfId="9863"/>
    <cellStyle name="Tusenskille 43 2" xfId="9864"/>
    <cellStyle name="Tusenskille 43 3" xfId="9865"/>
    <cellStyle name="Tusenskille 43_3. Chng in credit spreads" xfId="9866"/>
    <cellStyle name="Tusenskille 44" xfId="9867"/>
    <cellStyle name="Tusenskille 44 2" xfId="9868"/>
    <cellStyle name="Tusenskille 44 3" xfId="9869"/>
    <cellStyle name="Tusenskille 44_3. Chng in credit spreads" xfId="9870"/>
    <cellStyle name="Tusenskille 45" xfId="9871"/>
    <cellStyle name="Tusenskille 45 2" xfId="9872"/>
    <cellStyle name="Tusenskille 45 3" xfId="9873"/>
    <cellStyle name="Tusenskille 45_3. Chng in credit spreads" xfId="9874"/>
    <cellStyle name="Tusenskille 46" xfId="9875"/>
    <cellStyle name="Tusenskille 46 2" xfId="9876"/>
    <cellStyle name="Tusenskille 46 3" xfId="9877"/>
    <cellStyle name="Tusenskille 46_3. Chng in credit spreads" xfId="9878"/>
    <cellStyle name="Tusenskille 47" xfId="9879"/>
    <cellStyle name="Tusenskille 47 2" xfId="9880"/>
    <cellStyle name="Tusenskille 47 3" xfId="9881"/>
    <cellStyle name="Tusenskille 47_3. Chng in credit spreads" xfId="9882"/>
    <cellStyle name="Tusenskille 48" xfId="9883"/>
    <cellStyle name="Tusenskille 48 2" xfId="9884"/>
    <cellStyle name="Tusenskille 48 3" xfId="9885"/>
    <cellStyle name="Tusenskille 48_3. Chng in credit spreads" xfId="9886"/>
    <cellStyle name="Tusenskille 49" xfId="9887"/>
    <cellStyle name="Tusenskille 49 2" xfId="9888"/>
    <cellStyle name="Tusenskille 49 3" xfId="9889"/>
    <cellStyle name="Tusenskille 49_3. Chng in credit spreads" xfId="9890"/>
    <cellStyle name="Tusenskille 5" xfId="602"/>
    <cellStyle name="Tusenskille 5 2" xfId="854"/>
    <cellStyle name="Tusenskille 5 2 2" xfId="9891"/>
    <cellStyle name="Tusenskille 5 2_3. Chng in credit spreads" xfId="9892"/>
    <cellStyle name="Tusenskille 5 3" xfId="996"/>
    <cellStyle name="Tusenskille 5 4" xfId="1548"/>
    <cellStyle name="Tusenskille 5_3. Chng in credit spreads" xfId="9893"/>
    <cellStyle name="Tusenskille 50" xfId="9894"/>
    <cellStyle name="Tusenskille 50 2" xfId="9895"/>
    <cellStyle name="Tusenskille 50 3" xfId="9896"/>
    <cellStyle name="Tusenskille 50_3. Chng in credit spreads" xfId="9897"/>
    <cellStyle name="Tusenskille 51" xfId="9898"/>
    <cellStyle name="Tusenskille 51 2" xfId="9899"/>
    <cellStyle name="Tusenskille 51 3" xfId="9900"/>
    <cellStyle name="Tusenskille 51_3. Chng in credit spreads" xfId="9901"/>
    <cellStyle name="Tusenskille 52" xfId="9902"/>
    <cellStyle name="Tusenskille 52 2" xfId="9903"/>
    <cellStyle name="Tusenskille 52 3" xfId="9904"/>
    <cellStyle name="Tusenskille 52_3. Chng in credit spreads" xfId="9905"/>
    <cellStyle name="Tusenskille 53" xfId="9906"/>
    <cellStyle name="Tusenskille 53 2" xfId="9907"/>
    <cellStyle name="Tusenskille 53 3" xfId="9908"/>
    <cellStyle name="Tusenskille 53_3. Chng in credit spreads" xfId="9909"/>
    <cellStyle name="Tusenskille 54" xfId="9910"/>
    <cellStyle name="Tusenskille 54 2" xfId="9911"/>
    <cellStyle name="Tusenskille 54 3" xfId="9912"/>
    <cellStyle name="Tusenskille 54_3. Chng in credit spreads" xfId="9913"/>
    <cellStyle name="Tusenskille 55" xfId="9914"/>
    <cellStyle name="Tusenskille 55 2" xfId="9915"/>
    <cellStyle name="Tusenskille 55 3" xfId="9916"/>
    <cellStyle name="Tusenskille 55_3. Chng in credit spreads" xfId="9917"/>
    <cellStyle name="Tusenskille 56" xfId="9918"/>
    <cellStyle name="Tusenskille 56 2" xfId="9919"/>
    <cellStyle name="Tusenskille 56 3" xfId="9920"/>
    <cellStyle name="Tusenskille 56_3. Chng in credit spreads" xfId="9921"/>
    <cellStyle name="Tusenskille 57" xfId="9922"/>
    <cellStyle name="Tusenskille 57 2" xfId="9923"/>
    <cellStyle name="Tusenskille 57 3" xfId="9924"/>
    <cellStyle name="Tusenskille 57_3. Chng in credit spreads" xfId="9925"/>
    <cellStyle name="Tusenskille 58" xfId="9926"/>
    <cellStyle name="Tusenskille 58 2" xfId="9927"/>
    <cellStyle name="Tusenskille 58 3" xfId="9928"/>
    <cellStyle name="Tusenskille 58_3. Chng in credit spreads" xfId="9929"/>
    <cellStyle name="Tusenskille 59" xfId="9930"/>
    <cellStyle name="Tusenskille 6" xfId="603"/>
    <cellStyle name="Tusenskille 6 2" xfId="855"/>
    <cellStyle name="Tusenskille 6_3. Chng in credit spreads" xfId="9931"/>
    <cellStyle name="Tusenskille 60" xfId="9932"/>
    <cellStyle name="Tusenskille 60 2" xfId="9933"/>
    <cellStyle name="Tusenskille 60 3" xfId="9934"/>
    <cellStyle name="Tusenskille 60_3. Chng in credit spreads" xfId="9935"/>
    <cellStyle name="Tusenskille 61" xfId="9936"/>
    <cellStyle name="Tusenskille 62" xfId="9937"/>
    <cellStyle name="Tusenskille 62 2" xfId="9938"/>
    <cellStyle name="Tusenskille 62_3. Chng in credit spreads" xfId="9939"/>
    <cellStyle name="Tusenskille 63" xfId="9940"/>
    <cellStyle name="Tusenskille 63 2" xfId="9941"/>
    <cellStyle name="Tusenskille 63 2 2" xfId="9942"/>
    <cellStyle name="Tusenskille 63 2 3" xfId="9943"/>
    <cellStyle name="Tusenskille 63 2_3. Chng in credit spreads" xfId="9944"/>
    <cellStyle name="Tusenskille 63 3" xfId="9945"/>
    <cellStyle name="Tusenskille 63 4" xfId="9946"/>
    <cellStyle name="Tusenskille 63_3. Chng in credit spreads" xfId="9947"/>
    <cellStyle name="Tusenskille 64" xfId="9948"/>
    <cellStyle name="Tusenskille 65" xfId="9949"/>
    <cellStyle name="Tusenskille 66" xfId="9950"/>
    <cellStyle name="Tusenskille 67" xfId="9951"/>
    <cellStyle name="Tusenskille 68" xfId="9952"/>
    <cellStyle name="Tusenskille 69" xfId="9953"/>
    <cellStyle name="Tusenskille 7" xfId="604"/>
    <cellStyle name="Tusenskille 7 2" xfId="856"/>
    <cellStyle name="Tusenskille 7 2 2" xfId="9954"/>
    <cellStyle name="Tusenskille 7 2_3. Chng in credit spreads" xfId="9955"/>
    <cellStyle name="Tusenskille 7 3" xfId="1549"/>
    <cellStyle name="Tusenskille 7_3. Chng in credit spreads" xfId="9956"/>
    <cellStyle name="Tusenskille 70" xfId="9957"/>
    <cellStyle name="Tusenskille 71" xfId="9958"/>
    <cellStyle name="Tusenskille 72" xfId="9959"/>
    <cellStyle name="Tusenskille 73" xfId="9960"/>
    <cellStyle name="Tusenskille 8" xfId="605"/>
    <cellStyle name="Tusenskille 8 2" xfId="857"/>
    <cellStyle name="Tusenskille 8 2 2" xfId="9961"/>
    <cellStyle name="Tusenskille 8 2_3. Chng in credit spreads" xfId="9962"/>
    <cellStyle name="Tusenskille 8 3" xfId="1408"/>
    <cellStyle name="Tusenskille 8_3. Chng in credit spreads" xfId="9963"/>
    <cellStyle name="Tusenskille 9" xfId="606"/>
    <cellStyle name="Tusenskille 9 2" xfId="858"/>
    <cellStyle name="Tusenskille 9 3" xfId="1409"/>
    <cellStyle name="Tusenskille 9_3. Chng in credit spreads" xfId="9964"/>
    <cellStyle name="Tytuł" xfId="1287"/>
    <cellStyle name="Underline_Single" xfId="607"/>
    <cellStyle name="Utdata" xfId="9965"/>
    <cellStyle name="Utdata 2" xfId="608"/>
    <cellStyle name="Utdata 3" xfId="9966"/>
    <cellStyle name="Utdata 3 2" xfId="9967"/>
    <cellStyle name="Utdata 3_3. Chng in credit spreads" xfId="9968"/>
    <cellStyle name="Utdata_7. Other MTM adjustments" xfId="9969"/>
    <cellStyle name="Uthevingsfarge1" xfId="9970"/>
    <cellStyle name="Uthevingsfarge1 2" xfId="609"/>
    <cellStyle name="Uthevingsfarge1 3" xfId="9971"/>
    <cellStyle name="Uthevingsfarge1_7. Other MTM adjustments" xfId="9972"/>
    <cellStyle name="Uthevingsfarge2" xfId="9973"/>
    <cellStyle name="Uthevingsfarge2 2" xfId="610"/>
    <cellStyle name="Uthevingsfarge2 3" xfId="9974"/>
    <cellStyle name="Uthevingsfarge2_7. Other MTM adjustments" xfId="9975"/>
    <cellStyle name="Uthevingsfarge3" xfId="9976"/>
    <cellStyle name="Uthevingsfarge3 2" xfId="611"/>
    <cellStyle name="Uthevingsfarge3 3" xfId="9977"/>
    <cellStyle name="Uthevingsfarge3_7. Other MTM adjustments" xfId="9978"/>
    <cellStyle name="Uthevingsfarge4" xfId="9979"/>
    <cellStyle name="Uthevingsfarge4 2" xfId="612"/>
    <cellStyle name="Uthevingsfarge4 3" xfId="9980"/>
    <cellStyle name="Uthevingsfarge4_7. Other MTM adjustments" xfId="9981"/>
    <cellStyle name="Uthevingsfarge5" xfId="9982"/>
    <cellStyle name="Uthevingsfarge5 2" xfId="613"/>
    <cellStyle name="Uthevingsfarge5 3" xfId="9983"/>
    <cellStyle name="Uthevingsfarge5_7. Other MTM adjustments" xfId="9984"/>
    <cellStyle name="Uthevingsfarge6" xfId="9985"/>
    <cellStyle name="Uthevingsfarge6 2" xfId="614"/>
    <cellStyle name="Uthevingsfarge6 3" xfId="9986"/>
    <cellStyle name="Uthevingsfarge6_7. Other MTM adjustments" xfId="9987"/>
    <cellStyle name="Uwaga" xfId="1288"/>
    <cellStyle name="Valuta (0)_Costi" xfId="615"/>
    <cellStyle name="Valuta 2" xfId="4752"/>
    <cellStyle name="Valuta 3" xfId="9988"/>
    <cellStyle name="Valuta 4" xfId="9989"/>
    <cellStyle name="Varseltekst" xfId="9990"/>
    <cellStyle name="Varseltekst 2" xfId="616"/>
    <cellStyle name="Varseltekst 3" xfId="9991"/>
    <cellStyle name="Varseltekst_7. Other MTM adjustments" xfId="9992"/>
    <cellStyle name="w" xfId="617"/>
    <cellStyle name="w_3. Chng in credit spreads" xfId="9994"/>
    <cellStyle name="w_7. Other MTM adjustments" xfId="9995"/>
    <cellStyle name="w_Results &amp; key fig." xfId="9993"/>
    <cellStyle name="w_SAP data_link" xfId="9996"/>
    <cellStyle name="Warburg" xfId="618"/>
    <cellStyle name="Warning Text" xfId="637"/>
    <cellStyle name="Warning Text 2" xfId="9997"/>
    <cellStyle name="Warning Text_Other MTM adjustments" xfId="9998"/>
    <cellStyle name="Währung [0]_050526 Ratios Denmark without banks" xfId="619"/>
    <cellStyle name="Währung_050526 Ratios Denmark without banks" xfId="620"/>
    <cellStyle name="Year" xfId="621"/>
    <cellStyle name="Year 2" xfId="622"/>
    <cellStyle name="Year 2 2" xfId="9999"/>
    <cellStyle name="Year 2 2 2" xfId="10000"/>
    <cellStyle name="Year 2 2_3. Chng in credit spreads" xfId="10001"/>
    <cellStyle name="Year 2 3" xfId="10002"/>
    <cellStyle name="Year 2 3 2" xfId="10003"/>
    <cellStyle name="Year 2 3_3. Chng in credit spreads" xfId="10004"/>
    <cellStyle name="Year 2 4" xfId="10005"/>
    <cellStyle name="Year 2_3. Chng in credit spreads" xfId="10006"/>
    <cellStyle name="Year 3" xfId="623"/>
    <cellStyle name="Year 3 2" xfId="624"/>
    <cellStyle name="Year 3 2 2" xfId="10007"/>
    <cellStyle name="Year 3 2_3. Chng in credit spreads" xfId="10008"/>
    <cellStyle name="Year 3 3" xfId="10009"/>
    <cellStyle name="Year 3_3. Chng in credit spreads" xfId="10010"/>
    <cellStyle name="Year 4" xfId="10011"/>
    <cellStyle name="Year 4 2" xfId="10012"/>
    <cellStyle name="Year 4_3. Chng in credit spreads" xfId="10013"/>
    <cellStyle name="Year 5" xfId="10014"/>
    <cellStyle name="Year_1" xfId="10015"/>
    <cellStyle name="YearFormat" xfId="1289"/>
    <cellStyle name="Yen" xfId="625"/>
    <cellStyle name="Złe" xfId="1290"/>
    <cellStyle name="Акцент1" xfId="1291"/>
    <cellStyle name="Акцент2" xfId="1292"/>
    <cellStyle name="Акцент3" xfId="1293"/>
    <cellStyle name="Акцент4" xfId="1294"/>
    <cellStyle name="Акцент5" xfId="1295"/>
    <cellStyle name="Акцент6" xfId="1296"/>
    <cellStyle name="Ввод " xfId="1297"/>
    <cellStyle name="Вывод" xfId="1298"/>
    <cellStyle name="Вычисление" xfId="1299"/>
    <cellStyle name="Заголовок 1" xfId="1300"/>
    <cellStyle name="Заголовок 2" xfId="1301"/>
    <cellStyle name="Заголовок 3" xfId="1302"/>
    <cellStyle name="Заголовок 4" xfId="1303"/>
    <cellStyle name="Итог" xfId="1304"/>
    <cellStyle name="Контрольная ячейка" xfId="1305"/>
    <cellStyle name="Название" xfId="1306"/>
    <cellStyle name="Нейтральный" xfId="1307"/>
    <cellStyle name="Обычный_Книга2" xfId="1410"/>
    <cellStyle name="Плохой" xfId="1308"/>
    <cellStyle name="Пояснение" xfId="1309"/>
    <cellStyle name="Примечание" xfId="1310"/>
    <cellStyle name="Связанная ячейка" xfId="1311"/>
    <cellStyle name="Текст предупреждения" xfId="1312"/>
    <cellStyle name="Финансовый_Книга2" xfId="1411"/>
    <cellStyle name="Хороший" xfId="13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80B9BA"/>
      <color rgb="FFEEE5D2"/>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(1)'!$B$202:$B$203</c:f>
              <c:strCache>
                <c:ptCount val="1"/>
                <c:pt idx="0">
                  <c:v>31 March 2016</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(1)'!$A$204:$A$213</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(1)'!$B$204:$B$213</c:f>
              <c:numCache>
                <c:formatCode>0.0_);\(0.0\)</c:formatCode>
                <c:ptCount val="10"/>
                <c:pt idx="0">
                  <c:v>1.88172834028</c:v>
                </c:pt>
                <c:pt idx="1">
                  <c:v>9.1469098777799989</c:v>
                </c:pt>
                <c:pt idx="2">
                  <c:v>2.4063693503200003</c:v>
                </c:pt>
                <c:pt idx="3">
                  <c:v>4.7713796725500011</c:v>
                </c:pt>
                <c:pt idx="4">
                  <c:v>10.998563940570001</c:v>
                </c:pt>
                <c:pt idx="5">
                  <c:v>17.253315249510003</c:v>
                </c:pt>
                <c:pt idx="6">
                  <c:v>2.6689324678699995</c:v>
                </c:pt>
                <c:pt idx="7">
                  <c:v>100.04309712271998</c:v>
                </c:pt>
                <c:pt idx="8">
                  <c:v>17.543202356209996</c:v>
                </c:pt>
                <c:pt idx="9">
                  <c:v>43.062998368365697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31 March</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(1)'!$A$421,'EAD (1)'!$A$422,'EAD (1)'!$A$153,'EAD (1)'!$A$154)</c:f>
              <c:strCache>
                <c:ptCount val="5"/>
                <c:pt idx="0">
                  <c:v>Amounts in NOK billion</c:v>
                </c:pt>
                <c:pt idx="1">
                  <c:v>SME</c:v>
                </c:pt>
                <c:pt idx="2">
                  <c:v>LCI</c:v>
                </c:pt>
                <c:pt idx="3">
                  <c:v>Residential mortgages</c:v>
                </c:pt>
                <c:pt idx="4">
                  <c:v>Consumer finance</c:v>
                </c:pt>
              </c:strCache>
            </c:strRef>
          </c:cat>
          <c:val>
            <c:numRef>
              <c:f>('EAD (1)'!$B$61,'EAD (1)'!$B$421,'EAD (1)'!$B$422,'EAD (1)'!$B$153,'EAD (1)'!$B$154)</c:f>
              <c:numCache>
                <c:formatCode>_(* #,##0.0_);_(* \(#,##0.0\);_(* "-"_);_(@_)</c:formatCode>
                <c:ptCount val="5"/>
                <c:pt idx="0" formatCode="@_)">
                  <c:v>0</c:v>
                </c:pt>
                <c:pt idx="1">
                  <c:v>252.32590593861008</c:v>
                </c:pt>
                <c:pt idx="2">
                  <c:v>785.58517619856764</c:v>
                </c:pt>
                <c:pt idx="3" formatCode="0.0_);\(0.0\);\-_)">
                  <c:v>731.50340853780983</c:v>
                </c:pt>
                <c:pt idx="4" formatCode="0.0_);\(0.0\);\-_)">
                  <c:v>120.63645057892997</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_(* #,##0.0_);_(* \(#,##0.0\);_(* "-"_);_(@_)</c:formatCode>
                <c:ptCount val="4"/>
                <c:pt idx="0">
                  <c:v>150.42746072891993</c:v>
                </c:pt>
                <c:pt idx="1">
                  <c:v>91.655550510900014</c:v>
                </c:pt>
                <c:pt idx="2">
                  <c:v>24.342404578399961</c:v>
                </c:pt>
                <c:pt idx="3">
                  <c:v>4.2262199192899992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_(* #,##0.0_);_(* \(#,##0.0\);_(* "-"_);_(@_)</c:formatCode>
                <c:ptCount val="4"/>
                <c:pt idx="0">
                  <c:v>148.25373664920019</c:v>
                </c:pt>
                <c:pt idx="1">
                  <c:v>98.009231277880005</c:v>
                </c:pt>
                <c:pt idx="2">
                  <c:v>24.231598709019988</c:v>
                </c:pt>
                <c:pt idx="3">
                  <c:v>3.9179119893099981</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_(* #,##0.0_);_(* \(#,##0.0\);_(* "-"_);_(@_)</c:formatCode>
                <c:ptCount val="4"/>
                <c:pt idx="0">
                  <c:v>139.01303152565001</c:v>
                </c:pt>
                <c:pt idx="1">
                  <c:v>90.841425648919923</c:v>
                </c:pt>
                <c:pt idx="2">
                  <c:v>21.752741505979994</c:v>
                </c:pt>
                <c:pt idx="3">
                  <c:v>3.365479292289999</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_(* #,##0.0_);_(* \(#,##0.0\);_(* "-"_);_(@_)</c:formatCode>
                <c:ptCount val="4"/>
                <c:pt idx="0">
                  <c:v>139.25008812093995</c:v>
                </c:pt>
                <c:pt idx="1">
                  <c:v>96.550257198490172</c:v>
                </c:pt>
                <c:pt idx="2">
                  <c:v>20.111674041130001</c:v>
                </c:pt>
                <c:pt idx="3">
                  <c:v>4.2645622045499962</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_(* #,##0.0_);_(* \(#,##0.0\);_(* "-"_);_(@_)</c:formatCode>
                <c:ptCount val="4"/>
                <c:pt idx="0">
                  <c:v>147.53079347221993</c:v>
                </c:pt>
                <c:pt idx="1">
                  <c:v>91.772728540549963</c:v>
                </c:pt>
                <c:pt idx="2">
                  <c:v>21.156740337320006</c:v>
                </c:pt>
                <c:pt idx="3">
                  <c:v>4.2925029965599988</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_(* #,##0.0_);_(* \(#,##0.0\);_(* "-"_);_(@_)</c:formatCode>
                <c:ptCount val="4"/>
                <c:pt idx="0">
                  <c:v>151.55233916484002</c:v>
                </c:pt>
                <c:pt idx="1">
                  <c:v>88.753811731409897</c:v>
                </c:pt>
                <c:pt idx="2">
                  <c:v>19.980379331200005</c:v>
                </c:pt>
                <c:pt idx="3">
                  <c:v>3.7305134742199999</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_(* #,##0.0_);_(* \(#,##0.0\);_(* "-"_);_(@_)</c:formatCode>
                <c:ptCount val="4"/>
                <c:pt idx="0">
                  <c:v>147.86302012026005</c:v>
                </c:pt>
                <c:pt idx="1">
                  <c:v>85.194689989539896</c:v>
                </c:pt>
                <c:pt idx="2">
                  <c:v>19.358223650459987</c:v>
                </c:pt>
                <c:pt idx="3">
                  <c:v>3.6200066372899982</c:v>
                </c:pt>
              </c:numCache>
            </c:numRef>
          </c:val>
        </c:ser>
        <c:dLbls>
          <c:showLegendKey val="0"/>
          <c:showVal val="0"/>
          <c:showCatName val="0"/>
          <c:showSerName val="0"/>
          <c:showPercent val="0"/>
          <c:showBubbleSize val="0"/>
        </c:dLbls>
        <c:gapWidth val="150"/>
        <c:axId val="106919424"/>
        <c:axId val="106920960"/>
      </c:barChart>
      <c:catAx>
        <c:axId val="1069194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06920960"/>
        <c:crosses val="autoZero"/>
        <c:auto val="1"/>
        <c:lblAlgn val="ctr"/>
        <c:lblOffset val="100"/>
        <c:noMultiLvlLbl val="0"/>
      </c:catAx>
      <c:valAx>
        <c:axId val="106920960"/>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06919424"/>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31 March</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4.6243464052287582E-3"/>
                  <c:y val="6.6773958333333328E-2"/>
                </c:manualLayout>
              </c:layout>
              <c:showLegendKey val="0"/>
              <c:showVal val="0"/>
              <c:showCatName val="1"/>
              <c:showSerName val="0"/>
              <c:showPercent val="0"/>
              <c:showBubbleSize val="0"/>
            </c:dLbl>
            <c:dLbl>
              <c:idx val="6"/>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2.6970424836601309E-2"/>
                  <c:y val="-2.541111111111111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3.515625E-2"/>
                </c:manualLayout>
              </c:layout>
              <c:showLegendKey val="0"/>
              <c:showVal val="0"/>
              <c:showCatName val="1"/>
              <c:showSerName val="0"/>
              <c:showPercent val="0"/>
              <c:showBubbleSize val="0"/>
            </c:dLbl>
            <c:dLbl>
              <c:idx val="12"/>
              <c:layout>
                <c:manualLayout>
                  <c:x val="6.6073039215686344E-2"/>
                  <c:y val="1.4641666666666667E-2"/>
                </c:manualLayout>
              </c:layout>
              <c:showLegendKey val="0"/>
              <c:showVal val="0"/>
              <c:showCatName val="1"/>
              <c:showSerName val="0"/>
              <c:showPercent val="0"/>
              <c:showBubbleSize val="0"/>
            </c:dLbl>
            <c:dLbl>
              <c:idx val="13"/>
              <c:layout>
                <c:manualLayout>
                  <c:x val="3.4601143790849671E-2"/>
                  <c:y val="1.7602083333333355E-2"/>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delete val="1"/>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(1)'!$A$420,'EAD (1)'!$A$422,'EAD (1)'!$A$162,'EAD (1)'!$A$163,'EAD (1)'!$A$164,'EAD (1)'!$A$165,'EAD (1)'!$A$166,'EAD (1)'!$A$167,'EAD (1)'!$A$168,'EAD (1)'!$A$169,'EAD (1)'!$A$170,'EAD (1)'!$A$171,'EAD (1)'!$A$172,'EAD (1)'!$A$173)</c:f>
              <c:strCache>
                <c:ptCount val="15"/>
                <c:pt idx="0">
                  <c:v>Amounts in NOK billion</c:v>
                </c:pt>
                <c:pt idx="1">
                  <c:v>Per-sonal cus-tomers</c:v>
                </c:pt>
                <c:pt idx="2">
                  <c:v>LCI</c:v>
                </c:pt>
                <c:pt idx="3">
                  <c:v>Commercial real estate</c:v>
                </c:pt>
                <c:pt idx="4">
                  <c:v>Shipping</c:v>
                </c:pt>
                <c:pt idx="5">
                  <c:v>Oil, gas and offshore</c:v>
                </c:pt>
                <c:pt idx="6">
                  <c:v>Energy</c:v>
                </c:pt>
                <c:pt idx="7">
                  <c:v>Public sector</c:v>
                </c:pt>
                <c:pt idx="8">
                  <c:v>Fishing and fish farming</c:v>
                </c:pt>
                <c:pt idx="9">
                  <c:v>Trade</c:v>
                </c:pt>
                <c:pt idx="10">
                  <c:v>Manufacturing</c:v>
                </c:pt>
                <c:pt idx="11">
                  <c:v>Telecom and media</c:v>
                </c:pt>
                <c:pt idx="12">
                  <c:v>Services</c:v>
                </c:pt>
                <c:pt idx="13">
                  <c:v>Residential mortgages and consumer finance</c:v>
                </c:pt>
                <c:pt idx="14">
                  <c:v>Other corporate customers</c:v>
                </c:pt>
              </c:strCache>
            </c:strRef>
          </c:cat>
          <c:val>
            <c:numRef>
              <c:f>('EAD (1)'!$B$61,'EAD (1)'!$B$420,'EAD (1)'!$B$422,'EAD (1)'!$B$162,'EAD (1)'!$B$163,'EAD (1)'!$B$164,'EAD (1)'!$B$165,'EAD (1)'!$B$166,'EAD (1)'!$B$167,'EAD (1)'!$B$168,'EAD (1)'!$B$169,'EAD (1)'!$B$170,'EAD (1)'!$B$171,'EAD (1)'!$B$172,'EAD (1)'!$B$173)</c:f>
              <c:numCache>
                <c:formatCode>_(* #,##0.0_);_(* \(#,##0.0\);_(* "-"_);_(@_)</c:formatCode>
                <c:ptCount val="15"/>
                <c:pt idx="0" formatCode="@_)">
                  <c:v>0</c:v>
                </c:pt>
                <c:pt idx="1">
                  <c:v>852.13985911673979</c:v>
                </c:pt>
                <c:pt idx="2">
                  <c:v>785.58517619856764</c:v>
                </c:pt>
                <c:pt idx="3" formatCode="0.0_);\(0.0\);\-_)">
                  <c:v>98.535209983940007</c:v>
                </c:pt>
                <c:pt idx="4" formatCode="0.0_);\(0.0\);\-_)">
                  <c:v>1.0633208779200001</c:v>
                </c:pt>
                <c:pt idx="5" formatCode="0.0_);\(0.0\);\-_)">
                  <c:v>0.48566662889000001</c:v>
                </c:pt>
                <c:pt idx="6" formatCode="0.0_);\(0.0\);\-_)">
                  <c:v>7.150241556590001</c:v>
                </c:pt>
                <c:pt idx="7" formatCode="0.0_);\(0.0\);\-_)">
                  <c:v>14.310229471310004</c:v>
                </c:pt>
                <c:pt idx="8" formatCode="0.0_);\(0.0\);\-_)">
                  <c:v>13.940532471260001</c:v>
                </c:pt>
                <c:pt idx="9" formatCode="0.0_);\(0.0\);\-_)">
                  <c:v>17.265366919430004</c:v>
                </c:pt>
                <c:pt idx="10" formatCode="0.0_);\(0.0\);\-_)">
                  <c:v>17.815340411859999</c:v>
                </c:pt>
                <c:pt idx="11" formatCode="0.0_);\(0.0\);\-_)">
                  <c:v>1.4808936520400009</c:v>
                </c:pt>
                <c:pt idx="12" formatCode="0.0_);\(0.0\);\-_)">
                  <c:v>10.621377803870001</c:v>
                </c:pt>
                <c:pt idx="13" formatCode="0.0_);\(0.0\);\-_)">
                  <c:v>44.538254032160033</c:v>
                </c:pt>
                <c:pt idx="14" formatCode="0.0_);\(0.0\);\-_)">
                  <c:v>25.119472129340014</c:v>
                </c:pt>
              </c:numCache>
            </c:numRef>
          </c:val>
        </c:ser>
        <c:dLbls>
          <c:showLegendKey val="0"/>
          <c:showVal val="0"/>
          <c:showCatName val="0"/>
          <c:showSerName val="0"/>
          <c:showPercent val="0"/>
          <c:showBubbleSize val="0"/>
          <c:showLeaderLines val="1"/>
        </c:dLbls>
        <c:gapWidth val="102"/>
        <c:splitType val="pos"/>
        <c:splitPos val="1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_(* #,##0.0_);_(* \(#,##0.0\);_(* "-"_);_(@_)</c:formatCode>
                <c:ptCount val="4"/>
                <c:pt idx="0">
                  <c:v>421.30084627358849</c:v>
                </c:pt>
                <c:pt idx="1">
                  <c:v>286.92393385513918</c:v>
                </c:pt>
                <c:pt idx="2">
                  <c:v>25.015881892723318</c:v>
                </c:pt>
                <c:pt idx="3">
                  <c:v>10.627865874533748</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_(* #,##0.0_);_(* \(#,##0.0\);_(* "-"_);_(@_)</c:formatCode>
                <c:ptCount val="4"/>
                <c:pt idx="0">
                  <c:v>489.20598356994185</c:v>
                </c:pt>
                <c:pt idx="1">
                  <c:v>279.26772425697521</c:v>
                </c:pt>
                <c:pt idx="2">
                  <c:v>27.273025705655641</c:v>
                </c:pt>
                <c:pt idx="3">
                  <c:v>13.223098427647114</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_(* #,##0.0_);_(* \(#,##0.0\);_(* "-"_);_(@_)</c:formatCode>
                <c:ptCount val="4"/>
                <c:pt idx="0">
                  <c:v>504.82758695870177</c:v>
                </c:pt>
                <c:pt idx="1">
                  <c:v>305.09401185639911</c:v>
                </c:pt>
                <c:pt idx="2">
                  <c:v>30.228482009862184</c:v>
                </c:pt>
                <c:pt idx="3">
                  <c:v>11.499657302760934</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_(* #,##0.0_);_(* \(#,##0.0\);_(* "-"_);_(@_)</c:formatCode>
                <c:ptCount val="4"/>
                <c:pt idx="0">
                  <c:v>497.8278999908394</c:v>
                </c:pt>
                <c:pt idx="1">
                  <c:v>288.29722513213733</c:v>
                </c:pt>
                <c:pt idx="2">
                  <c:v>32.423615110322508</c:v>
                </c:pt>
                <c:pt idx="3">
                  <c:v>10.043317025731326</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_(* #,##0.0_);_(* \(#,##0.0\);_(* "-"_);_(@_)</c:formatCode>
                <c:ptCount val="4"/>
                <c:pt idx="0">
                  <c:v>537.34957174974011</c:v>
                </c:pt>
                <c:pt idx="1">
                  <c:v>293.6586980778219</c:v>
                </c:pt>
                <c:pt idx="2">
                  <c:v>35.237989980916524</c:v>
                </c:pt>
                <c:pt idx="3">
                  <c:v>10.996903365964243</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_(* #,##0.0_);_(* \(#,##0.0\);_(* "-"_);_(@_)</c:formatCode>
                <c:ptCount val="4"/>
                <c:pt idx="0">
                  <c:v>515.7698064173527</c:v>
                </c:pt>
                <c:pt idx="1">
                  <c:v>256.2458082160756</c:v>
                </c:pt>
                <c:pt idx="2">
                  <c:v>54.018611744525273</c:v>
                </c:pt>
                <c:pt idx="3">
                  <c:v>12.240707550438589</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_(* #,##0.0_);_(* \(#,##0.0\);_(* "-"_);_(@_)</c:formatCode>
                <c:ptCount val="4"/>
                <c:pt idx="0">
                  <c:v>495.04699378253122</c:v>
                </c:pt>
                <c:pt idx="1">
                  <c:v>219.62171203420669</c:v>
                </c:pt>
                <c:pt idx="2">
                  <c:v>81.969274801638718</c:v>
                </c:pt>
                <c:pt idx="3">
                  <c:v>13.926827713455143</c:v>
                </c:pt>
              </c:numCache>
            </c:numRef>
          </c:val>
        </c:ser>
        <c:dLbls>
          <c:showLegendKey val="0"/>
          <c:showVal val="0"/>
          <c:showCatName val="0"/>
          <c:showSerName val="0"/>
          <c:showPercent val="0"/>
          <c:showBubbleSize val="0"/>
        </c:dLbls>
        <c:gapWidth val="150"/>
        <c:axId val="115464448"/>
        <c:axId val="117178368"/>
      </c:barChart>
      <c:catAx>
        <c:axId val="1154644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7178368"/>
        <c:crosses val="autoZero"/>
        <c:auto val="1"/>
        <c:lblAlgn val="ctr"/>
        <c:lblOffset val="100"/>
        <c:noMultiLvlLbl val="0"/>
      </c:catAx>
      <c:valAx>
        <c:axId val="11717836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5464448"/>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(1)'!$B$256:$B$257</c:f>
              <c:strCache>
                <c:ptCount val="1"/>
                <c:pt idx="0">
                  <c:v>31 March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(1)'!$A$258:$A$266</c:f>
              <c:strCache>
                <c:ptCount val="9"/>
                <c:pt idx="0">
                  <c:v>Financial institutions</c:v>
                </c:pt>
                <c:pt idx="1">
                  <c:v>Hotels and accomo-dation</c:v>
                </c:pt>
                <c:pt idx="2">
                  <c:v>Commercial real estate</c:v>
                </c:pt>
                <c:pt idx="3">
                  <c:v>Residential mortgages</c:v>
                </c:pt>
                <c:pt idx="4">
                  <c:v>Construction</c:v>
                </c:pt>
                <c:pt idx="5">
                  <c:v>Services</c:v>
                </c:pt>
                <c:pt idx="6">
                  <c:v>Public sector</c:v>
                </c:pt>
                <c:pt idx="7">
                  <c:v>Trade</c:v>
                </c:pt>
                <c:pt idx="8">
                  <c:v>Other corporate customers </c:v>
                </c:pt>
              </c:strCache>
            </c:strRef>
          </c:cat>
          <c:val>
            <c:numRef>
              <c:f>'EAD (1)'!$B$258:$B$266</c:f>
              <c:numCache>
                <c:formatCode>#,##0.0_);\(#,##0.0\)</c:formatCode>
                <c:ptCount val="9"/>
                <c:pt idx="0">
                  <c:v>17.069009148520003</c:v>
                </c:pt>
                <c:pt idx="1">
                  <c:v>26.866817506000015</c:v>
                </c:pt>
                <c:pt idx="2">
                  <c:v>77.725346850349951</c:v>
                </c:pt>
                <c:pt idx="3">
                  <c:v>16.538874155150001</c:v>
                </c:pt>
                <c:pt idx="4">
                  <c:v>7.4778723903899991</c:v>
                </c:pt>
                <c:pt idx="5">
                  <c:v>19.350733379039998</c:v>
                </c:pt>
                <c:pt idx="6">
                  <c:v>16.519147756779997</c:v>
                </c:pt>
                <c:pt idx="7">
                  <c:v>20.227526925120003</c:v>
                </c:pt>
                <c:pt idx="8">
                  <c:v>12.795309651549998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(1)'!$H$324,'EAD (1)'!$H$331,'EAD (1)'!$H$338,'EAD (1)'!$H$345)</c:f>
              <c:numCache>
                <c:formatCode>_(* #,##0.0_);_(* \(#,##0.0\);_(* ""_);_(@_)</c:formatCode>
                <c:ptCount val="4"/>
                <c:pt idx="0">
                  <c:v>139.52355872022997</c:v>
                </c:pt>
                <c:pt idx="1">
                  <c:v>67.810252006820008</c:v>
                </c:pt>
                <c:pt idx="2">
                  <c:v>6.7128802398799996</c:v>
                </c:pt>
                <c:pt idx="3">
                  <c:v>1.2800779722000002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(1)'!$G$324,'EAD (1)'!$G$331,'EAD (1)'!$G$338,'EAD (1)'!$G$345)</c:f>
              <c:numCache>
                <c:formatCode>_(* #,##0.0_);_(* \(#,##0.0\);_(* ""_);_(@_)</c:formatCode>
                <c:ptCount val="4"/>
                <c:pt idx="0">
                  <c:v>158.98146453835997</c:v>
                </c:pt>
                <c:pt idx="1">
                  <c:v>54.392921179010003</c:v>
                </c:pt>
                <c:pt idx="2">
                  <c:v>4.8486641840900004</c:v>
                </c:pt>
                <c:pt idx="3">
                  <c:v>1.8914121889000006</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(1)'!$F$324,'EAD (1)'!$F$331,'EAD (1)'!$F$338,'EAD (1)'!$F$345)</c:f>
              <c:numCache>
                <c:formatCode>_(* #,##0.0_);_(* \(#,##0.0\);_(* ""_);_(@_)</c:formatCode>
                <c:ptCount val="4"/>
                <c:pt idx="0">
                  <c:v>157.23709250844004</c:v>
                </c:pt>
                <c:pt idx="1">
                  <c:v>53.320624190099991</c:v>
                </c:pt>
                <c:pt idx="2">
                  <c:v>5.6893774916700002</c:v>
                </c:pt>
                <c:pt idx="3">
                  <c:v>2.2123124775999994</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(1)'!$E$324,'EAD (1)'!$E$331,'EAD (1)'!$E$338,'EAD (1)'!$E$345)</c:f>
              <c:numCache>
                <c:formatCode>_(* #,##0.0_);_(* \(#,##0.0\);_(* ""_);_(@_)</c:formatCode>
                <c:ptCount val="4"/>
                <c:pt idx="0">
                  <c:v>150.68679715794002</c:v>
                </c:pt>
                <c:pt idx="1">
                  <c:v>49.730020906649997</c:v>
                </c:pt>
                <c:pt idx="2">
                  <c:v>6.9616884944499997</c:v>
                </c:pt>
                <c:pt idx="3">
                  <c:v>1.5389280009099993</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(1)'!$D$324,'EAD (1)'!$D$331,'EAD (1)'!$D$338,'EAD (1)'!$D$345)</c:f>
              <c:numCache>
                <c:formatCode>_(* #,##0.0_);_(* \(#,##0.0\);_(* ""_);_(@_)</c:formatCode>
                <c:ptCount val="4"/>
                <c:pt idx="0">
                  <c:v>167.08010711997994</c:v>
                </c:pt>
                <c:pt idx="1">
                  <c:v>44.855238750200009</c:v>
                </c:pt>
                <c:pt idx="2">
                  <c:v>8.2612257504399977</c:v>
                </c:pt>
                <c:pt idx="3">
                  <c:v>1.5965139433800002</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(1)'!$C$324,'EAD (1)'!$C$331,'EAD (1)'!$C$338,'EAD (1)'!$C$345)</c:f>
              <c:numCache>
                <c:formatCode>_(* #,##0.0_);_(* \(#,##0.0\);_(* ""_);_(@_)</c:formatCode>
                <c:ptCount val="4"/>
                <c:pt idx="0">
                  <c:v>170.06710555405999</c:v>
                </c:pt>
                <c:pt idx="1">
                  <c:v>33.095311616410008</c:v>
                </c:pt>
                <c:pt idx="2">
                  <c:v>9.8034146946199989</c:v>
                </c:pt>
                <c:pt idx="3">
                  <c:v>1.3625532644600002</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(1)'!$A$324,'EAD (1)'!$A$331,'EAD (1)'!$A$338,'EAD (1)'!$A$345)</c:f>
              <c:strCache>
                <c:ptCount val="4"/>
                <c:pt idx="0">
                  <c:v>Nordic Corporates Division</c:v>
                </c:pt>
                <c:pt idx="1">
                  <c:v>Nordic Corporates Division</c:v>
                </c:pt>
                <c:pt idx="2">
                  <c:v>Nordic Corporates Division</c:v>
                </c:pt>
                <c:pt idx="3">
                  <c:v>Nordic Corporates Division</c:v>
                </c:pt>
              </c:strCache>
            </c:strRef>
          </c:cat>
          <c:val>
            <c:numRef>
              <c:f>('EAD (1)'!$B$324,'EAD (1)'!$B$331,'EAD (1)'!$B$338,'EAD (1)'!$B$345)</c:f>
              <c:numCache>
                <c:formatCode>_(* #,##0.0_);_(* \(#,##0.0\);_(* ""_);_(@_)</c:formatCode>
                <c:ptCount val="4"/>
                <c:pt idx="0">
                  <c:v>171.12928320658997</c:v>
                </c:pt>
                <c:pt idx="1">
                  <c:v>31.091859720250003</c:v>
                </c:pt>
                <c:pt idx="2">
                  <c:v>10.66018982085</c:v>
                </c:pt>
                <c:pt idx="3">
                  <c:v>1.6893050152100004</c:v>
                </c:pt>
              </c:numCache>
            </c:numRef>
          </c:val>
        </c:ser>
        <c:dLbls>
          <c:showLegendKey val="0"/>
          <c:showVal val="0"/>
          <c:showCatName val="0"/>
          <c:showSerName val="0"/>
          <c:showPercent val="0"/>
          <c:showBubbleSize val="0"/>
        </c:dLbls>
        <c:gapWidth val="150"/>
        <c:axId val="121733504"/>
        <c:axId val="121735040"/>
      </c:barChart>
      <c:catAx>
        <c:axId val="1217335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1735040"/>
        <c:crosses val="autoZero"/>
        <c:auto val="1"/>
        <c:lblAlgn val="ctr"/>
        <c:lblOffset val="100"/>
        <c:noMultiLvlLbl val="0"/>
      </c:catAx>
      <c:valAx>
        <c:axId val="12173504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173350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(1)'!$B$256:$B$257</c:f>
              <c:strCache>
                <c:ptCount val="1"/>
                <c:pt idx="0">
                  <c:v>31 March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(1)'!$A$271:$A$277</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(1)'!$B$271:$B$277</c:f>
              <c:numCache>
                <c:formatCode>#,##0.0_);\(#,##0.0\)</c:formatCode>
                <c:ptCount val="7"/>
                <c:pt idx="0">
                  <c:v>16.800661614530004</c:v>
                </c:pt>
                <c:pt idx="1">
                  <c:v>44.177981582359998</c:v>
                </c:pt>
                <c:pt idx="2">
                  <c:v>9.769005438939999</c:v>
                </c:pt>
                <c:pt idx="3">
                  <c:v>14.079443486310002</c:v>
                </c:pt>
                <c:pt idx="4">
                  <c:v>23.636812862170007</c:v>
                </c:pt>
                <c:pt idx="5">
                  <c:v>31.059790731329997</c:v>
                </c:pt>
                <c:pt idx="6">
                  <c:v>15.231179375930003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(1)'!$H$325,'EAD (1)'!$H$332,'EAD (1)'!$H$339,'EAD (1)'!$H$346)</c:f>
              <c:numCache>
                <c:formatCode>_(* #,##0.0_);_(* \(#,##0.0\);_(* ""_);_(@_)</c:formatCode>
                <c:ptCount val="4"/>
                <c:pt idx="0">
                  <c:v>82.704353154340012</c:v>
                </c:pt>
                <c:pt idx="1">
                  <c:v>55.351333094729988</c:v>
                </c:pt>
                <c:pt idx="2">
                  <c:v>3.4173640545800006</c:v>
                </c:pt>
                <c:pt idx="3">
                  <c:v>1.1142351468200002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(1)'!$G$325,'EAD (1)'!$G$332,'EAD (1)'!$G$339,'EAD (1)'!$G$346)</c:f>
              <c:numCache>
                <c:formatCode>_(* #,##0.0_);_(* \(#,##0.0\);_(* ""_);_(@_)</c:formatCode>
                <c:ptCount val="4"/>
                <c:pt idx="0">
                  <c:v>98.729410903489978</c:v>
                </c:pt>
                <c:pt idx="1">
                  <c:v>44.720380373390007</c:v>
                </c:pt>
                <c:pt idx="2">
                  <c:v>6.3483201345399989</c:v>
                </c:pt>
                <c:pt idx="3">
                  <c:v>1.2324233548399999</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(1)'!$F$325,'EAD (1)'!$F$332,'EAD (1)'!$F$339,'EAD (1)'!$F$346)</c:f>
              <c:numCache>
                <c:formatCode>_(* #,##0.0_);_(* \(#,##0.0\);_(* ""_);_(@_)</c:formatCode>
                <c:ptCount val="4"/>
                <c:pt idx="0">
                  <c:v>103.03176780313999</c:v>
                </c:pt>
                <c:pt idx="1">
                  <c:v>43.439817172649988</c:v>
                </c:pt>
                <c:pt idx="2">
                  <c:v>6.18808393657</c:v>
                </c:pt>
                <c:pt idx="3">
                  <c:v>0.72151904264999978</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(1)'!$E$325,'EAD (1)'!$E$332,'EAD (1)'!$E$339,'EAD (1)'!$E$346)</c:f>
              <c:numCache>
                <c:formatCode>_(* #,##0.0_);_(* \(#,##0.0\);_(* ""_);_(@_)</c:formatCode>
                <c:ptCount val="4"/>
                <c:pt idx="0">
                  <c:v>113.13143959701999</c:v>
                </c:pt>
                <c:pt idx="1">
                  <c:v>41.665505064729992</c:v>
                </c:pt>
                <c:pt idx="2">
                  <c:v>4.7568163551000007</c:v>
                </c:pt>
                <c:pt idx="3">
                  <c:v>0.72829382994999992</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(1)'!$D$325,'EAD (1)'!$D$332,'EAD (1)'!$D$339,'EAD (1)'!$D$346)</c:f>
              <c:numCache>
                <c:formatCode>_(* #,##0.0_);_(* \(#,##0.0\);_(* ""_);_(@_)</c:formatCode>
                <c:ptCount val="4"/>
                <c:pt idx="0">
                  <c:v>125.49768463807</c:v>
                </c:pt>
                <c:pt idx="1">
                  <c:v>41.840150363369993</c:v>
                </c:pt>
                <c:pt idx="2">
                  <c:v>5.5235908388799997</c:v>
                </c:pt>
                <c:pt idx="3">
                  <c:v>0.54125416398000015</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(1)'!$C$325,'EAD (1)'!$C$332,'EAD (1)'!$C$339,'EAD (1)'!$C$346)</c:f>
              <c:numCache>
                <c:formatCode>_(* #,##0.0_);_(* \(#,##0.0\);_(* ""_);_(@_)</c:formatCode>
                <c:ptCount val="4"/>
                <c:pt idx="0">
                  <c:v>112.48721811351004</c:v>
                </c:pt>
                <c:pt idx="1">
                  <c:v>31.913536048219996</c:v>
                </c:pt>
                <c:pt idx="2">
                  <c:v>10.399554852120001</c:v>
                </c:pt>
                <c:pt idx="3">
                  <c:v>0.58068886695999999</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0"/>
              <c:layout>
                <c:manualLayout>
                  <c:x val="4.1805141705446632E-3"/>
                  <c:y val="4.3045035368235928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(1)'!$A$325,'EAD (1)'!$A$332,'EAD (1)'!$A$339,'EAD (1)'!$A$346)</c:f>
              <c:strCache>
                <c:ptCount val="4"/>
                <c:pt idx="0">
                  <c:v>International Corporates Division</c:v>
                </c:pt>
                <c:pt idx="1">
                  <c:v>International Corporates Division</c:v>
                </c:pt>
                <c:pt idx="2">
                  <c:v>International Corporates Division</c:v>
                </c:pt>
                <c:pt idx="3">
                  <c:v>International Corporates Division</c:v>
                </c:pt>
              </c:strCache>
            </c:strRef>
          </c:cat>
          <c:val>
            <c:numRef>
              <c:f>('EAD (1)'!$B$325,'EAD (1)'!$B$332,'EAD (1)'!$B$339,'EAD (1)'!$B$346)</c:f>
              <c:numCache>
                <c:formatCode>_(* #,##0.0_);_(* \(#,##0.0\);_(* ""_);_(@_)</c:formatCode>
                <c:ptCount val="4"/>
                <c:pt idx="0">
                  <c:v>115.72402241791002</c:v>
                </c:pt>
                <c:pt idx="1">
                  <c:v>29.271300838169996</c:v>
                </c:pt>
                <c:pt idx="2">
                  <c:v>9.4398362517500001</c:v>
                </c:pt>
                <c:pt idx="3">
                  <c:v>0.31971558374000009</c:v>
                </c:pt>
              </c:numCache>
            </c:numRef>
          </c:val>
        </c:ser>
        <c:dLbls>
          <c:showLegendKey val="0"/>
          <c:showVal val="0"/>
          <c:showCatName val="0"/>
          <c:showSerName val="0"/>
          <c:showPercent val="0"/>
          <c:showBubbleSize val="0"/>
        </c:dLbls>
        <c:gapWidth val="150"/>
        <c:axId val="118384896"/>
        <c:axId val="118394880"/>
      </c:barChart>
      <c:catAx>
        <c:axId val="1183848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8394880"/>
        <c:crosses val="autoZero"/>
        <c:auto val="1"/>
        <c:lblAlgn val="ctr"/>
        <c:lblOffset val="100"/>
        <c:noMultiLvlLbl val="0"/>
      </c:catAx>
      <c:valAx>
        <c:axId val="118394880"/>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838489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(1)'!$B$256:$B$257</c:f>
              <c:strCache>
                <c:ptCount val="1"/>
                <c:pt idx="0">
                  <c:v>31 March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2.4259037738918996E-2"/>
                  <c:y val="8.8890962431972895E-3"/>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(1)'!$A$282:$A$286</c:f>
              <c:strCache>
                <c:ptCount val="5"/>
                <c:pt idx="0">
                  <c:v>Midstream</c:v>
                </c:pt>
                <c:pt idx="1">
                  <c:v>Oil and gas</c:v>
                </c:pt>
                <c:pt idx="2">
                  <c:v>Oilfield services</c:v>
                </c:pt>
                <c:pt idx="3">
                  <c:v>Power and heat</c:v>
                </c:pt>
                <c:pt idx="4">
                  <c:v>Other energy</c:v>
                </c:pt>
              </c:strCache>
            </c:strRef>
          </c:cat>
          <c:val>
            <c:numRef>
              <c:f>'EAD (1)'!$B$282:$B$286</c:f>
              <c:numCache>
                <c:formatCode>#,##0.0_);\(#,##0.0\)</c:formatCode>
                <c:ptCount val="5"/>
                <c:pt idx="0">
                  <c:v>22.040609435879997</c:v>
                </c:pt>
                <c:pt idx="1">
                  <c:v>46.844600805730003</c:v>
                </c:pt>
                <c:pt idx="2">
                  <c:v>28.777722000399997</c:v>
                </c:pt>
                <c:pt idx="3">
                  <c:v>36.984637951080003</c:v>
                </c:pt>
                <c:pt idx="4">
                  <c:v>7.2336204831699984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(1)'!$H$326,'EAD (1)'!$H$333,'EAD (1)'!$H$340,'EAD (1)'!$H$347)</c:f>
              <c:numCache>
                <c:formatCode>_(* #,##0.0_);_(* \(#,##0.0\);_(* ""_);_(@_)</c:formatCode>
                <c:ptCount val="4"/>
                <c:pt idx="0">
                  <c:v>113.36371533065</c:v>
                </c:pt>
                <c:pt idx="1">
                  <c:v>28.134248371560002</c:v>
                </c:pt>
                <c:pt idx="2">
                  <c:v>0.84442619546000008</c:v>
                </c:pt>
                <c:pt idx="3">
                  <c:v>7.4428837810000009E-2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(1)'!$G$326,'EAD (1)'!$G$333,'EAD (1)'!$G$340,'EAD (1)'!$G$347)</c:f>
              <c:numCache>
                <c:formatCode>_(* #,##0.0_);_(* \(#,##0.0\);_(* ""_);_(@_)</c:formatCode>
                <c:ptCount val="4"/>
                <c:pt idx="0">
                  <c:v>129.50461802168005</c:v>
                </c:pt>
                <c:pt idx="1">
                  <c:v>25.233111627429992</c:v>
                </c:pt>
                <c:pt idx="2">
                  <c:v>1.3198447751200002</c:v>
                </c:pt>
                <c:pt idx="3">
                  <c:v>2.7249447360000009E-2</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(1)'!$F$326,'EAD (1)'!$F$333,'EAD (1)'!$F$340,'EAD (1)'!$F$347)</c:f>
              <c:numCache>
                <c:formatCode>_(* #,##0.0_);_(* \(#,##0.0\);_(* ""_);_(@_)</c:formatCode>
                <c:ptCount val="4"/>
                <c:pt idx="0">
                  <c:v>129.93165998393002</c:v>
                </c:pt>
                <c:pt idx="1">
                  <c:v>30.737703289790005</c:v>
                </c:pt>
                <c:pt idx="2">
                  <c:v>1.8844283433599998</c:v>
                </c:pt>
                <c:pt idx="3">
                  <c:v>0.25692337369000001</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(1)'!$E$326,'EAD (1)'!$E$333,'EAD (1)'!$E$340,'EAD (1)'!$E$347)</c:f>
              <c:numCache>
                <c:formatCode>_(* #,##0.0_);_(* \(#,##0.0\);_(* ""_);_(@_)</c:formatCode>
                <c:ptCount val="4"/>
                <c:pt idx="0">
                  <c:v>121.59564967930004</c:v>
                </c:pt>
                <c:pt idx="1">
                  <c:v>30.967235429959999</c:v>
                </c:pt>
                <c:pt idx="2">
                  <c:v>3.4991554004499998</c:v>
                </c:pt>
                <c:pt idx="3">
                  <c:v>0.20769147694999998</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(1)'!$D$326,'EAD (1)'!$D$333,'EAD (1)'!$D$340,'EAD (1)'!$D$347)</c:f>
              <c:numCache>
                <c:formatCode>_(* #,##0.0_);_(* \(#,##0.0\);_(* ""_);_(@_)</c:formatCode>
                <c:ptCount val="4"/>
                <c:pt idx="0">
                  <c:v>125.94863496653001</c:v>
                </c:pt>
                <c:pt idx="1">
                  <c:v>29.140868267749998</c:v>
                </c:pt>
                <c:pt idx="2">
                  <c:v>5.4101334378599999</c:v>
                </c:pt>
                <c:pt idx="3">
                  <c:v>1.01199165681</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(1)'!$A$326,'EAD (1)'!$A$333,'EAD (1)'!$A$340,'EAD (1)'!$A$347)</c:f>
              <c:strCache>
                <c:ptCount val="4"/>
                <c:pt idx="0">
                  <c:v>Energy Division</c:v>
                </c:pt>
                <c:pt idx="1">
                  <c:v>Energy Division</c:v>
                </c:pt>
                <c:pt idx="2">
                  <c:v>Energy Division</c:v>
                </c:pt>
                <c:pt idx="3">
                  <c:v>Energy Division</c:v>
                </c:pt>
              </c:strCache>
            </c:strRef>
          </c:cat>
          <c:val>
            <c:numRef>
              <c:f>('EAD (1)'!$C$326,'EAD (1)'!$C$333,'EAD (1)'!$C$340,'EAD (1)'!$C$347)</c:f>
              <c:numCache>
                <c:formatCode>_(* #,##0.0_);_(* \(#,##0.0\);_(* ""_);_(@_)</c:formatCode>
                <c:ptCount val="4"/>
                <c:pt idx="0">
                  <c:v>115.83502565351999</c:v>
                </c:pt>
                <c:pt idx="1">
                  <c:v>28.65466031023</c:v>
                </c:pt>
                <c:pt idx="2">
                  <c:v>5.0663772621400005</c:v>
                </c:pt>
                <c:pt idx="3">
                  <c:v>3.0262681029499996</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dLbl>
              <c:idx val="1"/>
              <c:layout>
                <c:manualLayout>
                  <c:x val="8.9297893554098357E-3"/>
                  <c:y val="8.0112446711889018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(1)'!$A$326,'EAD (1)'!$A$333,'EAD (1)'!$A$340,'EAD (1)'!$A$347)</c:f>
              <c:strCache>
                <c:ptCount val="4"/>
                <c:pt idx="0">
                  <c:v>Energy Division</c:v>
                </c:pt>
                <c:pt idx="1">
                  <c:v>Energy Division</c:v>
                </c:pt>
                <c:pt idx="2">
                  <c:v>Energy Division</c:v>
                </c:pt>
                <c:pt idx="3">
                  <c:v>Energy Division</c:v>
                </c:pt>
              </c:strCache>
            </c:strRef>
          </c:cat>
          <c:val>
            <c:numRef>
              <c:f>('EAD (1)'!$B$326,'EAD (1)'!$B$333,'EAD (1)'!$B$340,'EAD (1)'!$B$347)</c:f>
              <c:numCache>
                <c:formatCode>_(* #,##0.0_);_(* \(#,##0.0\);_(* ""_);_(@_)</c:formatCode>
                <c:ptCount val="4"/>
                <c:pt idx="0">
                  <c:v>100.07532300720001</c:v>
                </c:pt>
                <c:pt idx="1">
                  <c:v>23.516091627299996</c:v>
                </c:pt>
                <c:pt idx="2">
                  <c:v>15.593038704990002</c:v>
                </c:pt>
                <c:pt idx="3">
                  <c:v>2.6967373367699996</c:v>
                </c:pt>
              </c:numCache>
            </c:numRef>
          </c:val>
        </c:ser>
        <c:dLbls>
          <c:showLegendKey val="0"/>
          <c:showVal val="0"/>
          <c:showCatName val="0"/>
          <c:showSerName val="0"/>
          <c:showPercent val="0"/>
          <c:showBubbleSize val="0"/>
        </c:dLbls>
        <c:gapWidth val="150"/>
        <c:axId val="122114432"/>
        <c:axId val="122115968"/>
      </c:barChart>
      <c:catAx>
        <c:axId val="1221144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2115968"/>
        <c:crosses val="autoZero"/>
        <c:auto val="1"/>
        <c:lblAlgn val="ctr"/>
        <c:lblOffset val="100"/>
        <c:noMultiLvlLbl val="0"/>
      </c:catAx>
      <c:valAx>
        <c:axId val="122115968"/>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11443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(1)'!$B$217:$B$218</c:f>
              <c:strCache>
                <c:ptCount val="1"/>
                <c:pt idx="0">
                  <c:v>31 March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(1)'!$A$219:$A$225</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(1)'!$B$219:$B$225</c:f>
              <c:numCache>
                <c:formatCode>0.0_);\(0.0\)</c:formatCode>
                <c:ptCount val="7"/>
                <c:pt idx="0">
                  <c:v>56.502968620063129</c:v>
                </c:pt>
                <c:pt idx="1">
                  <c:v>49.785821156938617</c:v>
                </c:pt>
                <c:pt idx="2">
                  <c:v>45.603363276822584</c:v>
                </c:pt>
                <c:pt idx="3">
                  <c:v>38.185624131420553</c:v>
                </c:pt>
                <c:pt idx="4">
                  <c:v>6.6934071256119783</c:v>
                </c:pt>
                <c:pt idx="5">
                  <c:v>9.3100605097627263</c:v>
                </c:pt>
                <c:pt idx="6">
                  <c:v>3.695251925376108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(1)'!$B$289:$B$290</c:f>
              <c:strCache>
                <c:ptCount val="1"/>
                <c:pt idx="0">
                  <c:v>31 March 2016</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(1)'!$A$291:$A$301</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(1)'!$B$291:$B$301</c:f>
              <c:numCache>
                <c:formatCode>#,##0.0_);\(#,##0.0\)</c:formatCode>
                <c:ptCount val="11"/>
                <c:pt idx="0">
                  <c:v>16.207534281779999</c:v>
                </c:pt>
                <c:pt idx="1">
                  <c:v>20.955583010560005</c:v>
                </c:pt>
                <c:pt idx="2">
                  <c:v>20.742020008260006</c:v>
                </c:pt>
                <c:pt idx="3">
                  <c:v>9.7918747531199983</c:v>
                </c:pt>
                <c:pt idx="4">
                  <c:v>21.572240126540002</c:v>
                </c:pt>
                <c:pt idx="5">
                  <c:v>22.763638920760002</c:v>
                </c:pt>
                <c:pt idx="6">
                  <c:v>7.3456276532300011</c:v>
                </c:pt>
                <c:pt idx="7">
                  <c:v>56.804283932709993</c:v>
                </c:pt>
                <c:pt idx="8">
                  <c:v>3.6508573325600002</c:v>
                </c:pt>
                <c:pt idx="9">
                  <c:v>12.182911395550001</c:v>
                </c:pt>
                <c:pt idx="10">
                  <c:v>4.2245874675899993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(1)'!$H$327,'EAD (1)'!$H$334,'EAD (1)'!$H$341,'EAD (1)'!$H$348)</c:f>
              <c:numCache>
                <c:formatCode>_(* #,##0.0_);_(* \(#,##0.0\);_(* ""_);_(@_)</c:formatCode>
                <c:ptCount val="4"/>
                <c:pt idx="0">
                  <c:v>59.665438062370008</c:v>
                </c:pt>
                <c:pt idx="1">
                  <c:v>108.53486559182001</c:v>
                </c:pt>
                <c:pt idx="2">
                  <c:v>8.750087880329998</c:v>
                </c:pt>
                <c:pt idx="3">
                  <c:v>3.8823851613800011</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(1)'!$G$327,'EAD (1)'!$G$334,'EAD (1)'!$G$341,'EAD (1)'!$G$348)</c:f>
              <c:numCache>
                <c:formatCode>_(* #,##0.0_);_(* \(#,##0.0\);_(* ""_);_(@_)</c:formatCode>
                <c:ptCount val="4"/>
                <c:pt idx="0">
                  <c:v>71.167596335919981</c:v>
                </c:pt>
                <c:pt idx="1">
                  <c:v>124.53549374292002</c:v>
                </c:pt>
                <c:pt idx="2">
                  <c:v>9.7437899363600007</c:v>
                </c:pt>
                <c:pt idx="3">
                  <c:v>5.7091574306500013</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(1)'!$F$327,'EAD (1)'!$F$334,'EAD (1)'!$F$341,'EAD (1)'!$F$348)</c:f>
              <c:numCache>
                <c:formatCode>_(* #,##0.0_);_(* \(#,##0.0\);_(* ""_);_(@_)</c:formatCode>
                <c:ptCount val="4"/>
                <c:pt idx="0">
                  <c:v>70.746435857479995</c:v>
                </c:pt>
                <c:pt idx="1">
                  <c:v>143.45546702807999</c:v>
                </c:pt>
                <c:pt idx="2">
                  <c:v>10.942443547499998</c:v>
                </c:pt>
                <c:pt idx="3">
                  <c:v>3.8622532745099996</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(1)'!$E$327,'EAD (1)'!$E$334,'EAD (1)'!$E$341,'EAD (1)'!$E$348)</c:f>
              <c:numCache>
                <c:formatCode>_(* #,##0.0_);_(* \(#,##0.0\);_(* ""_);_(@_)</c:formatCode>
                <c:ptCount val="4"/>
                <c:pt idx="0">
                  <c:v>65.969322410900006</c:v>
                </c:pt>
                <c:pt idx="1">
                  <c:v>132.52874075053998</c:v>
                </c:pt>
                <c:pt idx="2">
                  <c:v>11.70275866391</c:v>
                </c:pt>
                <c:pt idx="3">
                  <c:v>3.3233991460899999</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(1)'!$D$327,'EAD (1)'!$D$334,'EAD (1)'!$D$341,'EAD (1)'!$D$348)</c:f>
              <c:numCache>
                <c:formatCode>_(* #,##0.0_);_(* \(#,##0.0\);_(* ""_);_(@_)</c:formatCode>
                <c:ptCount val="4"/>
                <c:pt idx="0">
                  <c:v>67.498843634070013</c:v>
                </c:pt>
                <c:pt idx="1">
                  <c:v>142.61534397690994</c:v>
                </c:pt>
                <c:pt idx="2">
                  <c:v>10.389786384000001</c:v>
                </c:pt>
                <c:pt idx="3">
                  <c:v>3.5577292117700003</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(1)'!$C$327,'EAD (1)'!$C$334,'EAD (1)'!$C$341,'EAD (1)'!$C$348)</c:f>
              <c:numCache>
                <c:formatCode>_(* #,##0.0_);_(* \(#,##0.0\);_(* ""_);_(@_)</c:formatCode>
                <c:ptCount val="4"/>
                <c:pt idx="0">
                  <c:v>55.29425179527999</c:v>
                </c:pt>
                <c:pt idx="1">
                  <c:v>135.77440860485999</c:v>
                </c:pt>
                <c:pt idx="2">
                  <c:v>23.388214423180003</c:v>
                </c:pt>
                <c:pt idx="3">
                  <c:v>3.2639770794100005</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0"/>
              <c:layout>
                <c:manualLayout>
                  <c:x val="4.4177508708534889E-3"/>
                  <c:y val="0"/>
                </c:manualLayout>
              </c:layout>
              <c:showLegendKey val="0"/>
              <c:showVal val="1"/>
              <c:showCatName val="0"/>
              <c:showSerName val="0"/>
              <c:showPercent val="0"/>
              <c:showBubbleSize val="0"/>
            </c:dLbl>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(1)'!$A$327,'EAD (1)'!$A$334,'EAD (1)'!$A$341,'EAD (1)'!$A$348)</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(1)'!$B$327,'EAD (1)'!$B$334,'EAD (1)'!$B$341,'EAD (1)'!$B$348)</c:f>
              <c:numCache>
                <c:formatCode>_(* #,##0.0_);_(* \(#,##0.0\);_(* ""_);_(@_)</c:formatCode>
                <c:ptCount val="4"/>
                <c:pt idx="0">
                  <c:v>44.11560069163</c:v>
                </c:pt>
                <c:pt idx="1">
                  <c:v>106.87080821377</c:v>
                </c:pt>
                <c:pt idx="2">
                  <c:v>39.803147075519988</c:v>
                </c:pt>
                <c:pt idx="3">
                  <c:v>5.4516029017399994</c:v>
                </c:pt>
              </c:numCache>
            </c:numRef>
          </c:val>
        </c:ser>
        <c:dLbls>
          <c:showLegendKey val="0"/>
          <c:showVal val="0"/>
          <c:showCatName val="0"/>
          <c:showSerName val="0"/>
          <c:showPercent val="0"/>
          <c:showBubbleSize val="0"/>
        </c:dLbls>
        <c:gapWidth val="150"/>
        <c:axId val="122224000"/>
        <c:axId val="121844864"/>
      </c:barChart>
      <c:catAx>
        <c:axId val="1222240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1844864"/>
        <c:crosses val="autoZero"/>
        <c:auto val="1"/>
        <c:lblAlgn val="ctr"/>
        <c:lblOffset val="100"/>
        <c:noMultiLvlLbl val="0"/>
      </c:catAx>
      <c:valAx>
        <c:axId val="121844864"/>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2240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(1)'!$H$356,'EAD (1)'!$H$362,'EAD (1)'!$H$368,'EAD (1)'!$H$374)</c:f>
              <c:numCache>
                <c:formatCode>_(* #,##0.0_);_(* \(#,##0.0\);_(* ""_);_(@_)</c:formatCode>
                <c:ptCount val="4"/>
                <c:pt idx="0">
                  <c:v>1.8145650221199998</c:v>
                </c:pt>
                <c:pt idx="1">
                  <c:v>16.308971265209994</c:v>
                </c:pt>
                <c:pt idx="2">
                  <c:v>2.3298102313499998</c:v>
                </c:pt>
                <c:pt idx="3">
                  <c:v>4.9935699999928472E-6</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(1)'!$G$356,'EAD (1)'!$G$362,'EAD (1)'!$G$368,'EAD (1)'!$G$374)</c:f>
              <c:numCache>
                <c:formatCode>_(* #,##0.0_);_(* \(#,##0.0\);_(* ""_);_(@_)</c:formatCode>
                <c:ptCount val="4"/>
                <c:pt idx="0">
                  <c:v>1.8863613882300001</c:v>
                </c:pt>
                <c:pt idx="1">
                  <c:v>17.730771103950008</c:v>
                </c:pt>
                <c:pt idx="2">
                  <c:v>2.6500222018000001</c:v>
                </c:pt>
                <c:pt idx="3">
                  <c:v>5.8342199999988079E-6</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(1)'!$F$356,'EAD (1)'!$F$362,'EAD (1)'!$F$368,'EAD (1)'!$F$374)</c:f>
              <c:numCache>
                <c:formatCode>_(* #,##0.0_);_(* \(#,##0.0\);_(* ""_);_(@_)</c:formatCode>
                <c:ptCount val="4"/>
                <c:pt idx="0">
                  <c:v>1.8273849269500002</c:v>
                </c:pt>
                <c:pt idx="1">
                  <c:v>20.288789765400001</c:v>
                </c:pt>
                <c:pt idx="2">
                  <c:v>1.7259227827200001</c:v>
                </c:pt>
                <c:pt idx="3">
                  <c:v>6.5001500000059605E-6</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(1)'!$E$356,'EAD (1)'!$E$362,'EAD (1)'!$E$368,'EAD (1)'!$E$374)</c:f>
              <c:numCache>
                <c:formatCode>_(* #,##0.0_);_(* \(#,##0.0\);_(* ""_);_(@_)</c:formatCode>
                <c:ptCount val="4"/>
                <c:pt idx="0">
                  <c:v>1.1833088135200001</c:v>
                </c:pt>
                <c:pt idx="1">
                  <c:v>22.770572933120008</c:v>
                </c:pt>
                <c:pt idx="2">
                  <c:v>0.45500096355000008</c:v>
                </c:pt>
                <c:pt idx="3">
                  <c:v>6.2361699999943377E-6</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(1)'!$D$356,'EAD (1)'!$D$362,'EAD (1)'!$D$368,'EAD (1)'!$D$374)</c:f>
              <c:numCache>
                <c:formatCode>_(* #,##0.0_);_(* \(#,##0.0\);_(* ""_);_(@_)</c:formatCode>
                <c:ptCount val="4"/>
                <c:pt idx="0">
                  <c:v>4.6855341926999996</c:v>
                </c:pt>
                <c:pt idx="1">
                  <c:v>21.029596835420001</c:v>
                </c:pt>
                <c:pt idx="2">
                  <c:v>0.25576236835999999</c:v>
                </c:pt>
                <c:pt idx="3">
                  <c:v>5.9334699999913573E-6</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(1)'!$C$356,'EAD (1)'!$C$362,'EAD (1)'!$C$368,'EAD (1)'!$C$374)</c:f>
              <c:numCache>
                <c:formatCode>_(* #,##0.0_);_(* \(#,##0.0\);_(* ""_);_(@_)</c:formatCode>
                <c:ptCount val="4"/>
                <c:pt idx="0">
                  <c:v>4.7540900206299979</c:v>
                </c:pt>
                <c:pt idx="1">
                  <c:v>18.65779314441</c:v>
                </c:pt>
                <c:pt idx="2">
                  <c:v>0.75983299444000008</c:v>
                </c:pt>
                <c:pt idx="3">
                  <c:v>1E-13</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(1)'!$A$356,'EAD (1)'!$A$362,'EAD (1)'!$A$368,'EAD (1)'!$A$374)</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(1)'!$B$356,'EAD (1)'!$B$362,'EAD (1)'!$B$368,'EAD (1)'!$B$374)</c:f>
              <c:numCache>
                <c:formatCode>_(* #,##0.0_);_(* \(#,##0.0\);_(* ""_);_(@_)</c:formatCode>
                <c:ptCount val="4"/>
                <c:pt idx="0">
                  <c:v>2.4336477964299998</c:v>
                </c:pt>
                <c:pt idx="1">
                  <c:v>18.070684142900006</c:v>
                </c:pt>
                <c:pt idx="2">
                  <c:v>0.23768185804</c:v>
                </c:pt>
                <c:pt idx="3">
                  <c:v>6.2108900000005957E-6</c:v>
                </c:pt>
              </c:numCache>
            </c:numRef>
          </c:val>
        </c:ser>
        <c:dLbls>
          <c:showLegendKey val="0"/>
          <c:showVal val="0"/>
          <c:showCatName val="0"/>
          <c:showSerName val="0"/>
          <c:showPercent val="0"/>
          <c:showBubbleSize val="0"/>
        </c:dLbls>
        <c:gapWidth val="150"/>
        <c:axId val="121909248"/>
        <c:axId val="121910784"/>
      </c:barChart>
      <c:catAx>
        <c:axId val="1219092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1910784"/>
        <c:crosses val="autoZero"/>
        <c:auto val="1"/>
        <c:lblAlgn val="ctr"/>
        <c:lblOffset val="100"/>
        <c:noMultiLvlLbl val="0"/>
      </c:catAx>
      <c:valAx>
        <c:axId val="121910784"/>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19092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(1)'!$H$357,'EAD (1)'!$H$363,'EAD (1)'!$H$369,'EAD (1)'!$H$375)</c:f>
              <c:numCache>
                <c:formatCode>_(* #,##0.0_);_(* \(#,##0.0\);_(* ""_);_(@_)</c:formatCode>
                <c:ptCount val="4"/>
                <c:pt idx="0">
                  <c:v>1.5794966885900004</c:v>
                </c:pt>
                <c:pt idx="1">
                  <c:v>16.274018305269998</c:v>
                </c:pt>
                <c:pt idx="2">
                  <c:v>2.2877714402599998</c:v>
                </c:pt>
                <c:pt idx="3">
                  <c:v>1.25547307725</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(1)'!$G$357,'EAD (1)'!$G$363,'EAD (1)'!$G$369,'EAD (1)'!$G$375)</c:f>
              <c:numCache>
                <c:formatCode>_(* #,##0.0_);_(* \(#,##0.0\);_(* ""_);_(@_)</c:formatCode>
                <c:ptCount val="4"/>
                <c:pt idx="0">
                  <c:v>0.63569340021999998</c:v>
                </c:pt>
                <c:pt idx="1">
                  <c:v>19.844188707080004</c:v>
                </c:pt>
                <c:pt idx="2">
                  <c:v>2.5470573590099996</c:v>
                </c:pt>
                <c:pt idx="3">
                  <c:v>1.3981462167600001</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(1)'!$F$357,'EAD (1)'!$F$363,'EAD (1)'!$F$369,'EAD (1)'!$F$375)</c:f>
              <c:numCache>
                <c:formatCode>_(* #,##0.0_);_(* \(#,##0.0\);_(* ""_);_(@_)</c:formatCode>
                <c:ptCount val="4"/>
                <c:pt idx="0">
                  <c:v>0.67613658188000003</c:v>
                </c:pt>
                <c:pt idx="1">
                  <c:v>22.38619016837</c:v>
                </c:pt>
                <c:pt idx="2">
                  <c:v>2.7789051294899996</c:v>
                </c:pt>
                <c:pt idx="3">
                  <c:v>1.24043601462</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(1)'!$E$357,'EAD (1)'!$E$363,'EAD (1)'!$E$369,'EAD (1)'!$E$375)</c:f>
              <c:numCache>
                <c:formatCode>_(* #,##0.0_);_(* \(#,##0.0\);_(* ""_);_(@_)</c:formatCode>
                <c:ptCount val="4"/>
                <c:pt idx="0">
                  <c:v>0.86644030816000006</c:v>
                </c:pt>
                <c:pt idx="1">
                  <c:v>21.515677084249997</c:v>
                </c:pt>
                <c:pt idx="2">
                  <c:v>2.3329946574800005</c:v>
                </c:pt>
                <c:pt idx="3">
                  <c:v>1.1506613539499999</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(1)'!$D$357,'EAD (1)'!$D$363,'EAD (1)'!$D$369,'EAD (1)'!$D$375)</c:f>
              <c:numCache>
                <c:formatCode>_(* #,##0.0_);_(* \(#,##0.0\);_(* ""_);_(@_)</c:formatCode>
                <c:ptCount val="4"/>
                <c:pt idx="0">
                  <c:v>0.92395509720999991</c:v>
                </c:pt>
                <c:pt idx="1">
                  <c:v>21.851965558349988</c:v>
                </c:pt>
                <c:pt idx="2">
                  <c:v>2.9241978763500005</c:v>
                </c:pt>
                <c:pt idx="3">
                  <c:v>1.5274200966700004</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(1)'!$C$357,'EAD (1)'!$C$363,'EAD (1)'!$C$369,'EAD (1)'!$C$375)</c:f>
              <c:numCache>
                <c:formatCode>_(* #,##0.0_);_(* \(#,##0.0\);_(* ""_);_(@_)</c:formatCode>
                <c:ptCount val="4"/>
                <c:pt idx="0">
                  <c:v>0.64754148084999985</c:v>
                </c:pt>
                <c:pt idx="1">
                  <c:v>19.108251122279999</c:v>
                </c:pt>
                <c:pt idx="2">
                  <c:v>3.4973048094200001</c:v>
                </c:pt>
                <c:pt idx="3">
                  <c:v>1.3279395234</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(1)'!$A$357,'EAD (1)'!$A$363,'EAD (1)'!$A$369,'EAD (1)'!$A$375)</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(1)'!$B$357,'EAD (1)'!$B$363,'EAD (1)'!$B$369,'EAD (1)'!$B$375)</c:f>
              <c:numCache>
                <c:formatCode>_(* #,##0.0_);_(* \(#,##0.0\);_(* ""_);_(@_)</c:formatCode>
                <c:ptCount val="4"/>
                <c:pt idx="0">
                  <c:v>0.59088587640000012</c:v>
                </c:pt>
                <c:pt idx="1">
                  <c:v>16.330814297040003</c:v>
                </c:pt>
                <c:pt idx="2">
                  <c:v>3.3078335361499995</c:v>
                </c:pt>
                <c:pt idx="3">
                  <c:v>1.3427064169499994</c:v>
                </c:pt>
              </c:numCache>
            </c:numRef>
          </c:val>
        </c:ser>
        <c:dLbls>
          <c:showLegendKey val="0"/>
          <c:showVal val="0"/>
          <c:showCatName val="0"/>
          <c:showSerName val="0"/>
          <c:showPercent val="0"/>
          <c:showBubbleSize val="0"/>
        </c:dLbls>
        <c:gapWidth val="150"/>
        <c:axId val="121966976"/>
        <c:axId val="121968512"/>
      </c:barChart>
      <c:catAx>
        <c:axId val="1219669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1968512"/>
        <c:crosses val="autoZero"/>
        <c:auto val="1"/>
        <c:lblAlgn val="ctr"/>
        <c:lblOffset val="100"/>
        <c:noMultiLvlLbl val="0"/>
      </c:catAx>
      <c:valAx>
        <c:axId val="12196851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19669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(1)'!$H$358,'EAD (1)'!$H$364,'EAD (1)'!$H$370,'EAD (1)'!$H$376)</c:f>
              <c:numCache>
                <c:formatCode>_(* #,##0.0_);_(* \(#,##0.0\);_(* ""_);_(@_)</c:formatCode>
                <c:ptCount val="4"/>
                <c:pt idx="0">
                  <c:v>7.0624253927799989</c:v>
                </c:pt>
                <c:pt idx="1">
                  <c:v>10.498596961709998</c:v>
                </c:pt>
                <c:pt idx="2">
                  <c:v>1.6631431998199999</c:v>
                </c:pt>
                <c:pt idx="3">
                  <c:v>2.4529203840000005</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(1)'!$G$358,'EAD (1)'!$G$364,'EAD (1)'!$G$370,'EAD (1)'!$G$376)</c:f>
              <c:numCache>
                <c:formatCode>_(* #,##0.0_);_(* \(#,##0.0\);_(* ""_);_(@_)</c:formatCode>
                <c:ptCount val="4"/>
                <c:pt idx="0">
                  <c:v>8.492790230819999</c:v>
                </c:pt>
                <c:pt idx="1">
                  <c:v>11.060574138960002</c:v>
                </c:pt>
                <c:pt idx="2">
                  <c:v>2.0927894592</c:v>
                </c:pt>
                <c:pt idx="3">
                  <c:v>2.6977808158500003</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(1)'!$F$358,'EAD (1)'!$F$364,'EAD (1)'!$F$370,'EAD (1)'!$F$376)</c:f>
              <c:numCache>
                <c:formatCode>_(* #,##0.0_);_(* \(#,##0.0\);_(* ""_);_(@_)</c:formatCode>
                <c:ptCount val="4"/>
                <c:pt idx="0">
                  <c:v>8.0701462423100008</c:v>
                </c:pt>
                <c:pt idx="1">
                  <c:v>12.976957118920003</c:v>
                </c:pt>
                <c:pt idx="2">
                  <c:v>3.772499108419999</c:v>
                </c:pt>
                <c:pt idx="3">
                  <c:v>0.8020306582700002</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(1)'!$E$358,'EAD (1)'!$E$364,'EAD (1)'!$E$370,'EAD (1)'!$E$376)</c:f>
              <c:numCache>
                <c:formatCode>_(* #,##0.0_);_(* \(#,##0.0\);_(* ""_);_(@_)</c:formatCode>
                <c:ptCount val="4"/>
                <c:pt idx="0">
                  <c:v>7.8536764294199992</c:v>
                </c:pt>
                <c:pt idx="1">
                  <c:v>11.763444078130002</c:v>
                </c:pt>
                <c:pt idx="2">
                  <c:v>2.1939616421100001</c:v>
                </c:pt>
                <c:pt idx="3">
                  <c:v>0.50547926148</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(1)'!$D$358,'EAD (1)'!$D$364,'EAD (1)'!$D$370,'EAD (1)'!$D$376)</c:f>
              <c:numCache>
                <c:formatCode>_(* #,##0.0_);_(* \(#,##0.0\);_(* ""_);_(@_)</c:formatCode>
                <c:ptCount val="4"/>
                <c:pt idx="0">
                  <c:v>8.0338172759800024</c:v>
                </c:pt>
                <c:pt idx="1">
                  <c:v>14.437592122240003</c:v>
                </c:pt>
                <c:pt idx="2">
                  <c:v>0.12801853967000001</c:v>
                </c:pt>
                <c:pt idx="3">
                  <c:v>0.22103184765999997</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(1)'!$C$358,'EAD (1)'!$C$364,'EAD (1)'!$C$370,'EAD (1)'!$C$376)</c:f>
              <c:numCache>
                <c:formatCode>_(* #,##0.0_);_(* \(#,##0.0\);_(* ""_);_(@_)</c:formatCode>
                <c:ptCount val="4"/>
                <c:pt idx="0">
                  <c:v>7.9094645431700004</c:v>
                </c:pt>
                <c:pt idx="1">
                  <c:v>11.452886648899998</c:v>
                </c:pt>
                <c:pt idx="2">
                  <c:v>3.1751657424900013</c:v>
                </c:pt>
                <c:pt idx="3">
                  <c:v>0.16087916662999993</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(1)'!$A$358,'EAD (1)'!$A$364,'EAD (1)'!$A$370,'EAD (1)'!$A$376)</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(1)'!$B$358,'EAD (1)'!$B$364,'EAD (1)'!$B$370,'EAD (1)'!$B$376)</c:f>
              <c:numCache>
                <c:formatCode>_(* #,##0.0_);_(* \(#,##0.0\);_(* ""_);_(@_)</c:formatCode>
                <c:ptCount val="4"/>
                <c:pt idx="0">
                  <c:v>7.0372662868000013</c:v>
                </c:pt>
                <c:pt idx="1">
                  <c:v>10.097158657390006</c:v>
                </c:pt>
                <c:pt idx="2">
                  <c:v>3.467241551319999</c:v>
                </c:pt>
                <c:pt idx="3">
                  <c:v>0.35391651504999994</c:v>
                </c:pt>
              </c:numCache>
            </c:numRef>
          </c:val>
        </c:ser>
        <c:dLbls>
          <c:showLegendKey val="0"/>
          <c:showVal val="0"/>
          <c:showCatName val="0"/>
          <c:showSerName val="0"/>
          <c:showPercent val="0"/>
          <c:showBubbleSize val="0"/>
        </c:dLbls>
        <c:gapWidth val="150"/>
        <c:axId val="122560896"/>
        <c:axId val="122562432"/>
      </c:barChart>
      <c:catAx>
        <c:axId val="1225608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2562432"/>
        <c:crosses val="autoZero"/>
        <c:auto val="1"/>
        <c:lblAlgn val="ctr"/>
        <c:lblOffset val="100"/>
        <c:noMultiLvlLbl val="0"/>
      </c:catAx>
      <c:valAx>
        <c:axId val="12256243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56089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(1)'!$H$359,'EAD (1)'!$H$365,'EAD (1)'!$H$371,'EAD (1)'!$H$377)</c:f>
              <c:numCache>
                <c:formatCode>_(* #,##0.0_);_(* \(#,##0.0\);_(* ""_);_(@_)</c:formatCode>
                <c:ptCount val="4"/>
                <c:pt idx="0">
                  <c:v>49.208950958880003</c:v>
                </c:pt>
                <c:pt idx="1">
                  <c:v>65.453279059630034</c:v>
                </c:pt>
                <c:pt idx="2">
                  <c:v>2.4693630088999976</c:v>
                </c:pt>
                <c:pt idx="3">
                  <c:v>0.17398670656000043</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(1)'!$G$359,'EAD (1)'!$G$365,'EAD (1)'!$G$371,'EAD (1)'!$G$377)</c:f>
              <c:numCache>
                <c:formatCode>_(* #,##0.0_);_(* \(#,##0.0\);_(* ""_);_(@_)</c:formatCode>
                <c:ptCount val="4"/>
                <c:pt idx="0">
                  <c:v>60.152751316649983</c:v>
                </c:pt>
                <c:pt idx="1">
                  <c:v>75.899959792930005</c:v>
                </c:pt>
                <c:pt idx="2">
                  <c:v>2.4539209163500013</c:v>
                </c:pt>
                <c:pt idx="3">
                  <c:v>1.6132245638200007</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(1)'!$F$359,'EAD (1)'!$F$365,'EAD (1)'!$F$371,'EAD (1)'!$F$377)</c:f>
              <c:numCache>
                <c:formatCode>_(* #,##0.0_);_(* \(#,##0.0\);_(* ""_);_(@_)</c:formatCode>
                <c:ptCount val="4"/>
                <c:pt idx="0">
                  <c:v>60.172768106340001</c:v>
                </c:pt>
                <c:pt idx="1">
                  <c:v>87.803529975390006</c:v>
                </c:pt>
                <c:pt idx="2">
                  <c:v>2.6651165268699999</c:v>
                </c:pt>
                <c:pt idx="3">
                  <c:v>1.8197801014699995</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(1)'!$E$359,'EAD (1)'!$E$365,'EAD (1)'!$E$371,'EAD (1)'!$E$377)</c:f>
              <c:numCache>
                <c:formatCode>_(* #,##0.0_);_(* \(#,##0.0\);_(* ""_);_(@_)</c:formatCode>
                <c:ptCount val="4"/>
                <c:pt idx="0">
                  <c:v>56.065896859800006</c:v>
                </c:pt>
                <c:pt idx="1">
                  <c:v>76.47904665503998</c:v>
                </c:pt>
                <c:pt idx="2">
                  <c:v>6.7208014007700001</c:v>
                </c:pt>
                <c:pt idx="3">
                  <c:v>1.6672522944899997</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(1)'!$D$359,'EAD (1)'!$D$365,'EAD (1)'!$D$371,'EAD (1)'!$D$377)</c:f>
              <c:numCache>
                <c:formatCode>_(* #,##0.0_);_(* \(#,##0.0\);_(* ""_);_(@_)</c:formatCode>
                <c:ptCount val="4"/>
                <c:pt idx="0">
                  <c:v>53.855537068180006</c:v>
                </c:pt>
                <c:pt idx="1">
                  <c:v>85.296189460899953</c:v>
                </c:pt>
                <c:pt idx="2">
                  <c:v>7.0818075996199985</c:v>
                </c:pt>
                <c:pt idx="3">
                  <c:v>1.8092713339700002</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(1)'!$A$359,'EAD (1)'!$A$365,'EAD (1)'!$A$371,'EAD (1)'!$A$377)</c:f>
              <c:strCache>
                <c:ptCount val="4"/>
                <c:pt idx="0">
                  <c:v>Other</c:v>
                </c:pt>
                <c:pt idx="1">
                  <c:v>Other</c:v>
                </c:pt>
                <c:pt idx="2">
                  <c:v>Other</c:v>
                </c:pt>
                <c:pt idx="3">
                  <c:v>Other</c:v>
                </c:pt>
              </c:strCache>
            </c:strRef>
          </c:cat>
          <c:val>
            <c:numRef>
              <c:f>('EAD (1)'!$C$359,'EAD (1)'!$C$365,'EAD (1)'!$C$371,'EAD (1)'!$C$377)</c:f>
              <c:numCache>
                <c:formatCode>_(* #,##0.0_);_(* \(#,##0.0\);_(* ""_);_(@_)</c:formatCode>
                <c:ptCount val="4"/>
                <c:pt idx="0">
                  <c:v>41.983155750629997</c:v>
                </c:pt>
                <c:pt idx="1">
                  <c:v>86.555477689269992</c:v>
                </c:pt>
                <c:pt idx="2">
                  <c:v>15.955910876830005</c:v>
                </c:pt>
                <c:pt idx="3">
                  <c:v>1.7752619354600003</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(1)'!$A$359,'EAD (1)'!$A$365,'EAD (1)'!$A$371,'EAD (1)'!$A$377)</c:f>
              <c:strCache>
                <c:ptCount val="4"/>
                <c:pt idx="0">
                  <c:v>Other</c:v>
                </c:pt>
                <c:pt idx="1">
                  <c:v>Other</c:v>
                </c:pt>
                <c:pt idx="2">
                  <c:v>Other</c:v>
                </c:pt>
                <c:pt idx="3">
                  <c:v>Other</c:v>
                </c:pt>
              </c:strCache>
            </c:strRef>
          </c:cat>
          <c:val>
            <c:numRef>
              <c:f>('EAD (1)'!$B$359,'EAD (1)'!$B$365,'EAD (1)'!$B$371,'EAD (1)'!$B$377)</c:f>
              <c:numCache>
                <c:formatCode>_(* #,##0.0_);_(* \(#,##0.0\);_(* ""_);_(@_)</c:formatCode>
                <c:ptCount val="4"/>
                <c:pt idx="0">
                  <c:v>34.053800731999992</c:v>
                </c:pt>
                <c:pt idx="1">
                  <c:v>62.37215111643998</c:v>
                </c:pt>
                <c:pt idx="2">
                  <c:v>32.790390130009989</c:v>
                </c:pt>
                <c:pt idx="3">
                  <c:v>3.7549737588500003</c:v>
                </c:pt>
              </c:numCache>
            </c:numRef>
          </c:val>
        </c:ser>
        <c:dLbls>
          <c:showLegendKey val="0"/>
          <c:showVal val="0"/>
          <c:showCatName val="0"/>
          <c:showSerName val="0"/>
          <c:showPercent val="0"/>
          <c:showBubbleSize val="0"/>
        </c:dLbls>
        <c:gapWidth val="150"/>
        <c:axId val="122617216"/>
        <c:axId val="122631296"/>
      </c:barChart>
      <c:catAx>
        <c:axId val="1226172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2631296"/>
        <c:crosses val="autoZero"/>
        <c:auto val="1"/>
        <c:lblAlgn val="ctr"/>
        <c:lblOffset val="100"/>
        <c:noMultiLvlLbl val="0"/>
      </c:catAx>
      <c:valAx>
        <c:axId val="12263129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61721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31 March</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6.8527941176470583E-2"/>
                  <c:y val="1.4631597222222232E-2"/>
                </c:manualLayout>
              </c:layout>
              <c:showLegendKey val="0"/>
              <c:showVal val="0"/>
              <c:showCatName val="1"/>
              <c:showSerName val="0"/>
              <c:showPercent val="0"/>
              <c:showBubbleSize val="0"/>
            </c:dLbl>
            <c:dLbl>
              <c:idx val="7"/>
              <c:layout>
                <c:manualLayout>
                  <c:x val="-5.6278921568627453E-2"/>
                  <c:y val="-3.2445833333333333E-2"/>
                </c:manualLayout>
              </c:layout>
              <c:showLegendKey val="0"/>
              <c:showVal val="0"/>
              <c:showCatName val="1"/>
              <c:showSerName val="0"/>
              <c:showPercent val="0"/>
              <c:showBubbleSize val="0"/>
            </c:dLbl>
            <c:dLbl>
              <c:idx val="8"/>
              <c:layout>
                <c:manualLayout>
                  <c:x val="3.494575163398693E-2"/>
                  <c:y val="-2.2983333333333335E-2"/>
                </c:manualLayout>
              </c:layout>
              <c:showLegendKey val="0"/>
              <c:showVal val="0"/>
              <c:showCatName val="1"/>
              <c:showSerName val="0"/>
              <c:showPercent val="0"/>
              <c:showBubbleSize val="0"/>
            </c:dLbl>
            <c:dLbl>
              <c:idx val="9"/>
              <c:layout>
                <c:manualLayout>
                  <c:x val="6.1150326797385621E-2"/>
                  <c:y val="2.479375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2"/>
              <c:layout>
                <c:manualLayout>
                  <c:x val="3.1949836601307187E-2"/>
                  <c:y val="3.410763888888889E-3"/>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delete val="1"/>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(1)'!$A$420,'EAD (1)'!$A$421,'EAD (1)'!$A$181,'EAD (1)'!$A$182,'EAD (1)'!$A$183,'EAD (1)'!$A$184,'EAD (1)'!$A$185,'EAD (1)'!$A$186,'EAD (1)'!$A$187,'EAD (1)'!$A$188,'EAD (1)'!$A$189,'EAD (1)'!$A$190,'EAD (1)'!$A$191,'EAD (1)'!$A$192)</c:f>
              <c:strCache>
                <c:ptCount val="15"/>
                <c:pt idx="0">
                  <c:v>Amounts in NOK billion</c:v>
                </c:pt>
                <c:pt idx="1">
                  <c:v>Per-sonal cus-tomers</c:v>
                </c:pt>
                <c:pt idx="2">
                  <c:v>SME</c:v>
                </c:pt>
                <c:pt idx="3">
                  <c:v>Commercial real estate</c:v>
                </c:pt>
                <c:pt idx="4">
                  <c:v>Shipping</c:v>
                </c:pt>
                <c:pt idx="5">
                  <c:v>Oil, gas and offshore</c:v>
                </c:pt>
                <c:pt idx="6">
                  <c:v>Energy</c:v>
                </c:pt>
                <c:pt idx="7">
                  <c:v>Public sector</c:v>
                </c:pt>
                <c:pt idx="8">
                  <c:v>Fishing and fish farming</c:v>
                </c:pt>
                <c:pt idx="9">
                  <c:v>Trade</c:v>
                </c:pt>
                <c:pt idx="10">
                  <c:v>Manufacturing</c:v>
                </c:pt>
                <c:pt idx="11">
                  <c:v>Telecom and media</c:v>
                </c:pt>
                <c:pt idx="12">
                  <c:v>Services</c:v>
                </c:pt>
                <c:pt idx="13">
                  <c:v>Residential mortgages and consumer finance</c:v>
                </c:pt>
                <c:pt idx="14">
                  <c:v>Other corporate customers</c:v>
                </c:pt>
              </c:strCache>
            </c:strRef>
          </c:cat>
          <c:val>
            <c:numRef>
              <c:f>('EAD (1)'!$B$61,'EAD (1)'!$B$420,'EAD (1)'!$B$421,'EAD (1)'!$B$181,'EAD (1)'!$B$182,'EAD (1)'!$B$183,'EAD (1)'!$B$184,'EAD (1)'!$B$185,'EAD (1)'!$B$186,'EAD (1)'!$B$187,'EAD (1)'!$B$188,'EAD (1)'!$B$189,'EAD (1)'!$B$190,'EAD (1)'!$B$191,'EAD (1)'!$B$192)</c:f>
              <c:numCache>
                <c:formatCode>_(* #,##0.0_);_(* \(#,##0.0\);_(* "-"_);_(@_)</c:formatCode>
                <c:ptCount val="15"/>
                <c:pt idx="0" formatCode="@_)">
                  <c:v>0</c:v>
                </c:pt>
                <c:pt idx="1">
                  <c:v>852.13985911673979</c:v>
                </c:pt>
                <c:pt idx="2">
                  <c:v>252.32590593861008</c:v>
                </c:pt>
                <c:pt idx="3" formatCode="0.0_);\(0.0\);\-_)">
                  <c:v>111.24128676223563</c:v>
                </c:pt>
                <c:pt idx="4" formatCode="0.0_);\(0.0\);\-_)">
                  <c:v>120.03216345502</c:v>
                </c:pt>
                <c:pt idx="5" formatCode="0.0_);\(0.0\);\-_)">
                  <c:v>154.6728016268523</c:v>
                </c:pt>
                <c:pt idx="6" formatCode="0.0_);\(0.0\);\-_)">
                  <c:v>39.748753777212592</c:v>
                </c:pt>
                <c:pt idx="7" formatCode="0.0_);\(0.0\);\-_)">
                  <c:v>22.960384177379208</c:v>
                </c:pt>
                <c:pt idx="8" formatCode="0.0_);\(0.0\);\-_)">
                  <c:v>23.306126938509742</c:v>
                </c:pt>
                <c:pt idx="9" formatCode="0.0_);\(0.0\);\-_)">
                  <c:v>29.954818339795889</c:v>
                </c:pt>
                <c:pt idx="10" formatCode="0.0_);\(0.0\);\-_)">
                  <c:v>68.661764951236492</c:v>
                </c:pt>
                <c:pt idx="11" formatCode="0.0_);\(0.0\);\-_)">
                  <c:v>34.332372351652054</c:v>
                </c:pt>
                <c:pt idx="12" formatCode="0.0_);\(0.0\);\-_)">
                  <c:v>24.205446253228203</c:v>
                </c:pt>
                <c:pt idx="13" formatCode="0.0_);\(0.0\);\-_)">
                  <c:v>60.710022322910561</c:v>
                </c:pt>
                <c:pt idx="14" formatCode="0.0_);\(0.0\);\-_)">
                  <c:v>95.759235242535084</c:v>
                </c:pt>
              </c:numCache>
            </c:numRef>
          </c:val>
        </c:ser>
        <c:dLbls>
          <c:showLegendKey val="0"/>
          <c:showVal val="0"/>
          <c:showCatName val="0"/>
          <c:showSerName val="0"/>
          <c:showPercent val="0"/>
          <c:showBubbleSize val="0"/>
          <c:showLeaderLines val="1"/>
        </c:dLbls>
        <c:gapWidth val="102"/>
        <c:splitType val="pos"/>
        <c:splitPos val="1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(1)'!$H$388,'EAD (1)'!$H$393,'EAD (1)'!$H$398,'EAD (1)'!$H$403)</c:f>
              <c:numCache>
                <c:formatCode>_(* #,##0.0_);_(* \(#,##0.0\);_(* ""_);_(@_)</c:formatCode>
                <c:ptCount val="4"/>
                <c:pt idx="0">
                  <c:v>55.872968084789989</c:v>
                </c:pt>
                <c:pt idx="1">
                  <c:v>14.167176274339997</c:v>
                </c:pt>
                <c:pt idx="2">
                  <c:v>0.25571468671999997</c:v>
                </c:pt>
                <c:pt idx="3">
                  <c:v>5.4925063809999994E-2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(1)'!$G$388,'EAD (1)'!$G$393,'EAD (1)'!$G$398,'EAD (1)'!$G$404)</c:f>
              <c:numCache>
                <c:formatCode>_(* #,##0.0_);_(* \(#,##0.0\);_(* ""_);_(@_)</c:formatCode>
                <c:ptCount val="4"/>
                <c:pt idx="0">
                  <c:v>63.224257784679985</c:v>
                </c:pt>
                <c:pt idx="1">
                  <c:v>10.034818197010001</c:v>
                </c:pt>
                <c:pt idx="2">
                  <c:v>0.27294680770999996</c:v>
                </c:pt>
                <c:pt idx="3">
                  <c:v>1.1711646538400002</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(1)'!$F$388,'EAD (1)'!$F$393,'EAD (1)'!$F$398,'EAD (1)'!$F$403)</c:f>
              <c:numCache>
                <c:formatCode>_(* #,##0.0_);_(* \(#,##0.0\);_(* ""_);_(@_)</c:formatCode>
                <c:ptCount val="4"/>
                <c:pt idx="0">
                  <c:v>61.846507256079988</c:v>
                </c:pt>
                <c:pt idx="1">
                  <c:v>15.012889498429987</c:v>
                </c:pt>
                <c:pt idx="2">
                  <c:v>0.25671874419000001</c:v>
                </c:pt>
                <c:pt idx="3">
                  <c:v>2.00170203E-2</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(1)'!$E$388,'EAD (1)'!$E$393,'EAD (1)'!$E$398,'EAD (1)'!$E$403)</c:f>
              <c:numCache>
                <c:formatCode>_(* #,##0.0_);_(* \(#,##0.0\);_(* ""_);_(@_)</c:formatCode>
                <c:ptCount val="4"/>
                <c:pt idx="0">
                  <c:v>57.858466050260013</c:v>
                </c:pt>
                <c:pt idx="1">
                  <c:v>14.393592965359993</c:v>
                </c:pt>
                <c:pt idx="2">
                  <c:v>1.0346656008599999</c:v>
                </c:pt>
                <c:pt idx="3">
                  <c:v>2.062698684E-2</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(1)'!$D$388,'EAD (1)'!$D$393,'EAD (1)'!$D$398,'EAD (1)'!$D$403)</c:f>
              <c:numCache>
                <c:formatCode>_(* #,##0.0_);_(* \(#,##0.0\);_(* ""_);_(@_)</c:formatCode>
                <c:ptCount val="4"/>
                <c:pt idx="0">
                  <c:v>60.477462473290011</c:v>
                </c:pt>
                <c:pt idx="1">
                  <c:v>14.970283821849995</c:v>
                </c:pt>
                <c:pt idx="2">
                  <c:v>0.49159936764999995</c:v>
                </c:pt>
                <c:pt idx="3">
                  <c:v>0.81649470942999991</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(1)'!$C$388,'EAD (1)'!$C$393,'EAD (1)'!$C$398,'EAD (1)'!$C$403)</c:f>
              <c:numCache>
                <c:formatCode>_(* #,##0.0_);_(* \(#,##0.0\);_(* ""_);_(@_)</c:formatCode>
                <c:ptCount val="4"/>
                <c:pt idx="0">
                  <c:v>57.876724030739993</c:v>
                </c:pt>
                <c:pt idx="1">
                  <c:v>15.611914437479999</c:v>
                </c:pt>
                <c:pt idx="2">
                  <c:v>1.18047476729</c:v>
                </c:pt>
                <c:pt idx="3">
                  <c:v>0.83118043941999997</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0"/>
              <c:layout>
                <c:manualLayout>
                  <c:x val="8.819444444444444E-3"/>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(1)'!$A$388,'EAD (1)'!$A$393,'EAD (1)'!$A$398,'EAD (1)'!$A$403)</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(1)'!$B$388,'EAD (1)'!$B$393,'EAD (1)'!$B$398,'EAD (1)'!$B$403)</c:f>
              <c:numCache>
                <c:formatCode>_(* #,##0.0_);_(* \(#,##0.0\);_(* ""_);_(@_)</c:formatCode>
                <c:ptCount val="4"/>
                <c:pt idx="0">
                  <c:v>47.342616375479999</c:v>
                </c:pt>
                <c:pt idx="1">
                  <c:v>13.561665851489995</c:v>
                </c:pt>
                <c:pt idx="2">
                  <c:v>7.5468780408499994</c:v>
                </c:pt>
                <c:pt idx="3">
                  <c:v>0.76217604682999995</c:v>
                </c:pt>
              </c:numCache>
            </c:numRef>
          </c:val>
        </c:ser>
        <c:dLbls>
          <c:showLegendKey val="0"/>
          <c:showVal val="0"/>
          <c:showCatName val="0"/>
          <c:showSerName val="0"/>
          <c:showPercent val="0"/>
          <c:showBubbleSize val="0"/>
        </c:dLbls>
        <c:gapWidth val="150"/>
        <c:axId val="122843136"/>
        <c:axId val="122844672"/>
      </c:barChart>
      <c:catAx>
        <c:axId val="1228431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2844672"/>
        <c:crosses val="autoZero"/>
        <c:auto val="1"/>
        <c:lblAlgn val="ctr"/>
        <c:lblOffset val="100"/>
        <c:noMultiLvlLbl val="0"/>
      </c:catAx>
      <c:valAx>
        <c:axId val="12284467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8431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(1)'!$H$389,'EAD (1)'!$H$394,'EAD (1)'!$H$399,'EAD (1)'!$H$404)</c:f>
              <c:numCache>
                <c:formatCode>_(* #,##0.0_);_(* \(#,##0.0\);_(* ""_);_(@_)</c:formatCode>
                <c:ptCount val="4"/>
                <c:pt idx="0">
                  <c:v>17.750086758859997</c:v>
                </c:pt>
                <c:pt idx="1">
                  <c:v>25.274371207919987</c:v>
                </c:pt>
                <c:pt idx="2">
                  <c:v>1.4670223878799999</c:v>
                </c:pt>
                <c:pt idx="3">
                  <c:v>7.0600000000000008E-9</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(1)'!$G$389,'EAD (1)'!$G$394,'EAD (1)'!$G$399,'EAD (1)'!$G$404)</c:f>
              <c:numCache>
                <c:formatCode>_(* #,##0.0_);_(* \(#,##0.0\);_(* ""_);_(@_)</c:formatCode>
                <c:ptCount val="4"/>
                <c:pt idx="0">
                  <c:v>18.457422401910001</c:v>
                </c:pt>
                <c:pt idx="1">
                  <c:v>32.318590426919982</c:v>
                </c:pt>
                <c:pt idx="2">
                  <c:v>0.31315088666000007</c:v>
                </c:pt>
                <c:pt idx="3">
                  <c:v>1.1711646538400002</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(1)'!$F$389,'EAD (1)'!$F$394,'EAD (1)'!$F$399,'EAD (1)'!$F$404)</c:f>
              <c:numCache>
                <c:formatCode>_(* #,##0.0_);_(* \(#,##0.0\);_(* ""_);_(@_)</c:formatCode>
                <c:ptCount val="4"/>
                <c:pt idx="0">
                  <c:v>16.117002222980002</c:v>
                </c:pt>
                <c:pt idx="1">
                  <c:v>39.772054513619963</c:v>
                </c:pt>
                <c:pt idx="2">
                  <c:v>0.30023688696999995</c:v>
                </c:pt>
                <c:pt idx="3">
                  <c:v>1.2862115272499997</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(1)'!$E$389,'EAD (1)'!$E$394,'EAD (1)'!$E$399,'EAD (1)'!$E$404)</c:f>
              <c:numCache>
                <c:formatCode>_(* #,##0.0_);_(* \(#,##0.0\);_(* ""_);_(@_)</c:formatCode>
                <c:ptCount val="4"/>
                <c:pt idx="0">
                  <c:v>16.379744074200001</c:v>
                </c:pt>
                <c:pt idx="1">
                  <c:v>34.973920431689997</c:v>
                </c:pt>
                <c:pt idx="2">
                  <c:v>3.9570566725499998</c:v>
                </c:pt>
                <c:pt idx="3">
                  <c:v>1.2038160101799997</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(1)'!$D$389,'EAD (1)'!$D$394,'EAD (1)'!$D$399,'EAD (1)'!$D$404)</c:f>
              <c:numCache>
                <c:formatCode>_(* #,##0.0_);_(* \(#,##0.0\);_(* ""_);_(@_)</c:formatCode>
                <c:ptCount val="4"/>
                <c:pt idx="0">
                  <c:v>18.650126751560002</c:v>
                </c:pt>
                <c:pt idx="1">
                  <c:v>38.710384073839975</c:v>
                </c:pt>
                <c:pt idx="2">
                  <c:v>4.2866763774700001</c:v>
                </c:pt>
                <c:pt idx="3">
                  <c:v>1.3704640154600001</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(1)'!$C$389,'EAD (1)'!$C$394,'EAD (1)'!$C$399,'EAD (1)'!$C$404)</c:f>
              <c:numCache>
                <c:formatCode>_(* #,##0.0_);_(* \(#,##0.0\);_(* ""_);_(@_)</c:formatCode>
                <c:ptCount val="4"/>
                <c:pt idx="0">
                  <c:v>10.52931832076</c:v>
                </c:pt>
                <c:pt idx="1">
                  <c:v>38.751434739139981</c:v>
                </c:pt>
                <c:pt idx="2">
                  <c:v>11.866567207290004</c:v>
                </c:pt>
                <c:pt idx="3">
                  <c:v>1.0983404714399998</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(1)'!$A$389,'EAD (1)'!$A$394,'EAD (1)'!$A$399,'EAD (1)'!$A$404)</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(1)'!$B$389,'EAD (1)'!$B$394,'EAD (1)'!$B$399,'EAD (1)'!$B$404)</c:f>
              <c:numCache>
                <c:formatCode>_(* #,##0.0_);_(* \(#,##0.0\);_(* ""_);_(@_)</c:formatCode>
                <c:ptCount val="4"/>
                <c:pt idx="0">
                  <c:v>5.0384939447900008</c:v>
                </c:pt>
                <c:pt idx="1">
                  <c:v>19.668355683699996</c:v>
                </c:pt>
                <c:pt idx="2">
                  <c:v>28.965743595279992</c:v>
                </c:pt>
                <c:pt idx="3">
                  <c:v>3.1316907089400003</c:v>
                </c:pt>
              </c:numCache>
            </c:numRef>
          </c:val>
        </c:ser>
        <c:dLbls>
          <c:showLegendKey val="0"/>
          <c:showVal val="0"/>
          <c:showCatName val="0"/>
          <c:showSerName val="0"/>
          <c:showPercent val="0"/>
          <c:showBubbleSize val="0"/>
        </c:dLbls>
        <c:gapWidth val="150"/>
        <c:axId val="122913152"/>
        <c:axId val="122914688"/>
      </c:barChart>
      <c:catAx>
        <c:axId val="12291315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2914688"/>
        <c:crosses val="autoZero"/>
        <c:auto val="1"/>
        <c:lblAlgn val="ctr"/>
        <c:lblOffset val="100"/>
        <c:noMultiLvlLbl val="0"/>
      </c:catAx>
      <c:valAx>
        <c:axId val="122914688"/>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91315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(1)'!$H$390,'EAD (1)'!$H$395,'EAD (1)'!$H$400,'EAD (1)'!$H$405)</c:f>
              <c:numCache>
                <c:formatCode>_(* #,##0.0_);_(* \(#,##0.0\);_(* ""_);_(@_)</c:formatCode>
                <c:ptCount val="4"/>
                <c:pt idx="0">
                  <c:v>16.354311716310001</c:v>
                </c:pt>
                <c:pt idx="1">
                  <c:v>5.85612440393</c:v>
                </c:pt>
                <c:pt idx="2">
                  <c:v>0.10105268514000001</c:v>
                </c:pt>
                <c:pt idx="3">
                  <c:v>4.3049722780000001E-2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(1)'!$G$390,'EAD (1)'!$G$395,'EAD (1)'!$G$400,'EAD (1)'!$G$405)</c:f>
              <c:numCache>
                <c:formatCode>_(* #,##0.0_);_(* \(#,##0.0\);_(* ""_);_(@_)</c:formatCode>
                <c:ptCount val="4"/>
                <c:pt idx="0">
                  <c:v>19.730228358890002</c:v>
                </c:pt>
                <c:pt idx="1">
                  <c:v>6.9007012466500033</c:v>
                </c:pt>
                <c:pt idx="2">
                  <c:v>0.10799264956999999</c:v>
                </c:pt>
                <c:pt idx="3">
                  <c:v>0</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(1)'!$F$390,'EAD (1)'!$F$395,'EAD (1)'!$F$400,'EAD (1)'!$F$405)</c:f>
              <c:numCache>
                <c:formatCode>_(* #,##0.0_);_(* \(#,##0.0\);_(* ""_);_(@_)</c:formatCode>
                <c:ptCount val="4"/>
                <c:pt idx="0">
                  <c:v>17.607234727459989</c:v>
                </c:pt>
                <c:pt idx="1">
                  <c:v>7.4369737782400032</c:v>
                </c:pt>
                <c:pt idx="2">
                  <c:v>0.7479693283200004</c:v>
                </c:pt>
                <c:pt idx="3">
                  <c:v>0</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(1)'!$E$390,'EAD (1)'!$E$395,'EAD (1)'!$E$400,'EAD (1)'!$E$405)</c:f>
              <c:numCache>
                <c:formatCode>_(* #,##0.0_);_(* \(#,##0.0\);_(* ""_);_(@_)</c:formatCode>
                <c:ptCount val="4"/>
                <c:pt idx="0">
                  <c:v>15.929383709399996</c:v>
                </c:pt>
                <c:pt idx="1">
                  <c:v>6.4372969578100001</c:v>
                </c:pt>
                <c:pt idx="2">
                  <c:v>0.62827565517999995</c:v>
                </c:pt>
                <c:pt idx="3">
                  <c:v>1.1536737300000001E-2</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(1)'!$D$390,'EAD (1)'!$D$395,'EAD (1)'!$D$400,'EAD (1)'!$D$405)</c:f>
              <c:numCache>
                <c:formatCode>_(* #,##0.0_);_(* \(#,##0.0\);_(* ""_);_(@_)</c:formatCode>
                <c:ptCount val="4"/>
                <c:pt idx="0">
                  <c:v>16.45092970004</c:v>
                </c:pt>
                <c:pt idx="1">
                  <c:v>5.9071591533999968</c:v>
                </c:pt>
                <c:pt idx="2">
                  <c:v>1.8610413599299995</c:v>
                </c:pt>
                <c:pt idx="3">
                  <c:v>0.11288531151999999</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(1)'!$C$390,'EAD (1)'!$C$395,'EAD (1)'!$C$400,'EAD (1)'!$C$405)</c:f>
              <c:numCache>
                <c:formatCode>_(* #,##0.0_);_(* \(#,##0.0\);_(* ""_);_(@_)</c:formatCode>
                <c:ptCount val="4"/>
                <c:pt idx="0">
                  <c:v>13.966921212239995</c:v>
                </c:pt>
                <c:pt idx="1">
                  <c:v>6.3646655724400052</c:v>
                </c:pt>
                <c:pt idx="2">
                  <c:v>1.2643808433399999</c:v>
                </c:pt>
                <c:pt idx="3">
                  <c:v>1.40568075106</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(1)'!$A$390,'EAD (1)'!$A$395,'EAD (1)'!$A$400,'EAD (1)'!$A$405)</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(1)'!$B$390,'EAD (1)'!$B$395,'EAD (1)'!$B$400,'EAD (1)'!$B$405)</c:f>
              <c:numCache>
                <c:formatCode>_(* #,##0.0_);_(* \(#,##0.0\);_(* ""_);_(@_)</c:formatCode>
                <c:ptCount val="4"/>
                <c:pt idx="0">
                  <c:v>16.106814349999997</c:v>
                </c:pt>
                <c:pt idx="1">
                  <c:v>6.3381483960999994</c:v>
                </c:pt>
                <c:pt idx="2">
                  <c:v>5.6273775962200006</c:v>
                </c:pt>
                <c:pt idx="3">
                  <c:v>1.06622141814</c:v>
                </c:pt>
              </c:numCache>
            </c:numRef>
          </c:val>
        </c:ser>
        <c:dLbls>
          <c:showLegendKey val="0"/>
          <c:showVal val="0"/>
          <c:showCatName val="0"/>
          <c:showSerName val="0"/>
          <c:showPercent val="0"/>
          <c:showBubbleSize val="0"/>
        </c:dLbls>
        <c:gapWidth val="150"/>
        <c:axId val="122979072"/>
        <c:axId val="122980608"/>
      </c:barChart>
      <c:catAx>
        <c:axId val="12297907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22980608"/>
        <c:crosses val="autoZero"/>
        <c:auto val="1"/>
        <c:lblAlgn val="ctr"/>
        <c:lblOffset val="100"/>
        <c:noMultiLvlLbl val="0"/>
      </c:catAx>
      <c:valAx>
        <c:axId val="122980608"/>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2297907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37503673857608"/>
          <c:y val="0.16855743188044131"/>
          <c:w val="0.40687574792882514"/>
          <c:h val="0.63372657936917198"/>
        </c:manualLayout>
      </c:layout>
      <c:pieChart>
        <c:varyColors val="1"/>
        <c:ser>
          <c:idx val="0"/>
          <c:order val="0"/>
          <c:tx>
            <c:strRef>
              <c:f>'EAD (1)'!$B$6:$B$7</c:f>
              <c:strCache>
                <c:ptCount val="1"/>
                <c:pt idx="0">
                  <c:v>31 March 2016</c:v>
                </c:pt>
              </c:strCache>
            </c:strRef>
          </c:tx>
          <c:dPt>
            <c:idx val="0"/>
            <c:bubble3D val="0"/>
            <c:spPr>
              <a:solidFill>
                <a:schemeClr val="accent2"/>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no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8.1304868889027094E-3"/>
                  <c:y val="7.0195223196851148E-2"/>
                </c:manualLayout>
              </c:layout>
              <c:showLegendKey val="0"/>
              <c:showVal val="0"/>
              <c:showCatName val="1"/>
              <c:showSerName val="0"/>
              <c:showPercent val="1"/>
              <c:showBubbleSize val="0"/>
              <c:separator>
</c:separator>
            </c:dLbl>
            <c:dLbl>
              <c:idx val="12"/>
              <c:layout>
                <c:manualLayout>
                  <c:x val="-8.2565508717073313E-2"/>
                  <c:y val="-2.0657785477756468E-2"/>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(1)'!$A$8:$A$20</c:f>
              <c:strCache>
                <c:ptCount val="13"/>
                <c:pt idx="0">
                  <c:v>Commercial real estate</c:v>
                </c:pt>
                <c:pt idx="1">
                  <c:v>Shipping</c:v>
                </c:pt>
                <c:pt idx="2">
                  <c:v>Oil, gas and offshore</c:v>
                </c:pt>
                <c:pt idx="3">
                  <c:v>Energy</c:v>
                </c:pt>
                <c:pt idx="4">
                  <c:v>Other corporate customers</c:v>
                </c:pt>
                <c:pt idx="5">
                  <c:v>Public sector</c:v>
                </c:pt>
                <c:pt idx="6">
                  <c:v>Fishing and fish farming</c:v>
                </c:pt>
                <c:pt idx="7">
                  <c:v>Trade</c:v>
                </c:pt>
                <c:pt idx="8">
                  <c:v>Manufacturing</c:v>
                </c:pt>
                <c:pt idx="9">
                  <c:v>Telecom and media</c:v>
                </c:pt>
                <c:pt idx="10">
                  <c:v>Services</c:v>
                </c:pt>
                <c:pt idx="11">
                  <c:v>Residential mortgages</c:v>
                </c:pt>
                <c:pt idx="12">
                  <c:v>Consumer finance</c:v>
                </c:pt>
              </c:strCache>
            </c:strRef>
          </c:cat>
          <c:val>
            <c:numRef>
              <c:f>'EAD (1)'!$B$8:$B$20</c:f>
              <c:numCache>
                <c:formatCode>#,##0.0_);\(#,##0.0\)</c:formatCode>
                <c:ptCount val="13"/>
                <c:pt idx="0">
                  <c:v>209.77649674617572</c:v>
                </c:pt>
                <c:pt idx="1">
                  <c:v>121.09548433294</c:v>
                </c:pt>
                <c:pt idx="2">
                  <c:v>155.15846825574229</c:v>
                </c:pt>
                <c:pt idx="3">
                  <c:v>46.898995333802588</c:v>
                </c:pt>
                <c:pt idx="4">
                  <c:v>120.45512399990511</c:v>
                </c:pt>
                <c:pt idx="5">
                  <c:v>37.270613648689192</c:v>
                </c:pt>
                <c:pt idx="6">
                  <c:v>37.246659409769734</c:v>
                </c:pt>
                <c:pt idx="7">
                  <c:v>47.220185259225893</c:v>
                </c:pt>
                <c:pt idx="8">
                  <c:v>86.47710536309647</c:v>
                </c:pt>
                <c:pt idx="9">
                  <c:v>35.813266003692078</c:v>
                </c:pt>
                <c:pt idx="10">
                  <c:v>34.826824057098236</c:v>
                </c:pt>
                <c:pt idx="11">
                  <c:v>822.14283235550624</c:v>
                </c:pt>
                <c:pt idx="12">
                  <c:v>135.245303116304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_(* #,##0.0_);_(* \(#,##0.0\);_(* "-"_);_(@_)</c:formatCode>
                <c:ptCount val="4"/>
                <c:pt idx="0">
                  <c:v>1194.7241933297983</c:v>
                </c:pt>
                <c:pt idx="1">
                  <c:v>548.39855965893923</c:v>
                </c:pt>
                <c:pt idx="2">
                  <c:v>72.388576444023272</c:v>
                </c:pt>
                <c:pt idx="3">
                  <c:v>18.326962242993748</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_(* #,##0.0_);_(* \(#,##0.0\);_(* "-"_);_(@_)</c:formatCode>
                <c:ptCount val="4"/>
                <c:pt idx="0">
                  <c:v>1273.8026726197918</c:v>
                </c:pt>
                <c:pt idx="1">
                  <c:v>541.79568514159519</c:v>
                </c:pt>
                <c:pt idx="2">
                  <c:v>73.369144575135635</c:v>
                </c:pt>
                <c:pt idx="3">
                  <c:v>20.614390553207112</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_(* #,##0.0_);_(* \(#,##0.0\);_(* "-"_);_(@_)</c:formatCode>
                <c:ptCount val="4"/>
                <c:pt idx="0">
                  <c:v>1290.2791279431221</c:v>
                </c:pt>
                <c:pt idx="1">
                  <c:v>560.91663924730904</c:v>
                </c:pt>
                <c:pt idx="2">
                  <c:v>72.749868859792173</c:v>
                </c:pt>
                <c:pt idx="3">
                  <c:v>18.217669720650932</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_(* #,##0.0_);_(* \(#,##0.0\);_(* "-"_);_(@_)</c:formatCode>
                <c:ptCount val="4"/>
                <c:pt idx="0">
                  <c:v>1292.4090050097893</c:v>
                </c:pt>
                <c:pt idx="1">
                  <c:v>555.3997174079575</c:v>
                </c:pt>
                <c:pt idx="2">
                  <c:v>73.496558880492515</c:v>
                </c:pt>
                <c:pt idx="3">
                  <c:v>17.834281498281321</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_(* #,##0.0_);_(* \(#,##0.0\);_(* "-"_);_(@_)</c:formatCode>
                <c:ptCount val="4"/>
                <c:pt idx="0">
                  <c:v>1346.5448035827596</c:v>
                </c:pt>
                <c:pt idx="1">
                  <c:v>556.83451105983181</c:v>
                </c:pt>
                <c:pt idx="2">
                  <c:v>76.732694371646531</c:v>
                </c:pt>
                <c:pt idx="3">
                  <c:v>18.488003965784241</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_(* #,##0.0_);_(* \(#,##0.0\);_(* "-"_);_(@_)</c:formatCode>
                <c:ptCount val="4"/>
                <c:pt idx="0">
                  <c:v>1322.5531961252727</c:v>
                </c:pt>
                <c:pt idx="1">
                  <c:v>505.17035471513555</c:v>
                </c:pt>
                <c:pt idx="2">
                  <c:v>93.234636160035279</c:v>
                </c:pt>
                <c:pt idx="3">
                  <c:v>18.711143447598587</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_(* #,##0.0_);_(* \(#,##0.0\);_(* "-"_);_(@_)</c:formatCode>
                <c:ptCount val="4"/>
                <c:pt idx="0">
                  <c:v>1314.9957944102612</c:v>
                </c:pt>
                <c:pt idx="1">
                  <c:v>463.98673853614662</c:v>
                </c:pt>
                <c:pt idx="2">
                  <c:v>119.4799626261287</c:v>
                </c:pt>
                <c:pt idx="3">
                  <c:v>20.278112273585144</c:v>
                </c:pt>
              </c:numCache>
            </c:numRef>
          </c:val>
        </c:ser>
        <c:dLbls>
          <c:showLegendKey val="0"/>
          <c:showVal val="0"/>
          <c:showCatName val="0"/>
          <c:showSerName val="0"/>
          <c:showPercent val="0"/>
          <c:showBubbleSize val="0"/>
        </c:dLbls>
        <c:gapWidth val="150"/>
        <c:axId val="113708032"/>
        <c:axId val="113722112"/>
      </c:barChart>
      <c:catAx>
        <c:axId val="1137080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3722112"/>
        <c:crosses val="autoZero"/>
        <c:auto val="1"/>
        <c:lblAlgn val="ctr"/>
        <c:lblOffset val="100"/>
        <c:noMultiLvlLbl val="0"/>
      </c:catAx>
      <c:valAx>
        <c:axId val="11372211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3708032"/>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_(* #,##0.0_);_(* \(#,##0.0\);_(* "-"_);_(@_)</c:formatCode>
                <c:ptCount val="4"/>
                <c:pt idx="0">
                  <c:v>258.75177388469842</c:v>
                </c:pt>
                <c:pt idx="1">
                  <c:v>161.00568083156915</c:v>
                </c:pt>
                <c:pt idx="2">
                  <c:v>16.68174580919333</c:v>
                </c:pt>
                <c:pt idx="3">
                  <c:v>8.9789235989737453</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_(* #,##0.0_);_(* \(#,##0.0\);_(* "-"_);_(@_)</c:formatCode>
                <c:ptCount val="4"/>
                <c:pt idx="0">
                  <c:v>301.44498084520239</c:v>
                </c:pt>
                <c:pt idx="1">
                  <c:v>166.24535596522523</c:v>
                </c:pt>
                <c:pt idx="2">
                  <c:v>17.713369390395641</c:v>
                </c:pt>
                <c:pt idx="3">
                  <c:v>11.023803702617119</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_(* #,##0.0_);_(* \(#,##0.0\);_(* "-"_);_(@_)</c:formatCode>
                <c:ptCount val="4"/>
                <c:pt idx="0">
                  <c:v>304.79033299118174</c:v>
                </c:pt>
                <c:pt idx="1">
                  <c:v>183.62804577895898</c:v>
                </c:pt>
                <c:pt idx="2">
                  <c:v>18.562617342882184</c:v>
                </c:pt>
                <c:pt idx="3">
                  <c:v>8.8562351761109372</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_(* #,##0.0_);_(* \(#,##0.0\);_(* "-"_);_(@_)</c:formatCode>
                <c:ptCount val="4"/>
                <c:pt idx="0">
                  <c:v>309.83482007311937</c:v>
                </c:pt>
                <c:pt idx="1">
                  <c:v>176.66163508063732</c:v>
                </c:pt>
                <c:pt idx="2">
                  <c:v>15.746566479312509</c:v>
                </c:pt>
                <c:pt idx="3">
                  <c:v>7.8846756056113314</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_(* #,##0.0_);_(* \(#,##0.0\);_(* "-"_);_(@_)</c:formatCode>
                <c:ptCount val="4"/>
                <c:pt idx="0">
                  <c:v>336.59928251417023</c:v>
                </c:pt>
                <c:pt idx="1">
                  <c:v>181.13935003749182</c:v>
                </c:pt>
                <c:pt idx="2">
                  <c:v>15.685932755806526</c:v>
                </c:pt>
                <c:pt idx="3">
                  <c:v>8.9162740439942425</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_(* #,##0.0_);_(* \(#,##0.0\);_(* "-"_);_(@_)</c:formatCode>
                <c:ptCount val="4"/>
                <c:pt idx="0">
                  <c:v>325.74594791110275</c:v>
                </c:pt>
                <c:pt idx="1">
                  <c:v>154.69328801326554</c:v>
                </c:pt>
                <c:pt idx="2">
                  <c:v>24.767961644255276</c:v>
                </c:pt>
                <c:pt idx="3">
                  <c:v>9.5558689964285914</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_(* #,##0.0_);_(* \(#,##0.0\);_(* "-"_);_(@_)</c:formatCode>
                <c:ptCount val="4"/>
                <c:pt idx="0">
                  <c:v>306.39841788239119</c:v>
                </c:pt>
                <c:pt idx="1">
                  <c:v>139.33355039435679</c:v>
                </c:pt>
                <c:pt idx="2">
                  <c:v>38.7000657484787</c:v>
                </c:pt>
                <c:pt idx="3">
                  <c:v>9.3584836770851396</c:v>
                </c:pt>
              </c:numCache>
            </c:numRef>
          </c:val>
        </c:ser>
        <c:dLbls>
          <c:showLegendKey val="0"/>
          <c:showVal val="0"/>
          <c:showCatName val="0"/>
          <c:showSerName val="0"/>
          <c:showPercent val="0"/>
          <c:showBubbleSize val="0"/>
        </c:dLbls>
        <c:gapWidth val="150"/>
        <c:axId val="113799936"/>
        <c:axId val="113801472"/>
      </c:barChart>
      <c:catAx>
        <c:axId val="1137999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3801472"/>
        <c:crosses val="autoZero"/>
        <c:auto val="1"/>
        <c:lblAlgn val="ctr"/>
        <c:lblOffset val="100"/>
        <c:noMultiLvlLbl val="0"/>
      </c:catAx>
      <c:valAx>
        <c:axId val="11380147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3799936"/>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_(* #,##0.0_);_(* \(#,##0.0\);_(* "-"_);_(@_)</c:formatCode>
                <c:ptCount val="4"/>
                <c:pt idx="0">
                  <c:v>124.31072402920404</c:v>
                </c:pt>
                <c:pt idx="1">
                  <c:v>69.566791736449915</c:v>
                </c:pt>
                <c:pt idx="2">
                  <c:v>11.301071060525276</c:v>
                </c:pt>
                <c:pt idx="3">
                  <c:v>3.3120181053644293</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_(* #,##0.0_);_(* \(#,##0.0\);_(* "-"_);_(@_)</c:formatCode>
                <c:ptCount val="4"/>
                <c:pt idx="0">
                  <c:v>135.56782764004333</c:v>
                </c:pt>
                <c:pt idx="1">
                  <c:v>58.697550242450681</c:v>
                </c:pt>
                <c:pt idx="2">
                  <c:v>9.6971461717509353</c:v>
                </c:pt>
                <c:pt idx="3">
                  <c:v>3.2819055872875751</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_(* #,##0.0_);_(* \(#,##0.0\);_(* "-"_);_(@_)</c:formatCode>
                <c:ptCount val="4"/>
                <c:pt idx="0">
                  <c:v>139.14571932932057</c:v>
                </c:pt>
                <c:pt idx="1">
                  <c:v>56.669488593687952</c:v>
                </c:pt>
                <c:pt idx="2">
                  <c:v>9.8021339392807061</c:v>
                </c:pt>
                <c:pt idx="3">
                  <c:v>2.9851658802283687</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_(* #,##0.0_);_(* \(#,##0.0\);_(* "-"_);_(@_)</c:formatCode>
                <c:ptCount val="4"/>
                <c:pt idx="0">
                  <c:v>136.26019526062615</c:v>
                </c:pt>
                <c:pt idx="1">
                  <c:v>59.914639740467734</c:v>
                </c:pt>
                <c:pt idx="2">
                  <c:v>8.6584263362652276</c:v>
                </c:pt>
                <c:pt idx="3">
                  <c:v>2.8660682518126865</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_(* #,##0.0_);_(* \(#,##0.0\);_(* "-"_);_(@_)</c:formatCode>
                <c:ptCount val="4"/>
                <c:pt idx="0">
                  <c:v>143.59749623948997</c:v>
                </c:pt>
                <c:pt idx="1">
                  <c:v>60.735093888281334</c:v>
                </c:pt>
                <c:pt idx="2">
                  <c:v>8.6818854017226812</c:v>
                </c:pt>
                <c:pt idx="3">
                  <c:v>2.9232196506391088</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_(* #,##0.0_);_(* \(#,##0.0\);_(* "-"_);_(@_)</c:formatCode>
                <c:ptCount val="4"/>
                <c:pt idx="0">
                  <c:v>147.69779887631273</c:v>
                </c:pt>
                <c:pt idx="1">
                  <c:v>53.63994620728436</c:v>
                </c:pt>
                <c:pt idx="2">
                  <c:v>10.491839835327726</c:v>
                </c:pt>
                <c:pt idx="3">
                  <c:v>2.8496277504035255</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_(* #,##0.0_);_(* \(#,##0.0\);_(* "-"_);_(@_)</c:formatCode>
                <c:ptCount val="4"/>
                <c:pt idx="0">
                  <c:v>146.72243462343008</c:v>
                </c:pt>
                <c:pt idx="1">
                  <c:v>49.424463302187355</c:v>
                </c:pt>
                <c:pt idx="2">
                  <c:v>10.973605785148512</c:v>
                </c:pt>
                <c:pt idx="3">
                  <c:v>2.6559930354098085</c:v>
                </c:pt>
              </c:numCache>
            </c:numRef>
          </c:val>
        </c:ser>
        <c:dLbls>
          <c:showLegendKey val="0"/>
          <c:showVal val="0"/>
          <c:showCatName val="0"/>
          <c:showSerName val="0"/>
          <c:showPercent val="0"/>
          <c:showBubbleSize val="0"/>
        </c:dLbls>
        <c:gapWidth val="150"/>
        <c:axId val="113862144"/>
        <c:axId val="113863680"/>
      </c:barChart>
      <c:catAx>
        <c:axId val="11386214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3863680"/>
        <c:crosses val="autoZero"/>
        <c:auto val="1"/>
        <c:lblAlgn val="ctr"/>
        <c:lblOffset val="100"/>
        <c:noMultiLvlLbl val="0"/>
      </c:catAx>
      <c:valAx>
        <c:axId val="113863680"/>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3862144"/>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9066512034838E-4"/>
          <c:y val="2.0431494052048357E-2"/>
          <c:w val="0.98587436570428688"/>
          <c:h val="0.73186345422414378"/>
        </c:manualLayout>
      </c:layout>
      <c:barChart>
        <c:barDir val="col"/>
        <c:grouping val="stacked"/>
        <c:varyColors val="0"/>
        <c:ser>
          <c:idx val="0"/>
          <c:order val="0"/>
          <c:tx>
            <c:strRef>
              <c:f>'Liq.&amp;funding (2)'!$A$28</c:f>
              <c:strCache>
                <c:ptCount val="1"/>
                <c:pt idx="0">
                  <c:v>Senior unsecured bonds</c:v>
                </c:pt>
              </c:strCache>
            </c:strRef>
          </c:tx>
          <c:spPr>
            <a:solidFill>
              <a:schemeClr val="accent2"/>
            </a:solidFill>
            <a:ln w="3175">
              <a:noFill/>
              <a:prstDash val="solid"/>
            </a:ln>
          </c:spPr>
          <c:invertIfNegative val="0"/>
          <c:cat>
            <c:strRef>
              <c:f>'Liq.&amp;funding (2)'!$C$27:$N$27</c:f>
              <c:strCache>
                <c:ptCount val="12"/>
                <c:pt idx="0">
                  <c:v>2016 </c:v>
                </c:pt>
                <c:pt idx="1">
                  <c:v>2017 </c:v>
                </c:pt>
                <c:pt idx="2">
                  <c:v>2018 </c:v>
                </c:pt>
                <c:pt idx="3">
                  <c:v>2019 </c:v>
                </c:pt>
                <c:pt idx="4">
                  <c:v>2020 </c:v>
                </c:pt>
                <c:pt idx="5">
                  <c:v>2021 </c:v>
                </c:pt>
                <c:pt idx="6">
                  <c:v>2022 </c:v>
                </c:pt>
                <c:pt idx="7">
                  <c:v>2023</c:v>
                </c:pt>
                <c:pt idx="8">
                  <c:v>2024</c:v>
                </c:pt>
                <c:pt idx="9">
                  <c:v>2025</c:v>
                </c:pt>
                <c:pt idx="10">
                  <c:v>2026</c:v>
                </c:pt>
                <c:pt idx="11">
                  <c:v>&gt;2026</c:v>
                </c:pt>
              </c:strCache>
            </c:strRef>
          </c:cat>
          <c:val>
            <c:numRef>
              <c:f>'Liq.&amp;funding (2)'!$C$28:$N$28</c:f>
              <c:numCache>
                <c:formatCode>#,##0.0_);\(#,##0.0\)</c:formatCode>
                <c:ptCount val="12"/>
                <c:pt idx="0">
                  <c:v>6.4</c:v>
                </c:pt>
                <c:pt idx="1">
                  <c:v>33.799999999999997</c:v>
                </c:pt>
                <c:pt idx="2">
                  <c:v>19.5</c:v>
                </c:pt>
                <c:pt idx="3">
                  <c:v>15.7</c:v>
                </c:pt>
                <c:pt idx="4">
                  <c:v>36.700000000000003</c:v>
                </c:pt>
                <c:pt idx="5">
                  <c:v>23.5</c:v>
                </c:pt>
                <c:pt idx="6">
                  <c:v>19.100000000000001</c:v>
                </c:pt>
                <c:pt idx="7">
                  <c:v>8.5</c:v>
                </c:pt>
                <c:pt idx="8">
                  <c:v>1.5</c:v>
                </c:pt>
                <c:pt idx="9">
                  <c:v>0.4</c:v>
                </c:pt>
                <c:pt idx="10">
                  <c:v>1.8</c:v>
                </c:pt>
                <c:pt idx="11">
                  <c:v>3.4</c:v>
                </c:pt>
              </c:numCache>
            </c:numRef>
          </c:val>
        </c:ser>
        <c:ser>
          <c:idx val="1"/>
          <c:order val="1"/>
          <c:tx>
            <c:strRef>
              <c:f>'Liq.&amp;funding (2)'!$A$29</c:f>
              <c:strCache>
                <c:ptCount val="1"/>
                <c:pt idx="0">
                  <c:v>Covered bonds</c:v>
                </c:pt>
              </c:strCache>
            </c:strRef>
          </c:tx>
          <c:spPr>
            <a:solidFill>
              <a:srgbClr val="80B9BA"/>
            </a:solidFill>
          </c:spPr>
          <c:invertIfNegative val="0"/>
          <c:cat>
            <c:strRef>
              <c:f>'Liq.&amp;funding (2)'!$C$27:$N$27</c:f>
              <c:strCache>
                <c:ptCount val="12"/>
                <c:pt idx="0">
                  <c:v>2016 </c:v>
                </c:pt>
                <c:pt idx="1">
                  <c:v>2017 </c:v>
                </c:pt>
                <c:pt idx="2">
                  <c:v>2018 </c:v>
                </c:pt>
                <c:pt idx="3">
                  <c:v>2019 </c:v>
                </c:pt>
                <c:pt idx="4">
                  <c:v>2020 </c:v>
                </c:pt>
                <c:pt idx="5">
                  <c:v>2021 </c:v>
                </c:pt>
                <c:pt idx="6">
                  <c:v>2022 </c:v>
                </c:pt>
                <c:pt idx="7">
                  <c:v>2023</c:v>
                </c:pt>
                <c:pt idx="8">
                  <c:v>2024</c:v>
                </c:pt>
                <c:pt idx="9">
                  <c:v>2025</c:v>
                </c:pt>
                <c:pt idx="10">
                  <c:v>2026</c:v>
                </c:pt>
                <c:pt idx="11">
                  <c:v>&gt;2026</c:v>
                </c:pt>
              </c:strCache>
            </c:strRef>
          </c:cat>
          <c:val>
            <c:numRef>
              <c:f>'Liq.&amp;funding (2)'!$C$29:$N$29</c:f>
              <c:numCache>
                <c:formatCode>#,##0.0_);\(#,##0.0\)</c:formatCode>
                <c:ptCount val="12"/>
                <c:pt idx="0">
                  <c:v>32.1</c:v>
                </c:pt>
                <c:pt idx="1">
                  <c:v>61.2</c:v>
                </c:pt>
                <c:pt idx="2">
                  <c:v>69.400000000000006</c:v>
                </c:pt>
                <c:pt idx="3">
                  <c:v>56.4</c:v>
                </c:pt>
                <c:pt idx="4">
                  <c:v>48.8</c:v>
                </c:pt>
                <c:pt idx="5">
                  <c:v>59.4</c:v>
                </c:pt>
                <c:pt idx="6">
                  <c:v>36</c:v>
                </c:pt>
                <c:pt idx="7">
                  <c:v>10.6</c:v>
                </c:pt>
                <c:pt idx="8">
                  <c:v>9.6</c:v>
                </c:pt>
                <c:pt idx="9">
                  <c:v>9.9</c:v>
                </c:pt>
                <c:pt idx="10">
                  <c:v>6</c:v>
                </c:pt>
                <c:pt idx="11">
                  <c:v>17.899999999999999</c:v>
                </c:pt>
              </c:numCache>
            </c:numRef>
          </c:val>
        </c:ser>
        <c:dLbls>
          <c:showLegendKey val="0"/>
          <c:showVal val="0"/>
          <c:showCatName val="0"/>
          <c:showSerName val="0"/>
          <c:showPercent val="0"/>
          <c:showBubbleSize val="0"/>
        </c:dLbls>
        <c:gapWidth val="55"/>
        <c:overlap val="100"/>
        <c:axId val="110220800"/>
        <c:axId val="110222336"/>
      </c:barChart>
      <c:catAx>
        <c:axId val="110220800"/>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10222336"/>
        <c:crosses val="autoZero"/>
        <c:auto val="1"/>
        <c:lblAlgn val="ctr"/>
        <c:lblOffset val="100"/>
        <c:tickLblSkip val="1"/>
        <c:tickMarkSkip val="1"/>
        <c:noMultiLvlLbl val="0"/>
      </c:catAx>
      <c:valAx>
        <c:axId val="110222336"/>
        <c:scaling>
          <c:orientation val="minMax"/>
          <c:min val="0"/>
        </c:scaling>
        <c:delete val="1"/>
        <c:axPos val="l"/>
        <c:numFmt formatCode="#,##0.0_);\(#,##0.0\)" sourceLinked="1"/>
        <c:majorTickMark val="out"/>
        <c:minorTickMark val="none"/>
        <c:tickLblPos val="nextTo"/>
        <c:crossAx val="110220800"/>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cust'!$D$125</c:f>
              <c:strCache>
                <c:ptCount val="1"/>
                <c:pt idx="0">
                  <c:v>30 Sept. 2015</c:v>
                </c:pt>
              </c:strCache>
            </c:strRef>
          </c:tx>
          <c:spPr>
            <a:ln>
              <a:solidFill>
                <a:schemeClr val="tx1">
                  <a:lumMod val="60000"/>
                  <a:lumOff val="40000"/>
                </a:schemeClr>
              </a:solidFill>
            </a:ln>
          </c:spPr>
          <c:invertIfNegative val="0"/>
          <c:cat>
            <c:strRef>
              <c:f>'Personal cust'!$A$129:$A$133</c:f>
              <c:strCache>
                <c:ptCount val="5"/>
                <c:pt idx="0">
                  <c:v>0-40</c:v>
                </c:pt>
                <c:pt idx="1">
                  <c:v>40-60</c:v>
                </c:pt>
                <c:pt idx="2">
                  <c:v>60-75</c:v>
                </c:pt>
                <c:pt idx="3">
                  <c:v>75-85</c:v>
                </c:pt>
                <c:pt idx="4">
                  <c:v>&gt;85</c:v>
                </c:pt>
              </c:strCache>
            </c:strRef>
          </c:cat>
          <c:val>
            <c:numRef>
              <c:f>'Personal cust'!$D$129:$D$133</c:f>
              <c:numCache>
                <c:formatCode>0.0\ %</c:formatCode>
                <c:ptCount val="5"/>
                <c:pt idx="0">
                  <c:v>0.1623212418922951</c:v>
                </c:pt>
                <c:pt idx="1">
                  <c:v>0.3064714860111693</c:v>
                </c:pt>
                <c:pt idx="2">
                  <c:v>0.33204421744155976</c:v>
                </c:pt>
                <c:pt idx="3">
                  <c:v>0.13196671155624998</c:v>
                </c:pt>
                <c:pt idx="4">
                  <c:v>6.7196343098725797E-2</c:v>
                </c:pt>
              </c:numCache>
            </c:numRef>
          </c:val>
        </c:ser>
        <c:ser>
          <c:idx val="1"/>
          <c:order val="1"/>
          <c:tx>
            <c:strRef>
              <c:f>'Personal cust'!$C$125</c:f>
              <c:strCache>
                <c:ptCount val="1"/>
                <c:pt idx="0">
                  <c:v>31 Dec. 2015</c:v>
                </c:pt>
              </c:strCache>
            </c:strRef>
          </c:tx>
          <c:spPr>
            <a:solidFill>
              <a:srgbClr val="C0C0C0"/>
            </a:solidFill>
            <a:ln>
              <a:solidFill>
                <a:schemeClr val="tx1">
                  <a:lumMod val="60000"/>
                  <a:lumOff val="40000"/>
                </a:schemeClr>
              </a:solidFill>
            </a:ln>
          </c:spPr>
          <c:invertIfNegative val="0"/>
          <c:cat>
            <c:strRef>
              <c:f>'Personal cust'!$A$129:$A$133</c:f>
              <c:strCache>
                <c:ptCount val="5"/>
                <c:pt idx="0">
                  <c:v>0-40</c:v>
                </c:pt>
                <c:pt idx="1">
                  <c:v>40-60</c:v>
                </c:pt>
                <c:pt idx="2">
                  <c:v>60-75</c:v>
                </c:pt>
                <c:pt idx="3">
                  <c:v>75-85</c:v>
                </c:pt>
                <c:pt idx="4">
                  <c:v>&gt;85</c:v>
                </c:pt>
              </c:strCache>
            </c:strRef>
          </c:cat>
          <c:val>
            <c:numRef>
              <c:f>'Personal cust'!$C$129:$C$133</c:f>
              <c:numCache>
                <c:formatCode>0.0\ %</c:formatCode>
                <c:ptCount val="5"/>
                <c:pt idx="0">
                  <c:v>0.15054944258231928</c:v>
                </c:pt>
                <c:pt idx="1">
                  <c:v>0.28322581781733797</c:v>
                </c:pt>
                <c:pt idx="2">
                  <c:v>0.34519869207558468</c:v>
                </c:pt>
                <c:pt idx="3">
                  <c:v>0.14776635217720116</c:v>
                </c:pt>
                <c:pt idx="4">
                  <c:v>7.3259695347557011E-2</c:v>
                </c:pt>
              </c:numCache>
            </c:numRef>
          </c:val>
        </c:ser>
        <c:ser>
          <c:idx val="0"/>
          <c:order val="2"/>
          <c:tx>
            <c:strRef>
              <c:f>'Personal cust'!$B$125</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cust'!$A$129:$A$133</c:f>
              <c:strCache>
                <c:ptCount val="5"/>
                <c:pt idx="0">
                  <c:v>0-40</c:v>
                </c:pt>
                <c:pt idx="1">
                  <c:v>40-60</c:v>
                </c:pt>
                <c:pt idx="2">
                  <c:v>60-75</c:v>
                </c:pt>
                <c:pt idx="3">
                  <c:v>75-85</c:v>
                </c:pt>
                <c:pt idx="4">
                  <c:v>&gt;85</c:v>
                </c:pt>
              </c:strCache>
            </c:strRef>
          </c:cat>
          <c:val>
            <c:numRef>
              <c:f>'Personal cust'!$B$129:$B$133</c:f>
              <c:numCache>
                <c:formatCode>0.0\ %</c:formatCode>
                <c:ptCount val="5"/>
                <c:pt idx="0">
                  <c:v>0.1487663682922489</c:v>
                </c:pt>
                <c:pt idx="1">
                  <c:v>0.28076659791308239</c:v>
                </c:pt>
                <c:pt idx="2">
                  <c:v>0.34164661350775172</c:v>
                </c:pt>
                <c:pt idx="3">
                  <c:v>0.15051352341139149</c:v>
                </c:pt>
                <c:pt idx="4">
                  <c:v>7.83068968755255E-2</c:v>
                </c:pt>
              </c:numCache>
            </c:numRef>
          </c:val>
        </c:ser>
        <c:dLbls>
          <c:showLegendKey val="0"/>
          <c:showVal val="0"/>
          <c:showCatName val="0"/>
          <c:showSerName val="0"/>
          <c:showPercent val="0"/>
          <c:showBubbleSize val="0"/>
        </c:dLbls>
        <c:gapWidth val="150"/>
        <c:axId val="113547904"/>
        <c:axId val="113549696"/>
      </c:barChart>
      <c:catAx>
        <c:axId val="113547904"/>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3549696"/>
        <c:crosses val="autoZero"/>
        <c:auto val="1"/>
        <c:lblAlgn val="ctr"/>
        <c:lblOffset val="100"/>
        <c:noMultiLvlLbl val="0"/>
      </c:catAx>
      <c:valAx>
        <c:axId val="113549696"/>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3547904"/>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(1)'!$H$320</c:f>
              <c:strCache>
                <c:ptCount val="1"/>
                <c:pt idx="0">
                  <c:v>30 Sept.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_(* #,##0.0_);_(* \(#,##0.0\);_(* "-"_);_(@_)</c:formatCode>
                <c:ptCount val="4"/>
                <c:pt idx="0">
                  <c:v>622.99588632728978</c:v>
                </c:pt>
                <c:pt idx="1">
                  <c:v>169.81907529290004</c:v>
                </c:pt>
                <c:pt idx="2">
                  <c:v>23.0302899729</c:v>
                </c:pt>
                <c:pt idx="3">
                  <c:v>3.4728764491700002</c:v>
                </c:pt>
              </c:numCache>
            </c:numRef>
          </c:val>
        </c:ser>
        <c:ser>
          <c:idx val="5"/>
          <c:order val="1"/>
          <c:tx>
            <c:strRef>
              <c:f>'EAD (1)'!$G$320</c:f>
              <c:strCache>
                <c:ptCount val="1"/>
                <c:pt idx="0">
                  <c:v>31 Dec.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_(* #,##0.0_);_(* \(#,##0.0\);_(* "-"_);_(@_)</c:formatCode>
                <c:ptCount val="4"/>
                <c:pt idx="0">
                  <c:v>636.34295240064978</c:v>
                </c:pt>
                <c:pt idx="1">
                  <c:v>164.51872960674001</c:v>
                </c:pt>
                <c:pt idx="2">
                  <c:v>21.86452016046</c:v>
                </c:pt>
                <c:pt idx="3">
                  <c:v>3.4733801362500003</c:v>
                </c:pt>
              </c:numCache>
            </c:numRef>
          </c:val>
        </c:ser>
        <c:ser>
          <c:idx val="4"/>
          <c:order val="2"/>
          <c:tx>
            <c:strRef>
              <c:f>'EAD (1)'!$F$320</c:f>
              <c:strCache>
                <c:ptCount val="1"/>
                <c:pt idx="0">
                  <c:v>31 March 2015</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_(* #,##0.0_);_(* \(#,##0.0\);_(* "-"_);_(@_)</c:formatCode>
                <c:ptCount val="4"/>
                <c:pt idx="0">
                  <c:v>646.43850945877023</c:v>
                </c:pt>
                <c:pt idx="1">
                  <c:v>164.98120174199002</c:v>
                </c:pt>
                <c:pt idx="2">
                  <c:v>20.768645343949991</c:v>
                </c:pt>
                <c:pt idx="3">
                  <c:v>3.3525331256000004</c:v>
                </c:pt>
              </c:numCache>
            </c:numRef>
          </c:val>
        </c:ser>
        <c:ser>
          <c:idx val="3"/>
          <c:order val="3"/>
          <c:tx>
            <c:strRef>
              <c:f>'EAD (1)'!$E$320</c:f>
              <c:strCache>
                <c:ptCount val="1"/>
                <c:pt idx="0">
                  <c:v>30 June 2015</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_(* #,##0.0_);_(* \(#,##0.0\);_(* "-"_);_(@_)</c:formatCode>
                <c:ptCount val="4"/>
                <c:pt idx="0">
                  <c:v>655.33101689801003</c:v>
                </c:pt>
                <c:pt idx="1">
                  <c:v>170.55223507732995</c:v>
                </c:pt>
                <c:pt idx="2">
                  <c:v>20.961269729040005</c:v>
                </c:pt>
                <c:pt idx="3">
                  <c:v>3.526402268</c:v>
                </c:pt>
              </c:numCache>
            </c:numRef>
          </c:val>
        </c:ser>
        <c:ser>
          <c:idx val="2"/>
          <c:order val="4"/>
          <c:tx>
            <c:strRef>
              <c:f>'EAD (1)'!$D$320</c:f>
              <c:strCache>
                <c:ptCount val="1"/>
                <c:pt idx="0">
                  <c:v>30 Sept. 2015</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_(* #,##0.0_);_(* \(#,##0.0\);_(* "-"_);_(@_)</c:formatCode>
                <c:ptCount val="4"/>
                <c:pt idx="0">
                  <c:v>661.66443836079964</c:v>
                </c:pt>
                <c:pt idx="1">
                  <c:v>171.40308444146001</c:v>
                </c:pt>
                <c:pt idx="2">
                  <c:v>20.337964053409998</c:v>
                </c:pt>
                <c:pt idx="3">
                  <c:v>3.1985976032599988</c:v>
                </c:pt>
              </c:numCache>
            </c:numRef>
          </c:val>
        </c:ser>
        <c:ser>
          <c:idx val="1"/>
          <c:order val="5"/>
          <c:tx>
            <c:strRef>
              <c:f>'EAD (1)'!$C$320</c:f>
              <c:strCache>
                <c:ptCount val="1"/>
                <c:pt idx="0">
                  <c:v>31 Dec. 2015</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_(* #,##0.0_);_(* \(#,##0.0\);_(* "-"_);_(@_)</c:formatCode>
                <c:ptCount val="4"/>
                <c:pt idx="0">
                  <c:v>655.23105054307996</c:v>
                </c:pt>
                <c:pt idx="1">
                  <c:v>160.17073476765003</c:v>
                </c:pt>
                <c:pt idx="2">
                  <c:v>19.235645084310001</c:v>
                </c:pt>
                <c:pt idx="3">
                  <c:v>2.7399224229400003</c:v>
                </c:pt>
              </c:numCache>
            </c:numRef>
          </c:val>
        </c:ser>
        <c:ser>
          <c:idx val="0"/>
          <c:order val="6"/>
          <c:tx>
            <c:strRef>
              <c:f>'EAD (1)'!$B$320</c:f>
              <c:strCache>
                <c:ptCount val="1"/>
                <c:pt idx="0">
                  <c:v>31 March 2016</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_(* #,##0.0_);_(* \(#,##0.0\);_(* "-"_);_(@_)</c:formatCode>
                <c:ptCount val="4"/>
                <c:pt idx="0">
                  <c:v>672.08578050746996</c:v>
                </c:pt>
                <c:pt idx="1">
                  <c:v>159.17033651239998</c:v>
                </c:pt>
                <c:pt idx="2">
                  <c:v>18.152464174029998</c:v>
                </c:pt>
                <c:pt idx="3">
                  <c:v>2.7312779228400004</c:v>
                </c:pt>
              </c:numCache>
            </c:numRef>
          </c:val>
        </c:ser>
        <c:dLbls>
          <c:showLegendKey val="0"/>
          <c:showVal val="0"/>
          <c:showCatName val="0"/>
          <c:showSerName val="0"/>
          <c:showPercent val="0"/>
          <c:showBubbleSize val="0"/>
        </c:dLbls>
        <c:gapWidth val="150"/>
        <c:axId val="113612672"/>
        <c:axId val="113614208"/>
      </c:barChart>
      <c:catAx>
        <c:axId val="11361267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3614208"/>
        <c:crosses val="autoZero"/>
        <c:auto val="1"/>
        <c:lblAlgn val="ctr"/>
        <c:lblOffset val="100"/>
        <c:noMultiLvlLbl val="0"/>
      </c:catAx>
      <c:valAx>
        <c:axId val="11361420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3612672"/>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6.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6120000</xdr:colOff>
      <xdr:row>48</xdr:row>
      <xdr:rowOff>53509</xdr:rowOff>
    </xdr:to>
    <xdr:pic>
      <xdr:nvPicPr>
        <xdr:cNvPr id="3" name="Bild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0000" cy="865458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0.01004</cdr:x>
      <cdr:y>0.40704</cdr:y>
    </cdr:from>
    <cdr:to>
      <cdr:x>0.07286</cdr:x>
      <cdr:y>0.47434</cdr:y>
    </cdr:to>
    <cdr:sp macro="" textlink="'Liq.&amp;funding (2)'!$C$32">
      <cdr:nvSpPr>
        <cdr:cNvPr id="2" name="TekstSylinder 1"/>
        <cdr:cNvSpPr txBox="1"/>
      </cdr:nvSpPr>
      <cdr:spPr>
        <a:xfrm xmlns:a="http://schemas.openxmlformats.org/drawingml/2006/main">
          <a:off x="61669" y="1333066"/>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39</a:t>
          </a:fld>
          <a:endParaRPr lang="nb-NO" sz="1100">
            <a:solidFill>
              <a:sysClr val="windowText" lastClr="000000"/>
            </a:solidFill>
          </a:endParaRPr>
        </a:p>
      </cdr:txBody>
    </cdr:sp>
  </cdr:relSizeAnchor>
  <cdr:relSizeAnchor xmlns:cdr="http://schemas.openxmlformats.org/drawingml/2006/chartDrawing">
    <cdr:from>
      <cdr:x>0.09092</cdr:x>
      <cdr:y>0</cdr:y>
    </cdr:from>
    <cdr:to>
      <cdr:x>0.15374</cdr:x>
      <cdr:y>0.06729</cdr:y>
    </cdr:to>
    <cdr:sp macro="" textlink="'Liq.&amp;funding (2)'!$D$32">
      <cdr:nvSpPr>
        <cdr:cNvPr id="21" name="TekstSylinder 20"/>
        <cdr:cNvSpPr txBox="1"/>
      </cdr:nvSpPr>
      <cdr:spPr>
        <a:xfrm xmlns:a="http://schemas.openxmlformats.org/drawingml/2006/main">
          <a:off x="558601" y="0"/>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95</a:t>
          </a:fld>
          <a:endParaRPr lang="nb-NO" sz="1100"/>
        </a:p>
      </cdr:txBody>
    </cdr:sp>
  </cdr:relSizeAnchor>
  <cdr:relSizeAnchor xmlns:cdr="http://schemas.openxmlformats.org/drawingml/2006/chartDrawing">
    <cdr:from>
      <cdr:x>0.17283</cdr:x>
      <cdr:y>0.03883</cdr:y>
    </cdr:from>
    <cdr:to>
      <cdr:x>0.23564</cdr:x>
      <cdr:y>0.10612</cdr:y>
    </cdr:to>
    <cdr:sp macro="" textlink="'Liq.&amp;funding (2)'!$E$32">
      <cdr:nvSpPr>
        <cdr:cNvPr id="22" name="TekstSylinder 21"/>
        <cdr:cNvSpPr txBox="1"/>
      </cdr:nvSpPr>
      <cdr:spPr>
        <a:xfrm xmlns:a="http://schemas.openxmlformats.org/drawingml/2006/main">
          <a:off x="1061811" y="127162"/>
          <a:ext cx="385881"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89</a:t>
          </a:fld>
          <a:endParaRPr lang="nb-NO" sz="1100"/>
        </a:p>
      </cdr:txBody>
    </cdr:sp>
  </cdr:relSizeAnchor>
  <cdr:relSizeAnchor xmlns:cdr="http://schemas.openxmlformats.org/drawingml/2006/chartDrawing">
    <cdr:from>
      <cdr:x>0.25567</cdr:x>
      <cdr:y>0.16145</cdr:y>
    </cdr:from>
    <cdr:to>
      <cdr:x>0.31849</cdr:x>
      <cdr:y>0.22874</cdr:y>
    </cdr:to>
    <cdr:sp macro="" textlink="'Liq.&amp;funding (2)'!$F$32">
      <cdr:nvSpPr>
        <cdr:cNvPr id="23" name="TekstSylinder 22"/>
        <cdr:cNvSpPr txBox="1"/>
      </cdr:nvSpPr>
      <cdr:spPr>
        <a:xfrm xmlns:a="http://schemas.openxmlformats.org/drawingml/2006/main">
          <a:off x="1570769" y="528740"/>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72</a:t>
          </a:fld>
          <a:endParaRPr lang="nb-NO" sz="1100"/>
        </a:p>
      </cdr:txBody>
    </cdr:sp>
  </cdr:relSizeAnchor>
  <cdr:relSizeAnchor xmlns:cdr="http://schemas.openxmlformats.org/drawingml/2006/chartDrawing">
    <cdr:from>
      <cdr:x>0.33895</cdr:x>
      <cdr:y>0.06099</cdr:y>
    </cdr:from>
    <cdr:to>
      <cdr:x>0.40177</cdr:x>
      <cdr:y>0.12829</cdr:y>
    </cdr:to>
    <cdr:sp macro="" textlink="'Liq.&amp;funding (2)'!$G$32">
      <cdr:nvSpPr>
        <cdr:cNvPr id="24" name="TekstSylinder 23"/>
        <cdr:cNvSpPr txBox="1"/>
      </cdr:nvSpPr>
      <cdr:spPr>
        <a:xfrm xmlns:a="http://schemas.openxmlformats.org/drawingml/2006/main">
          <a:off x="2082381" y="199732"/>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86</a:t>
          </a:fld>
          <a:endParaRPr lang="nb-NO" sz="1100"/>
        </a:p>
      </cdr:txBody>
    </cdr:sp>
  </cdr:relSizeAnchor>
  <cdr:relSizeAnchor xmlns:cdr="http://schemas.openxmlformats.org/drawingml/2006/chartDrawing">
    <cdr:from>
      <cdr:x>0.42288</cdr:x>
      <cdr:y>0.08068</cdr:y>
    </cdr:from>
    <cdr:to>
      <cdr:x>0.4857</cdr:x>
      <cdr:y>0.14798</cdr:y>
    </cdr:to>
    <cdr:sp macro="" textlink="'Liq.&amp;funding (2)'!$H$32">
      <cdr:nvSpPr>
        <cdr:cNvPr id="25" name="TekstSylinder 24"/>
        <cdr:cNvSpPr txBox="1"/>
      </cdr:nvSpPr>
      <cdr:spPr>
        <a:xfrm xmlns:a="http://schemas.openxmlformats.org/drawingml/2006/main">
          <a:off x="2598032" y="264224"/>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83</a:t>
          </a:fld>
          <a:endParaRPr lang="nb-NO" sz="1100"/>
        </a:p>
      </cdr:txBody>
    </cdr:sp>
  </cdr:relSizeAnchor>
  <cdr:relSizeAnchor xmlns:cdr="http://schemas.openxmlformats.org/drawingml/2006/chartDrawing">
    <cdr:from>
      <cdr:x>0.50396</cdr:x>
      <cdr:y>0.28261</cdr:y>
    </cdr:from>
    <cdr:to>
      <cdr:x>0.56678</cdr:x>
      <cdr:y>0.34991</cdr:y>
    </cdr:to>
    <cdr:sp macro="" textlink="'Liq.&amp;funding (2)'!$I$32">
      <cdr:nvSpPr>
        <cdr:cNvPr id="26" name="TekstSylinder 25"/>
        <cdr:cNvSpPr txBox="1"/>
      </cdr:nvSpPr>
      <cdr:spPr>
        <a:xfrm xmlns:a="http://schemas.openxmlformats.org/drawingml/2006/main">
          <a:off x="3096131" y="925530"/>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55</a:t>
          </a:fld>
          <a:endParaRPr lang="nb-NO" sz="1100"/>
        </a:p>
      </cdr:txBody>
    </cdr:sp>
  </cdr:relSizeAnchor>
  <cdr:relSizeAnchor xmlns:cdr="http://schemas.openxmlformats.org/drawingml/2006/chartDrawing">
    <cdr:from>
      <cdr:x>0.58365</cdr:x>
      <cdr:y>0.54453</cdr:y>
    </cdr:from>
    <cdr:to>
      <cdr:x>0.64646</cdr:x>
      <cdr:y>0.61182</cdr:y>
    </cdr:to>
    <cdr:sp macro="" textlink="'Liq.&amp;funding (2)'!$J$32">
      <cdr:nvSpPr>
        <cdr:cNvPr id="27" name="TekstSylinder 26"/>
        <cdr:cNvSpPr txBox="1"/>
      </cdr:nvSpPr>
      <cdr:spPr>
        <a:xfrm xmlns:a="http://schemas.openxmlformats.org/drawingml/2006/main">
          <a:off x="3585737" y="1783347"/>
          <a:ext cx="385881"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19</a:t>
          </a:fld>
          <a:endParaRPr lang="nb-NO" sz="1100"/>
        </a:p>
      </cdr:txBody>
    </cdr:sp>
  </cdr:relSizeAnchor>
  <cdr:relSizeAnchor xmlns:cdr="http://schemas.openxmlformats.org/drawingml/2006/chartDrawing">
    <cdr:from>
      <cdr:x>0.66546</cdr:x>
      <cdr:y>0.60325</cdr:y>
    </cdr:from>
    <cdr:to>
      <cdr:x>0.72828</cdr:x>
      <cdr:y>0.67055</cdr:y>
    </cdr:to>
    <cdr:sp macro="" textlink="'Liq.&amp;funding (2)'!$K$32">
      <cdr:nvSpPr>
        <cdr:cNvPr id="28" name="TekstSylinder 27"/>
        <cdr:cNvSpPr txBox="1"/>
      </cdr:nvSpPr>
      <cdr:spPr>
        <a:xfrm xmlns:a="http://schemas.openxmlformats.org/drawingml/2006/main">
          <a:off x="4088367" y="1975650"/>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0.74857</cdr:x>
      <cdr:y>0.60857</cdr:y>
    </cdr:from>
    <cdr:to>
      <cdr:x>0.81139</cdr:x>
      <cdr:y>0.67587</cdr:y>
    </cdr:to>
    <cdr:sp macro="" textlink="'Liq.&amp;funding (2)'!$L$32">
      <cdr:nvSpPr>
        <cdr:cNvPr id="29" name="TekstSylinder 28"/>
        <cdr:cNvSpPr txBox="1"/>
      </cdr:nvSpPr>
      <cdr:spPr>
        <a:xfrm xmlns:a="http://schemas.openxmlformats.org/drawingml/2006/main">
          <a:off x="4598903" y="1993055"/>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0.91456</cdr:x>
      <cdr:y>0.52769</cdr:y>
    </cdr:from>
    <cdr:to>
      <cdr:x>0.97739</cdr:x>
      <cdr:y>0.59499</cdr:y>
    </cdr:to>
    <cdr:sp macro="" textlink="'Liq.&amp;funding (2)'!$N$32">
      <cdr:nvSpPr>
        <cdr:cNvPr id="30" name="TekstSylinder 29"/>
        <cdr:cNvSpPr txBox="1"/>
      </cdr:nvSpPr>
      <cdr:spPr>
        <a:xfrm xmlns:a="http://schemas.openxmlformats.org/drawingml/2006/main">
          <a:off x="5618712" y="1728181"/>
          <a:ext cx="386004"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21</a:t>
          </a:fld>
          <a:endParaRPr lang="nb-NO" sz="1100"/>
        </a:p>
      </cdr:txBody>
    </cdr:sp>
  </cdr:relSizeAnchor>
  <cdr:relSizeAnchor xmlns:cdr="http://schemas.openxmlformats.org/drawingml/2006/chartDrawing">
    <cdr:from>
      <cdr:x>0.82724</cdr:x>
      <cdr:y>0.63154</cdr:y>
    </cdr:from>
    <cdr:to>
      <cdr:x>0.89812</cdr:x>
      <cdr:y>0.69594</cdr:y>
    </cdr:to>
    <cdr:sp macro="" textlink="'Liq.&amp;funding (2)'!$M$32">
      <cdr:nvSpPr>
        <cdr:cNvPr id="3" name="TekstSylinder 2"/>
        <cdr:cNvSpPr txBox="1"/>
      </cdr:nvSpPr>
      <cdr:spPr>
        <a:xfrm xmlns:a="http://schemas.openxmlformats.org/drawingml/2006/main">
          <a:off x="5082267" y="2068287"/>
          <a:ext cx="435429" cy="21091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8</a:t>
          </a:fld>
          <a:endParaRPr lang="nb-NO" sz="1100">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81</xdr:row>
      <xdr:rowOff>218515</xdr:rowOff>
    </xdr:from>
    <xdr:to>
      <xdr:col>4</xdr:col>
      <xdr:colOff>300395</xdr:colOff>
      <xdr:row>93</xdr:row>
      <xdr:rowOff>147236</xdr:rowOff>
    </xdr:to>
    <xdr:pic>
      <xdr:nvPicPr>
        <xdr:cNvPr id="4" name="Bilde 3"/>
        <xdr:cNvPicPr>
          <a:picLocks noChangeAspect="1"/>
        </xdr:cNvPicPr>
      </xdr:nvPicPr>
      <xdr:blipFill>
        <a:blip xmlns:r="http://schemas.openxmlformats.org/officeDocument/2006/relationships" r:embed="rId1"/>
        <a:stretch>
          <a:fillRect/>
        </a:stretch>
      </xdr:blipFill>
      <xdr:spPr>
        <a:xfrm>
          <a:off x="0" y="14321118"/>
          <a:ext cx="3987130" cy="1956986"/>
        </a:xfrm>
        <a:prstGeom prst="rect">
          <a:avLst/>
        </a:prstGeom>
      </xdr:spPr>
    </xdr:pic>
    <xdr:clientData/>
  </xdr:twoCellAnchor>
  <xdr:twoCellAnchor editAs="oneCell">
    <xdr:from>
      <xdr:col>0</xdr:col>
      <xdr:colOff>0</xdr:colOff>
      <xdr:row>94</xdr:row>
      <xdr:rowOff>28014</xdr:rowOff>
    </xdr:from>
    <xdr:to>
      <xdr:col>4</xdr:col>
      <xdr:colOff>300395</xdr:colOff>
      <xdr:row>107</xdr:row>
      <xdr:rowOff>61710</xdr:rowOff>
    </xdr:to>
    <xdr:pic>
      <xdr:nvPicPr>
        <xdr:cNvPr id="5" name="Bilde 4"/>
        <xdr:cNvPicPr>
          <a:picLocks noChangeAspect="1"/>
        </xdr:cNvPicPr>
      </xdr:nvPicPr>
      <xdr:blipFill>
        <a:blip xmlns:r="http://schemas.openxmlformats.org/officeDocument/2006/relationships" r:embed="rId2"/>
        <a:stretch>
          <a:fillRect/>
        </a:stretch>
      </xdr:blipFill>
      <xdr:spPr>
        <a:xfrm>
          <a:off x="0" y="16321367"/>
          <a:ext cx="3987130" cy="19386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20409</xdr:colOff>
      <xdr:row>143</xdr:row>
      <xdr:rowOff>22681</xdr:rowOff>
    </xdr:from>
    <xdr:to>
      <xdr:col>9</xdr:col>
      <xdr:colOff>319576</xdr:colOff>
      <xdr:row>161</xdr:row>
      <xdr:rowOff>174324</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44</xdr:row>
      <xdr:rowOff>50819</xdr:rowOff>
    </xdr:from>
    <xdr:to>
      <xdr:col>9</xdr:col>
      <xdr:colOff>308291</xdr:colOff>
      <xdr:row>56</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666750</xdr:colOff>
      <xdr:row>50</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60</xdr:row>
      <xdr:rowOff>38100</xdr:rowOff>
    </xdr:from>
    <xdr:ext cx="612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EAD (1)'!$C$420">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100" b="1" i="0" u="none" strike="noStrike">
              <a:solidFill>
                <a:schemeClr val="bg1"/>
              </a:solidFill>
              <a:latin typeface="Arial"/>
              <a:cs typeface="Arial"/>
            </a:rPr>
            <a:pPr algn="ctr"/>
            <a:t>45%</a:t>
          </a:fld>
          <a:endParaRPr lang="nb-NO" sz="11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0.07748</cdr:x>
      <cdr:y>0.64551</cdr:y>
    </cdr:from>
    <cdr:to>
      <cdr:x>0.23205</cdr:x>
      <cdr:y>0.73695</cdr:y>
    </cdr:to>
    <cdr:sp macro="" textlink="'EAD (1)'!$C$421">
      <cdr:nvSpPr>
        <cdr:cNvPr id="5" name="TekstSylinder 4"/>
        <cdr:cNvSpPr txBox="1"/>
      </cdr:nvSpPr>
      <cdr:spPr>
        <a:xfrm xmlns:a="http://schemas.openxmlformats.org/drawingml/2006/main">
          <a:off x="474158" y="1859070"/>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0.04036</cdr:x>
      <cdr:y>0.37895</cdr:y>
    </cdr:from>
    <cdr:to>
      <cdr:x>0.19492</cdr:x>
      <cdr:y>0.47039</cdr:y>
    </cdr:to>
    <cdr:sp macro="" textlink="'EAD (1)'!$C$422">
      <cdr:nvSpPr>
        <cdr:cNvPr id="6" name="TekstSylinder 5"/>
        <cdr:cNvSpPr txBox="1"/>
      </cdr:nvSpPr>
      <cdr:spPr>
        <a:xfrm xmlns:a="http://schemas.openxmlformats.org/drawingml/2006/main">
          <a:off x="247032" y="1091369"/>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42%</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0.58904</cdr:y>
    </cdr:from>
    <cdr:to>
      <cdr:x>0.20278</cdr:x>
      <cdr:y>0.67114</cdr:y>
    </cdr:to>
    <cdr:sp macro="" textlink="">
      <cdr:nvSpPr>
        <cdr:cNvPr id="8" name="TekstSylinder 7"/>
        <cdr:cNvSpPr txBox="1"/>
      </cdr:nvSpPr>
      <cdr:spPr>
        <a:xfrm xmlns:a="http://schemas.openxmlformats.org/drawingml/2006/main">
          <a:off x="599749" y="1696422"/>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8040</xdr:colOff>
      <xdr:row>33</xdr:row>
      <xdr:rowOff>45768</xdr:rowOff>
    </xdr:from>
    <xdr:to>
      <xdr:col>9</xdr:col>
      <xdr:colOff>316331</xdr:colOff>
      <xdr:row>45</xdr:row>
      <xdr:rowOff>61478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14654</xdr:colOff>
      <xdr:row>49</xdr:row>
      <xdr:rowOff>80596</xdr:rowOff>
    </xdr:from>
    <xdr:ext cx="612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0.08604</cdr:x>
      <cdr:y>0.36246</cdr:y>
    </cdr:from>
    <cdr:to>
      <cdr:x>0.24061</cdr:x>
      <cdr:y>0.45389</cdr:y>
    </cdr:to>
    <cdr:sp macro="" textlink="'EAD (1)'!$C$420">
      <cdr:nvSpPr>
        <cdr:cNvPr id="3" name="TekstSylinder 2"/>
        <cdr:cNvSpPr txBox="1"/>
      </cdr:nvSpPr>
      <cdr:spPr>
        <a:xfrm xmlns:a="http://schemas.openxmlformats.org/drawingml/2006/main">
          <a:off x="526554" y="1043879"/>
          <a:ext cx="945968" cy="26331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45%</a:t>
          </a:fld>
          <a:endParaRPr lang="nb-NO" sz="1000" b="0">
            <a:solidFill>
              <a:schemeClr val="accent2"/>
            </a:solidFill>
          </a:endParaRPr>
        </a:p>
      </cdr:txBody>
    </cdr:sp>
  </cdr:relSizeAnchor>
  <cdr:relSizeAnchor xmlns:cdr="http://schemas.openxmlformats.org/drawingml/2006/chartDrawing">
    <cdr:from>
      <cdr:x>0.08494</cdr:x>
      <cdr:y>0.24135</cdr:y>
    </cdr:from>
    <cdr:to>
      <cdr:x>0.2312</cdr:x>
      <cdr:y>0.39782</cdr:y>
    </cdr:to>
    <cdr:sp macro="" textlink="">
      <cdr:nvSpPr>
        <cdr:cNvPr id="4" name="TekstSylinder 3"/>
        <cdr:cNvSpPr txBox="1"/>
      </cdr:nvSpPr>
      <cdr:spPr>
        <a:xfrm xmlns:a="http://schemas.openxmlformats.org/drawingml/2006/main">
          <a:off x="519844" y="695090"/>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EAD (1)'!$C$4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100" b="1" i="0" u="none" strike="noStrike">
              <a:solidFill>
                <a:schemeClr val="bg1"/>
              </a:solidFill>
              <a:latin typeface="Arial"/>
              <a:cs typeface="Arial"/>
            </a:rPr>
            <a:pPr algn="ctr"/>
            <a:t>13%</a:t>
          </a:fld>
          <a:endParaRPr lang="nb-NO" sz="11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EAD (1)'!$C$422">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42%</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34</xdr:row>
      <xdr:rowOff>48707</xdr:rowOff>
    </xdr:from>
    <xdr:to>
      <xdr:col>9</xdr:col>
      <xdr:colOff>307994</xdr:colOff>
      <xdr:row>46</xdr:row>
      <xdr:rowOff>64417</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133</xdr:row>
      <xdr:rowOff>0</xdr:rowOff>
    </xdr:from>
    <xdr:to>
      <xdr:col>2</xdr:col>
      <xdr:colOff>97544</xdr:colOff>
      <xdr:row>150</xdr:row>
      <xdr:rowOff>139732</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432287</xdr:colOff>
      <xdr:row>133</xdr:row>
      <xdr:rowOff>0</xdr:rowOff>
    </xdr:from>
    <xdr:to>
      <xdr:col>9</xdr:col>
      <xdr:colOff>286267</xdr:colOff>
      <xdr:row>150</xdr:row>
      <xdr:rowOff>139732</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157</xdr:row>
      <xdr:rowOff>0</xdr:rowOff>
    </xdr:from>
    <xdr:to>
      <xdr:col>2</xdr:col>
      <xdr:colOff>110105</xdr:colOff>
      <xdr:row>175</xdr:row>
      <xdr:rowOff>28779</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394607</xdr:colOff>
      <xdr:row>156</xdr:row>
      <xdr:rowOff>204107</xdr:rowOff>
    </xdr:from>
    <xdr:to>
      <xdr:col>9</xdr:col>
      <xdr:colOff>268998</xdr:colOff>
      <xdr:row>174</xdr:row>
      <xdr:rowOff>138160</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180</xdr:row>
      <xdr:rowOff>0</xdr:rowOff>
    </xdr:from>
    <xdr:to>
      <xdr:col>2</xdr:col>
      <xdr:colOff>83937</xdr:colOff>
      <xdr:row>198</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180</xdr:row>
      <xdr:rowOff>0</xdr:rowOff>
    </xdr:from>
    <xdr:to>
      <xdr:col>9</xdr:col>
      <xdr:colOff>272662</xdr:colOff>
      <xdr:row>198</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203</xdr:row>
      <xdr:rowOff>0</xdr:rowOff>
    </xdr:from>
    <xdr:to>
      <xdr:col>2</xdr:col>
      <xdr:colOff>114291</xdr:colOff>
      <xdr:row>221</xdr:row>
      <xdr:rowOff>22500</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203</xdr:row>
      <xdr:rowOff>0</xdr:rowOff>
    </xdr:from>
    <xdr:to>
      <xdr:col>9</xdr:col>
      <xdr:colOff>303016</xdr:colOff>
      <xdr:row>221</xdr:row>
      <xdr:rowOff>13078</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227</xdr:row>
      <xdr:rowOff>0</xdr:rowOff>
    </xdr:from>
    <xdr:to>
      <xdr:col>2</xdr:col>
      <xdr:colOff>97339</xdr:colOff>
      <xdr:row>237</xdr:row>
      <xdr:rowOff>22500</xdr:rowOff>
    </xdr:to>
    <xdr:graphicFrame macro="">
      <xdr:nvGraphicFramePr>
        <xdr:cNvPr id="24" name="Diagra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428625</xdr:colOff>
      <xdr:row>226</xdr:row>
      <xdr:rowOff>285749</xdr:rowOff>
    </xdr:from>
    <xdr:to>
      <xdr:col>9</xdr:col>
      <xdr:colOff>307703</xdr:colOff>
      <xdr:row>237</xdr:row>
      <xdr:rowOff>22499</xdr:rowOff>
    </xdr:to>
    <xdr:graphicFrame macro="">
      <xdr:nvGraphicFramePr>
        <xdr:cNvPr id="25" name="Diagra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239</xdr:row>
      <xdr:rowOff>0</xdr:rowOff>
    </xdr:from>
    <xdr:to>
      <xdr:col>2</xdr:col>
      <xdr:colOff>97339</xdr:colOff>
      <xdr:row>249</xdr:row>
      <xdr:rowOff>22500</xdr:rowOff>
    </xdr:to>
    <xdr:graphicFrame macro="">
      <xdr:nvGraphicFramePr>
        <xdr:cNvPr id="26" name="Diagra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428625</xdr:colOff>
      <xdr:row>239</xdr:row>
      <xdr:rowOff>0</xdr:rowOff>
    </xdr:from>
    <xdr:to>
      <xdr:col>9</xdr:col>
      <xdr:colOff>308250</xdr:colOff>
      <xdr:row>249</xdr:row>
      <xdr:rowOff>22500</xdr:rowOff>
    </xdr:to>
    <xdr:graphicFrame macro="">
      <xdr:nvGraphicFramePr>
        <xdr:cNvPr id="27" name="Diagra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9525</xdr:colOff>
      <xdr:row>50</xdr:row>
      <xdr:rowOff>47625</xdr:rowOff>
    </xdr:from>
    <xdr:ext cx="6120000" cy="2880000"/>
    <xdr:graphicFrame macro="">
      <xdr:nvGraphicFramePr>
        <xdr:cNvPr id="16" name="Diagram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255</xdr:row>
      <xdr:rowOff>0</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254</xdr:row>
      <xdr:rowOff>285749</xdr:rowOff>
    </xdr:from>
    <xdr:ext cx="2880000" cy="2880000"/>
    <xdr:graphicFrame macro="">
      <xdr:nvGraphicFramePr>
        <xdr:cNvPr id="28" name="Diagra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267</xdr:row>
      <xdr:rowOff>0</xdr:rowOff>
    </xdr:from>
    <xdr:ext cx="2880000" cy="2880000"/>
    <xdr:graphicFrame macro="">
      <xdr:nvGraphicFramePr>
        <xdr:cNvPr id="29" name="Diagra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23</xdr:row>
      <xdr:rowOff>285750</xdr:rowOff>
    </xdr:from>
    <xdr:to>
      <xdr:col>0</xdr:col>
      <xdr:colOff>819150</xdr:colOff>
      <xdr:row>25</xdr:row>
      <xdr:rowOff>36945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9.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0.02445</cdr:x>
      <cdr:y>0.52594</cdr:y>
    </cdr:from>
    <cdr:to>
      <cdr:x>0.17902</cdr:x>
      <cdr:y>0.61737</cdr:y>
    </cdr:to>
    <cdr:sp macro="" textlink="'EAD (1)'!$C$420">
      <cdr:nvSpPr>
        <cdr:cNvPr id="3" name="TekstSylinder 2"/>
        <cdr:cNvSpPr txBox="1"/>
      </cdr:nvSpPr>
      <cdr:spPr>
        <a:xfrm xmlns:a="http://schemas.openxmlformats.org/drawingml/2006/main">
          <a:off x="149661" y="15146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45%</a:t>
          </a:fld>
          <a:endParaRPr lang="nb-NO" sz="1000" b="0">
            <a:solidFill>
              <a:schemeClr val="accent2"/>
            </a:solidFill>
          </a:endParaRPr>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0.07681</cdr:x>
      <cdr:y>0.28171</cdr:y>
    </cdr:from>
    <cdr:to>
      <cdr:x>0.23138</cdr:x>
      <cdr:y>0.37315</cdr:y>
    </cdr:to>
    <cdr:sp macro="" textlink="'EAD (1)'!$C$421">
      <cdr:nvSpPr>
        <cdr:cNvPr id="5" name="TekstSylinder 4"/>
        <cdr:cNvSpPr txBox="1"/>
      </cdr:nvSpPr>
      <cdr:spPr>
        <a:xfrm xmlns:a="http://schemas.openxmlformats.org/drawingml/2006/main">
          <a:off x="470093" y="811325"/>
          <a:ext cx="945969"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0.1771</cdr:x>
      <cdr:y>0.46399</cdr:y>
    </cdr:from>
    <cdr:to>
      <cdr:x>0.33166</cdr:x>
      <cdr:y>0.55543</cdr:y>
    </cdr:to>
    <cdr:sp macro="" textlink="'EAD (1)'!$C$422">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100" b="1" i="0" u="none" strike="noStrike">
              <a:solidFill>
                <a:schemeClr val="bg1"/>
              </a:solidFill>
              <a:latin typeface="Arial"/>
              <a:cs typeface="Arial"/>
            </a:rPr>
            <a:pPr algn="ctr"/>
            <a:t>42%</a:t>
          </a:fld>
          <a:endParaRPr lang="nb-NO" sz="11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0.21578</cdr:y>
    </cdr:from>
    <cdr:to>
      <cdr:x>0.20278</cdr:x>
      <cdr:y>0.29788</cdr:y>
    </cdr:to>
    <cdr:sp macro="" textlink="">
      <cdr:nvSpPr>
        <cdr:cNvPr id="8" name="TekstSylinder 7"/>
        <cdr:cNvSpPr txBox="1"/>
      </cdr:nvSpPr>
      <cdr:spPr>
        <a:xfrm xmlns:a="http://schemas.openxmlformats.org/drawingml/2006/main">
          <a:off x="599737" y="621446"/>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102</xdr:row>
      <xdr:rowOff>84668</xdr:rowOff>
    </xdr:from>
    <xdr:to>
      <xdr:col>9</xdr:col>
      <xdr:colOff>299167</xdr:colOff>
      <xdr:row>114</xdr:row>
      <xdr:rowOff>236105</xdr:rowOff>
    </xdr:to>
    <xdr:pic>
      <xdr:nvPicPr>
        <xdr:cNvPr id="17" name="Bilde 1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769668"/>
          <a:ext cx="6120000" cy="3072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95249</xdr:rowOff>
    </xdr:from>
    <xdr:to>
      <xdr:col>9</xdr:col>
      <xdr:colOff>299167</xdr:colOff>
      <xdr:row>133</xdr:row>
      <xdr:rowOff>81823</xdr:rowOff>
    </xdr:to>
    <xdr:pic>
      <xdr:nvPicPr>
        <xdr:cNvPr id="18" name="Bild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077082"/>
          <a:ext cx="6120000" cy="3066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xdr:colOff>
      <xdr:row>83</xdr:row>
      <xdr:rowOff>84668</xdr:rowOff>
    </xdr:from>
    <xdr:to>
      <xdr:col>9</xdr:col>
      <xdr:colOff>320333</xdr:colOff>
      <xdr:row>95</xdr:row>
      <xdr:rowOff>221392</xdr:rowOff>
    </xdr:to>
    <xdr:pic>
      <xdr:nvPicPr>
        <xdr:cNvPr id="19" name="Bilde 1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166" y="15187085"/>
          <a:ext cx="6120000" cy="305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63499</xdr:rowOff>
    </xdr:from>
    <xdr:to>
      <xdr:col>9</xdr:col>
      <xdr:colOff>299167</xdr:colOff>
      <xdr:row>77</xdr:row>
      <xdr:rowOff>220829</xdr:rowOff>
    </xdr:to>
    <xdr:pic>
      <xdr:nvPicPr>
        <xdr:cNvPr id="21" name="Bilde 2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0869082"/>
          <a:ext cx="6120000" cy="3078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2</xdr:row>
      <xdr:rowOff>170090</xdr:rowOff>
    </xdr:from>
    <xdr:to>
      <xdr:col>9</xdr:col>
      <xdr:colOff>391393</xdr:colOff>
      <xdr:row>10</xdr:row>
      <xdr:rowOff>34018</xdr:rowOff>
    </xdr:to>
    <xdr:pic>
      <xdr:nvPicPr>
        <xdr:cNvPr id="3" name="Bild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93965"/>
          <a:ext cx="6120000" cy="468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31</xdr:row>
      <xdr:rowOff>142875</xdr:rowOff>
    </xdr:from>
    <xdr:to>
      <xdr:col>0</xdr:col>
      <xdr:colOff>6115050</xdr:colOff>
      <xdr:row>83</xdr:row>
      <xdr:rowOff>102053</xdr:rowOff>
    </xdr:to>
    <xdr:pic>
      <xdr:nvPicPr>
        <xdr:cNvPr id="9" name="Bild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08839"/>
          <a:ext cx="6115050" cy="774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6804</xdr:rowOff>
    </xdr:from>
    <xdr:to>
      <xdr:col>0</xdr:col>
      <xdr:colOff>6115050</xdr:colOff>
      <xdr:row>136</xdr:row>
      <xdr:rowOff>25854</xdr:rowOff>
    </xdr:to>
    <xdr:pic>
      <xdr:nvPicPr>
        <xdr:cNvPr id="5" name="Bild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4028965"/>
          <a:ext cx="6115050" cy="720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28575</xdr:rowOff>
    </xdr:from>
    <xdr:to>
      <xdr:col>0</xdr:col>
      <xdr:colOff>6115050</xdr:colOff>
      <xdr:row>28</xdr:row>
      <xdr:rowOff>238125</xdr:rowOff>
    </xdr:to>
    <xdr:pic>
      <xdr:nvPicPr>
        <xdr:cNvPr id="7" name="Bild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04850"/>
          <a:ext cx="6115050" cy="401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2</xdr:col>
      <xdr:colOff>1452750</xdr:colOff>
      <xdr:row>42</xdr:row>
      <xdr:rowOff>217715</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068661"/>
          <a:ext cx="61200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500250</xdr:colOff>
      <xdr:row>19</xdr:row>
      <xdr:rowOff>3788976</xdr:rowOff>
    </xdr:to>
    <xdr:pic>
      <xdr:nvPicPr>
        <xdr:cNvPr id="9" name="Bild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71938"/>
          <a:ext cx="6120000" cy="3788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6</xdr:col>
      <xdr:colOff>500250</xdr:colOff>
      <xdr:row>27</xdr:row>
      <xdr:rowOff>47809</xdr:rowOff>
    </xdr:to>
    <xdr:pic>
      <xdr:nvPicPr>
        <xdr:cNvPr id="10" name="Bild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937625"/>
          <a:ext cx="6120000" cy="3381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87311</xdr:rowOff>
    </xdr:from>
    <xdr:to>
      <xdr:col>1</xdr:col>
      <xdr:colOff>157437</xdr:colOff>
      <xdr:row>46</xdr:row>
      <xdr:rowOff>18124</xdr:rowOff>
    </xdr:to>
    <xdr:pic>
      <xdr:nvPicPr>
        <xdr:cNvPr id="12" name="Bilde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493999"/>
          <a:ext cx="2880000" cy="254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563563</xdr:colOff>
      <xdr:row>44</xdr:row>
      <xdr:rowOff>87311</xdr:rowOff>
    </xdr:from>
    <xdr:to>
      <xdr:col>6</xdr:col>
      <xdr:colOff>546376</xdr:colOff>
      <xdr:row>46</xdr:row>
      <xdr:rowOff>23508</xdr:rowOff>
    </xdr:to>
    <xdr:pic>
      <xdr:nvPicPr>
        <xdr:cNvPr id="15" name="Bilde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6126" y="15493999"/>
          <a:ext cx="2880000" cy="2547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6</xdr:col>
      <xdr:colOff>500250</xdr:colOff>
      <xdr:row>94</xdr:row>
      <xdr:rowOff>4967</xdr:rowOff>
    </xdr:to>
    <xdr:pic>
      <xdr:nvPicPr>
        <xdr:cNvPr id="16" name="Bilde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5836563"/>
          <a:ext cx="6120000" cy="3386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6</xdr:col>
      <xdr:colOff>500250</xdr:colOff>
      <xdr:row>100</xdr:row>
      <xdr:rowOff>36717</xdr:rowOff>
    </xdr:to>
    <xdr:pic>
      <xdr:nvPicPr>
        <xdr:cNvPr id="17" name="Bilde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30186313"/>
          <a:ext cx="6120000" cy="3386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150811</xdr:rowOff>
    </xdr:from>
    <xdr:to>
      <xdr:col>6</xdr:col>
      <xdr:colOff>500250</xdr:colOff>
      <xdr:row>106</xdr:row>
      <xdr:rowOff>44351</xdr:rowOff>
    </xdr:to>
    <xdr:pic>
      <xdr:nvPicPr>
        <xdr:cNvPr id="19" name="Bilde 1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4591624"/>
          <a:ext cx="6120000" cy="3378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6</xdr:col>
      <xdr:colOff>500250</xdr:colOff>
      <xdr:row>111</xdr:row>
      <xdr:rowOff>3386342</xdr:rowOff>
    </xdr:to>
    <xdr:pic>
      <xdr:nvPicPr>
        <xdr:cNvPr id="20" name="Bilde 1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8981063"/>
          <a:ext cx="6120000" cy="3386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130</xdr:row>
      <xdr:rowOff>81642</xdr:rowOff>
    </xdr:from>
    <xdr:to>
      <xdr:col>9</xdr:col>
      <xdr:colOff>115660</xdr:colOff>
      <xdr:row>153</xdr:row>
      <xdr:rowOff>92225</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343178"/>
          <a:ext cx="5898696" cy="3766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238125</xdr:rowOff>
    </xdr:from>
    <xdr:to>
      <xdr:col>9</xdr:col>
      <xdr:colOff>336964</xdr:colOff>
      <xdr:row>44</xdr:row>
      <xdr:rowOff>133388</xdr:rowOff>
    </xdr:to>
    <xdr:pic>
      <xdr:nvPicPr>
        <xdr:cNvPr id="5" name="Bild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27196"/>
          <a:ext cx="6120000" cy="4378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228</xdr:row>
      <xdr:rowOff>67826</xdr:rowOff>
    </xdr:from>
    <xdr:to>
      <xdr:col>2</xdr:col>
      <xdr:colOff>105537</xdr:colOff>
      <xdr:row>247</xdr:row>
      <xdr:rowOff>73005</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228</xdr:row>
      <xdr:rowOff>71438</xdr:rowOff>
    </xdr:from>
    <xdr:to>
      <xdr:col>9</xdr:col>
      <xdr:colOff>359823</xdr:colOff>
      <xdr:row>247</xdr:row>
      <xdr:rowOff>63185</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29</xdr:row>
      <xdr:rowOff>38099</xdr:rowOff>
    </xdr:from>
    <xdr:to>
      <xdr:col>9</xdr:col>
      <xdr:colOff>373062</xdr:colOff>
      <xdr:row>55</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150811</xdr:rowOff>
    </xdr:from>
    <xdr:to>
      <xdr:col>9</xdr:col>
      <xdr:colOff>412200</xdr:colOff>
      <xdr:row>127</xdr:row>
      <xdr:rowOff>7049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130</xdr:row>
      <xdr:rowOff>0</xdr:rowOff>
    </xdr:from>
    <xdr:to>
      <xdr:col>2</xdr:col>
      <xdr:colOff>108534</xdr:colOff>
      <xdr:row>142</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130</xdr:row>
      <xdr:rowOff>15875</xdr:rowOff>
    </xdr:from>
    <xdr:to>
      <xdr:col>9</xdr:col>
      <xdr:colOff>403804</xdr:colOff>
      <xdr:row>142</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30</xdr:row>
      <xdr:rowOff>88444</xdr:rowOff>
    </xdr:from>
    <xdr:to>
      <xdr:col>13</xdr:col>
      <xdr:colOff>353786</xdr:colOff>
      <xdr:row>50</xdr:row>
      <xdr:rowOff>97722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37997\FINANPAK\DAGSBA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zoomScale="140" zoomScaleNormal="140" workbookViewId="0"/>
  </sheetViews>
  <sheetFormatPr baseColWidth="10" defaultColWidth="11.42578125" defaultRowHeight="12.75"/>
  <cols>
    <col min="1" max="1" width="92.85546875" customWidth="1"/>
  </cols>
  <sheetData>
    <row r="1" spans="1:1">
      <c r="A1" s="544"/>
    </row>
    <row r="2" spans="1:1">
      <c r="A2" s="544"/>
    </row>
    <row r="3" spans="1:1">
      <c r="A3" s="544"/>
    </row>
    <row r="4" spans="1:1">
      <c r="A4" s="544"/>
    </row>
    <row r="5" spans="1:1">
      <c r="A5" s="544"/>
    </row>
    <row r="6" spans="1:1">
      <c r="A6" s="544"/>
    </row>
    <row r="7" spans="1:1">
      <c r="A7" s="544"/>
    </row>
    <row r="8" spans="1:1">
      <c r="A8" s="544"/>
    </row>
    <row r="9" spans="1:1">
      <c r="A9" s="544"/>
    </row>
    <row r="10" spans="1:1">
      <c r="A10" s="544"/>
    </row>
    <row r="11" spans="1:1">
      <c r="A11" s="544"/>
    </row>
    <row r="12" spans="1:1" ht="78" customHeight="1">
      <c r="A12" s="544"/>
    </row>
    <row r="13" spans="1:1">
      <c r="A13" s="544"/>
    </row>
    <row r="14" spans="1:1">
      <c r="A14" s="544"/>
    </row>
    <row r="15" spans="1:1">
      <c r="A15" s="544"/>
    </row>
    <row r="16" spans="1:1">
      <c r="A16" s="544"/>
    </row>
    <row r="17" spans="1:1">
      <c r="A17" s="544"/>
    </row>
    <row r="18" spans="1:1">
      <c r="A18" s="544"/>
    </row>
    <row r="19" spans="1:1">
      <c r="A19" s="544"/>
    </row>
    <row r="20" spans="1:1">
      <c r="A20" s="544"/>
    </row>
    <row r="21" spans="1:1">
      <c r="A21" s="544"/>
    </row>
    <row r="22" spans="1:1">
      <c r="A22" s="544"/>
    </row>
    <row r="23" spans="1:1">
      <c r="A23" s="544"/>
    </row>
    <row r="24" spans="1:1">
      <c r="A24" s="544"/>
    </row>
    <row r="25" spans="1:1">
      <c r="A25" s="544"/>
    </row>
    <row r="26" spans="1:1">
      <c r="A26" s="544"/>
    </row>
    <row r="27" spans="1:1">
      <c r="A27" s="544"/>
    </row>
    <row r="28" spans="1:1">
      <c r="A28" s="544"/>
    </row>
    <row r="29" spans="1:1">
      <c r="A29" s="544"/>
    </row>
    <row r="30" spans="1:1">
      <c r="A30" s="544"/>
    </row>
    <row r="31" spans="1:1">
      <c r="A31" s="544"/>
    </row>
    <row r="32" spans="1:1">
      <c r="A32" s="544"/>
    </row>
    <row r="33" spans="1:1">
      <c r="A33" s="544"/>
    </row>
    <row r="34" spans="1:1">
      <c r="A34" s="544"/>
    </row>
    <row r="35" spans="1:1">
      <c r="A35" s="544"/>
    </row>
    <row r="36" spans="1:1">
      <c r="A36" s="544"/>
    </row>
    <row r="37" spans="1:1">
      <c r="A37" s="544"/>
    </row>
    <row r="38" spans="1:1">
      <c r="A38" s="544"/>
    </row>
    <row r="39" spans="1:1">
      <c r="A39" s="544"/>
    </row>
    <row r="40" spans="1:1">
      <c r="A40" s="544"/>
    </row>
    <row r="41" spans="1:1">
      <c r="A41" s="544"/>
    </row>
    <row r="42" spans="1:1">
      <c r="A42" s="544"/>
    </row>
    <row r="43" spans="1:1">
      <c r="A43" s="544"/>
    </row>
    <row r="44" spans="1:1">
      <c r="A44" s="544"/>
    </row>
    <row r="45" spans="1:1">
      <c r="A45" s="544"/>
    </row>
    <row r="46" spans="1:1">
      <c r="A46" s="544"/>
    </row>
    <row r="47" spans="1:1">
      <c r="A47" s="544"/>
    </row>
    <row r="48" spans="1:1">
      <c r="A48" s="544"/>
    </row>
    <row r="49" spans="1:1">
      <c r="A49" s="544"/>
    </row>
    <row r="50" spans="1:1">
      <c r="A50" s="544"/>
    </row>
    <row r="51" spans="1:1">
      <c r="A51" s="544"/>
    </row>
    <row r="52" spans="1:1">
      <c r="A52" s="544"/>
    </row>
    <row r="53" spans="1:1">
      <c r="A53" s="544"/>
    </row>
    <row r="54" spans="1:1">
      <c r="A54" s="544"/>
    </row>
    <row r="55" spans="1:1">
      <c r="A55" s="544"/>
    </row>
    <row r="56" spans="1:1">
      <c r="A56" s="544"/>
    </row>
    <row r="57" spans="1:1">
      <c r="A57" s="544"/>
    </row>
    <row r="58" spans="1:1">
      <c r="A58" s="544"/>
    </row>
    <row r="59" spans="1:1">
      <c r="A59" s="544"/>
    </row>
    <row r="60" spans="1:1">
      <c r="A60" s="544"/>
    </row>
    <row r="61" spans="1:1">
      <c r="A61" s="544"/>
    </row>
    <row r="62" spans="1:1">
      <c r="A62" s="544"/>
    </row>
    <row r="63" spans="1:1">
      <c r="A63" s="544"/>
    </row>
    <row r="64" spans="1:1">
      <c r="A64" s="544"/>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1" s="98" customFormat="1" ht="22.5" customHeight="1">
      <c r="A1" s="1624"/>
      <c r="B1" s="1625"/>
      <c r="C1" s="1625"/>
      <c r="D1" s="1625"/>
      <c r="E1" s="1625"/>
      <c r="F1" s="1625"/>
      <c r="G1" s="1625"/>
      <c r="H1" s="1625"/>
      <c r="I1" s="1625"/>
      <c r="J1" s="1625"/>
    </row>
    <row r="2" spans="1:11" s="433" customFormat="1" ht="18.75" customHeight="1">
      <c r="A2" s="432" t="s">
        <v>1013</v>
      </c>
      <c r="B2" s="1621"/>
      <c r="C2" s="1621"/>
      <c r="D2" s="1621"/>
      <c r="E2" s="1621"/>
      <c r="F2" s="1621"/>
    </row>
    <row r="3" spans="1:11" s="50" customFormat="1" ht="12.75" customHeight="1">
      <c r="B3" s="1619"/>
      <c r="C3" s="1619"/>
      <c r="D3" s="1619"/>
      <c r="E3" s="1619"/>
      <c r="F3" s="1619"/>
    </row>
    <row r="4" spans="1:11" s="138" customFormat="1" ht="12" customHeight="1">
      <c r="A4" s="307"/>
      <c r="B4" s="998" t="s">
        <v>5</v>
      </c>
      <c r="C4" s="309" t="s">
        <v>3</v>
      </c>
      <c r="D4" s="308" t="s">
        <v>6</v>
      </c>
      <c r="E4" s="308" t="s">
        <v>2</v>
      </c>
      <c r="F4" s="309" t="s">
        <v>5</v>
      </c>
      <c r="G4" s="308" t="s">
        <v>3</v>
      </c>
      <c r="H4" s="308" t="s">
        <v>6</v>
      </c>
      <c r="I4" s="308" t="s">
        <v>2</v>
      </c>
      <c r="J4" s="309" t="s">
        <v>5</v>
      </c>
    </row>
    <row r="5" spans="1:11" s="138" customFormat="1" ht="12" customHeight="1">
      <c r="A5" s="310" t="s">
        <v>11</v>
      </c>
      <c r="B5" s="1632" t="s">
        <v>1813</v>
      </c>
      <c r="C5" s="311" t="s">
        <v>1326</v>
      </c>
      <c r="D5" s="311" t="s">
        <v>1326</v>
      </c>
      <c r="E5" s="311" t="s">
        <v>1326</v>
      </c>
      <c r="F5" s="311" t="s">
        <v>1326</v>
      </c>
      <c r="G5" s="311" t="s">
        <v>1045</v>
      </c>
      <c r="H5" s="311" t="s">
        <v>1045</v>
      </c>
      <c r="I5" s="311" t="s">
        <v>1045</v>
      </c>
      <c r="J5" s="311" t="s">
        <v>1045</v>
      </c>
    </row>
    <row r="6" spans="1:11" s="139" customFormat="1" ht="12" customHeight="1">
      <c r="A6" s="312" t="s">
        <v>430</v>
      </c>
      <c r="B6" s="2237">
        <v>1534.9022620179901</v>
      </c>
      <c r="C6" s="2238">
        <v>1542.7769356982501</v>
      </c>
      <c r="D6" s="2239">
        <v>1531.2365068900001</v>
      </c>
      <c r="E6" s="2239">
        <v>1491.30398344423</v>
      </c>
      <c r="F6" s="2239">
        <v>1476.18560482425</v>
      </c>
      <c r="G6" s="2239">
        <v>1438.8392374390401</v>
      </c>
      <c r="H6" s="2239">
        <v>1387.74212977346</v>
      </c>
      <c r="I6" s="2239">
        <v>1369.27095389448</v>
      </c>
      <c r="J6" s="2239">
        <v>1343.8317755522601</v>
      </c>
    </row>
    <row r="7" spans="1:11" s="138" customFormat="1" ht="12" customHeight="1">
      <c r="A7" s="314" t="s">
        <v>1118</v>
      </c>
      <c r="B7" s="2240">
        <v>1443.8896787724761</v>
      </c>
      <c r="C7" s="2241">
        <v>1432.9245267360832</v>
      </c>
      <c r="D7" s="2242">
        <v>1431.8097124615592</v>
      </c>
      <c r="E7" s="2242">
        <v>1426.0301465434516</v>
      </c>
      <c r="F7" s="2242">
        <v>1405.8344018431526</v>
      </c>
      <c r="G7" s="2242">
        <v>1385.4970734017663</v>
      </c>
      <c r="H7" s="2242">
        <v>1379.8570281476941</v>
      </c>
      <c r="I7" s="2241">
        <v>1362.5617835805776</v>
      </c>
      <c r="J7" s="2242">
        <v>1343.8317755522601</v>
      </c>
    </row>
    <row r="8" spans="1:11" s="138" customFormat="1" ht="8.25" customHeight="1">
      <c r="A8" s="313"/>
      <c r="B8" s="1620"/>
      <c r="C8" s="1620"/>
      <c r="D8" s="1620"/>
      <c r="E8" s="1620"/>
      <c r="F8" s="1620"/>
      <c r="G8" s="595"/>
      <c r="H8" s="594"/>
    </row>
    <row r="9" spans="1:11" s="62" customFormat="1" ht="12.2" customHeight="1">
      <c r="A9" s="2643" t="s">
        <v>1117</v>
      </c>
      <c r="B9" s="2643"/>
      <c r="C9" s="2643"/>
      <c r="D9" s="2643"/>
      <c r="E9" s="2643"/>
      <c r="F9" s="2643"/>
      <c r="G9" s="2643"/>
      <c r="H9" s="2643"/>
      <c r="I9" s="2643"/>
      <c r="J9" s="2643"/>
    </row>
    <row r="10" spans="1:11" s="62" customFormat="1" ht="12.2" customHeight="1">
      <c r="A10" s="2644" t="s">
        <v>2018</v>
      </c>
      <c r="B10" s="2644"/>
      <c r="C10" s="2644"/>
      <c r="D10" s="2644"/>
      <c r="E10" s="2644"/>
      <c r="F10" s="2644"/>
      <c r="G10" s="2644"/>
      <c r="H10" s="2644"/>
      <c r="I10" s="2644"/>
      <c r="J10" s="2644"/>
      <c r="K10" s="1726"/>
    </row>
    <row r="11" spans="1:11" s="62" customFormat="1" ht="22.5" customHeight="1">
      <c r="A11" s="1150"/>
      <c r="B11" s="1150"/>
      <c r="C11" s="1150"/>
      <c r="D11" s="1150"/>
      <c r="E11" s="1150"/>
      <c r="F11" s="1150"/>
      <c r="G11" s="1150"/>
      <c r="H11" s="1150"/>
      <c r="I11" s="1150"/>
      <c r="J11" s="1150"/>
    </row>
    <row r="12" spans="1:11" s="433" customFormat="1" ht="18.75" customHeight="1">
      <c r="A12" s="432" t="s">
        <v>1014</v>
      </c>
    </row>
    <row r="13" spans="1:11" s="50" customFormat="1" ht="12.75" customHeight="1"/>
    <row r="14" spans="1:11" s="52" customFormat="1" ht="11.25" customHeight="1">
      <c r="A14" s="338"/>
      <c r="B14" s="998" t="s">
        <v>5</v>
      </c>
      <c r="C14" s="309" t="s">
        <v>3</v>
      </c>
      <c r="D14" s="308" t="s">
        <v>6</v>
      </c>
      <c r="E14" s="308" t="s">
        <v>2</v>
      </c>
      <c r="F14" s="309" t="s">
        <v>5</v>
      </c>
      <c r="G14" s="308" t="s">
        <v>3</v>
      </c>
      <c r="H14" s="308" t="s">
        <v>6</v>
      </c>
      <c r="I14" s="308" t="s">
        <v>2</v>
      </c>
      <c r="J14" s="309" t="s">
        <v>5</v>
      </c>
    </row>
    <row r="15" spans="1:11" s="52" customFormat="1" ht="11.25" customHeight="1">
      <c r="A15" s="68" t="s">
        <v>11</v>
      </c>
      <c r="B15" s="1632" t="s">
        <v>1813</v>
      </c>
      <c r="C15" s="311" t="s">
        <v>1326</v>
      </c>
      <c r="D15" s="311" t="s">
        <v>1326</v>
      </c>
      <c r="E15" s="311" t="s">
        <v>1326</v>
      </c>
      <c r="F15" s="311" t="s">
        <v>1326</v>
      </c>
      <c r="G15" s="311" t="s">
        <v>1045</v>
      </c>
      <c r="H15" s="311" t="s">
        <v>1045</v>
      </c>
      <c r="I15" s="311" t="s">
        <v>1045</v>
      </c>
      <c r="J15" s="311" t="s">
        <v>1045</v>
      </c>
    </row>
    <row r="16" spans="1:11" s="52" customFormat="1" ht="12" customHeight="1">
      <c r="A16" s="165" t="s">
        <v>152</v>
      </c>
      <c r="B16" s="2243">
        <v>743.88063228620194</v>
      </c>
      <c r="C16" s="2244">
        <v>743.30955798840796</v>
      </c>
      <c r="D16" s="2245">
        <v>733.58399999999995</v>
      </c>
      <c r="E16" s="2245">
        <v>726.09</v>
      </c>
      <c r="F16" s="2245">
        <v>715.31399999999996</v>
      </c>
      <c r="G16" s="2245">
        <v>709.94799999999998</v>
      </c>
      <c r="H16" s="2245">
        <v>697.23699999999997</v>
      </c>
      <c r="I16" s="2245">
        <v>690.81299999999999</v>
      </c>
      <c r="J16" s="2245">
        <v>681.34011346099999</v>
      </c>
    </row>
    <row r="17" spans="1:10" s="52" customFormat="1" ht="12" customHeight="1">
      <c r="A17" s="169" t="s">
        <v>1319</v>
      </c>
      <c r="B17" s="2246">
        <v>115.454053678986</v>
      </c>
      <c r="C17" s="2247">
        <v>126.221787579188</v>
      </c>
      <c r="D17" s="2248">
        <v>131.62100000000001</v>
      </c>
      <c r="E17" s="2248">
        <v>129.58500000000001</v>
      </c>
      <c r="F17" s="2248">
        <v>136.86500000000001</v>
      </c>
      <c r="G17" s="2248">
        <v>123.69499999999999</v>
      </c>
      <c r="H17" s="2248">
        <v>121.029</v>
      </c>
      <c r="I17" s="2248">
        <v>118.301</v>
      </c>
      <c r="J17" s="2248">
        <v>115.499588289</v>
      </c>
    </row>
    <row r="18" spans="1:10" s="52" customFormat="1" ht="12" customHeight="1">
      <c r="A18" s="169" t="s">
        <v>70</v>
      </c>
      <c r="B18" s="2246">
        <v>205.457439600865</v>
      </c>
      <c r="C18" s="2247">
        <v>202.020341133746</v>
      </c>
      <c r="D18" s="2248">
        <v>201.43799999999999</v>
      </c>
      <c r="E18" s="2248">
        <v>196.85</v>
      </c>
      <c r="F18" s="2248">
        <v>194.51400000000001</v>
      </c>
      <c r="G18" s="2248">
        <v>194.215</v>
      </c>
      <c r="H18" s="2248">
        <v>189.72900000000001</v>
      </c>
      <c r="I18" s="2248">
        <v>187.28899999999999</v>
      </c>
      <c r="J18" s="2248">
        <v>186.68432576199999</v>
      </c>
    </row>
    <row r="19" spans="1:10" s="52" customFormat="1" ht="12" customHeight="1">
      <c r="A19" s="169" t="s">
        <v>1320</v>
      </c>
      <c r="B19" s="2246">
        <v>95.643670321972692</v>
      </c>
      <c r="C19" s="2247">
        <v>95.450752409915296</v>
      </c>
      <c r="D19" s="2248">
        <v>97.402000000000001</v>
      </c>
      <c r="E19" s="2248">
        <v>85.998999999999995</v>
      </c>
      <c r="F19" s="2248">
        <v>80.259</v>
      </c>
      <c r="G19" s="2248">
        <v>77.486000000000004</v>
      </c>
      <c r="H19" s="2248">
        <v>61.837000000000003</v>
      </c>
      <c r="I19" s="2248">
        <v>60.707000000000001</v>
      </c>
      <c r="J19" s="2248">
        <v>58.731708820999998</v>
      </c>
    </row>
    <row r="20" spans="1:10" s="91" customFormat="1" ht="12" customHeight="1">
      <c r="A20" s="169" t="s">
        <v>220</v>
      </c>
      <c r="B20" s="2246">
        <v>100.06930948268899</v>
      </c>
      <c r="C20" s="2247">
        <v>97.913856901279999</v>
      </c>
      <c r="D20" s="2248">
        <v>84.427000000000007</v>
      </c>
      <c r="E20" s="2248">
        <v>85.158000000000001</v>
      </c>
      <c r="F20" s="2248">
        <v>89.891000000000005</v>
      </c>
      <c r="G20" s="2248">
        <v>79.043999999999997</v>
      </c>
      <c r="H20" s="2248">
        <v>75.016000000000005</v>
      </c>
      <c r="I20" s="2248">
        <v>73.777000000000001</v>
      </c>
      <c r="J20" s="2248">
        <v>72.245756099000005</v>
      </c>
    </row>
    <row r="21" spans="1:10" s="91" customFormat="1" ht="12" customHeight="1">
      <c r="A21" s="169" t="s">
        <v>81</v>
      </c>
      <c r="B21" s="2246">
        <v>40.8359622591286</v>
      </c>
      <c r="C21" s="2247">
        <v>41.005628604152001</v>
      </c>
      <c r="D21" s="2248">
        <v>42.174999999999997</v>
      </c>
      <c r="E21" s="2248">
        <v>43.048999999999999</v>
      </c>
      <c r="F21" s="2248">
        <v>39.469000000000001</v>
      </c>
      <c r="G21" s="2248">
        <v>36.637999999999998</v>
      </c>
      <c r="H21" s="2248">
        <v>35.703000000000003</v>
      </c>
      <c r="I21" s="2248">
        <v>36.381999999999998</v>
      </c>
      <c r="J21" s="2248">
        <v>35.082839913999997</v>
      </c>
    </row>
    <row r="22" spans="1:10" s="91" customFormat="1" ht="12" customHeight="1">
      <c r="A22" s="169" t="s">
        <v>1321</v>
      </c>
      <c r="B22" s="2246">
        <v>32.652007928653397</v>
      </c>
      <c r="C22" s="2247">
        <v>31.906136407969502</v>
      </c>
      <c r="D22" s="2248">
        <v>33.509</v>
      </c>
      <c r="E22" s="2248">
        <v>32.234000000000002</v>
      </c>
      <c r="F22" s="2248">
        <v>33.140999999999998</v>
      </c>
      <c r="G22" s="2248">
        <v>28.591000000000001</v>
      </c>
      <c r="H22" s="2248">
        <v>31.452999999999999</v>
      </c>
      <c r="I22" s="2248">
        <v>28.707999999999998</v>
      </c>
      <c r="J22" s="2248">
        <v>25.780294311000002</v>
      </c>
    </row>
    <row r="23" spans="1:10" s="91" customFormat="1" ht="12" customHeight="1">
      <c r="A23" s="169" t="s">
        <v>1322</v>
      </c>
      <c r="B23" s="2246">
        <v>59.922508552204803</v>
      </c>
      <c r="C23" s="2247">
        <v>59.282631212939904</v>
      </c>
      <c r="D23" s="2248">
        <v>58.741</v>
      </c>
      <c r="E23" s="2248">
        <v>53.881999999999998</v>
      </c>
      <c r="F23" s="2248">
        <v>45.82</v>
      </c>
      <c r="G23" s="2248">
        <v>45.28</v>
      </c>
      <c r="H23" s="2248">
        <v>33.037999999999997</v>
      </c>
      <c r="I23" s="2248">
        <v>33.738999999999997</v>
      </c>
      <c r="J23" s="2248">
        <v>31.363792542999999</v>
      </c>
    </row>
    <row r="24" spans="1:10" s="91" customFormat="1" ht="12" customHeight="1">
      <c r="A24" s="169" t="s">
        <v>84</v>
      </c>
      <c r="B24" s="2246">
        <v>52.217626577235897</v>
      </c>
      <c r="C24" s="2247">
        <v>48.737031743419102</v>
      </c>
      <c r="D24" s="2248">
        <v>52.42</v>
      </c>
      <c r="E24" s="2248">
        <v>51.853999999999999</v>
      </c>
      <c r="F24" s="2248">
        <v>55.383000000000003</v>
      </c>
      <c r="G24" s="2248">
        <v>49.16</v>
      </c>
      <c r="H24" s="2248">
        <v>50.406999999999996</v>
      </c>
      <c r="I24" s="2248">
        <v>49.142000000000003</v>
      </c>
      <c r="J24" s="2248">
        <v>48.513418737999999</v>
      </c>
    </row>
    <row r="25" spans="1:10" s="91" customFormat="1" ht="12" customHeight="1">
      <c r="A25" s="169" t="s">
        <v>85</v>
      </c>
      <c r="B25" s="2246">
        <v>31.9678439557158</v>
      </c>
      <c r="C25" s="2247">
        <v>33.783972010646899</v>
      </c>
      <c r="D25" s="2248">
        <v>37.003999999999998</v>
      </c>
      <c r="E25" s="2248">
        <v>35.927999999999997</v>
      </c>
      <c r="F25" s="2248">
        <v>32.795999999999999</v>
      </c>
      <c r="G25" s="2248">
        <v>35.1</v>
      </c>
      <c r="H25" s="2248">
        <v>32.896999999999998</v>
      </c>
      <c r="I25" s="2248">
        <v>30.683</v>
      </c>
      <c r="J25" s="2248">
        <v>30.871931451000002</v>
      </c>
    </row>
    <row r="26" spans="1:10" s="91" customFormat="1" ht="12" customHeight="1">
      <c r="A26" s="169" t="s">
        <v>129</v>
      </c>
      <c r="B26" s="2246">
        <v>15.900349629632499</v>
      </c>
      <c r="C26" s="2247">
        <v>16.289164811903802</v>
      </c>
      <c r="D26" s="2248">
        <v>16.728999999999999</v>
      </c>
      <c r="E26" s="2248">
        <v>14.791</v>
      </c>
      <c r="F26" s="2248">
        <v>16.273</v>
      </c>
      <c r="G26" s="2248">
        <v>17.405000000000001</v>
      </c>
      <c r="H26" s="2248">
        <v>17.155000000000001</v>
      </c>
      <c r="I26" s="2248">
        <v>17.870999999999999</v>
      </c>
      <c r="J26" s="2248">
        <v>17.922104949000001</v>
      </c>
    </row>
    <row r="27" spans="1:10" s="91" customFormat="1" ht="12" customHeight="1">
      <c r="A27" s="359" t="s">
        <v>86</v>
      </c>
      <c r="B27" s="2246">
        <v>7.7377346627171999</v>
      </c>
      <c r="C27" s="2247">
        <v>8.896141821761999</v>
      </c>
      <c r="D27" s="2248">
        <v>5.4340000000000002</v>
      </c>
      <c r="E27" s="2248">
        <v>4.6310000000000002</v>
      </c>
      <c r="F27" s="2248">
        <v>5.3929999999999998</v>
      </c>
      <c r="G27" s="2248">
        <v>6.9610000000000003</v>
      </c>
      <c r="H27" s="2248">
        <v>9.6460000000000008</v>
      </c>
      <c r="I27" s="2248">
        <v>9.1059999999999999</v>
      </c>
      <c r="J27" s="2248">
        <v>9.4684532580000003</v>
      </c>
    </row>
    <row r="28" spans="1:10" s="91" customFormat="1" ht="12" customHeight="1">
      <c r="A28" s="359" t="s">
        <v>87</v>
      </c>
      <c r="B28" s="2246">
        <v>6.5528480472100004</v>
      </c>
      <c r="C28" s="2247">
        <v>6.8457137448300003</v>
      </c>
      <c r="D28" s="2248">
        <v>7.1289999999999996</v>
      </c>
      <c r="E28" s="2248">
        <v>7.5309999999999997</v>
      </c>
      <c r="F28" s="2248">
        <v>7.415</v>
      </c>
      <c r="G28" s="2248">
        <v>8.359</v>
      </c>
      <c r="H28" s="2248">
        <v>8.3130000000000006</v>
      </c>
      <c r="I28" s="2248">
        <v>7.9960000000000004</v>
      </c>
      <c r="J28" s="2248">
        <v>7.9826025190000003</v>
      </c>
    </row>
    <row r="29" spans="1:10" s="91" customFormat="1" ht="12" customHeight="1">
      <c r="A29" s="359" t="s">
        <v>94</v>
      </c>
      <c r="B29" s="2246">
        <v>12.139940799441499</v>
      </c>
      <c r="C29" s="2247">
        <v>14.4396577496475</v>
      </c>
      <c r="D29" s="2248">
        <v>14.1</v>
      </c>
      <c r="E29" s="2248">
        <v>12.643000000000001</v>
      </c>
      <c r="F29" s="2248">
        <v>14.670999999999999</v>
      </c>
      <c r="G29" s="2248">
        <v>13.02</v>
      </c>
      <c r="H29" s="2248">
        <v>11.269</v>
      </c>
      <c r="I29" s="2248">
        <v>11.111000000000001</v>
      </c>
      <c r="J29" s="2248">
        <v>8.6585345560000011</v>
      </c>
    </row>
    <row r="30" spans="1:10" s="91" customFormat="1" ht="12" customHeight="1">
      <c r="A30" s="360" t="s">
        <v>88</v>
      </c>
      <c r="B30" s="2246">
        <v>13.328984141569</v>
      </c>
      <c r="C30" s="2247">
        <v>15.363777449734199</v>
      </c>
      <c r="D30" s="2248">
        <v>13.084</v>
      </c>
      <c r="E30" s="2248">
        <v>9.6959999999999997</v>
      </c>
      <c r="F30" s="2248">
        <v>6.742</v>
      </c>
      <c r="G30" s="2248">
        <v>11.092000000000001</v>
      </c>
      <c r="H30" s="2248">
        <v>10.210000000000001</v>
      </c>
      <c r="I30" s="2248">
        <v>11.103</v>
      </c>
      <c r="J30" s="2248">
        <v>11.469776170999999</v>
      </c>
    </row>
    <row r="31" spans="1:10" s="52" customFormat="1" ht="12" customHeight="1">
      <c r="A31" s="474" t="s">
        <v>131</v>
      </c>
      <c r="B31" s="2249">
        <v>1533.76091449246</v>
      </c>
      <c r="C31" s="2250">
        <v>1541.4661561604801</v>
      </c>
      <c r="D31" s="2251">
        <v>1528.818</v>
      </c>
      <c r="E31" s="2251">
        <v>1489.9059999999999</v>
      </c>
      <c r="F31" s="2251">
        <v>1473.9469999999999</v>
      </c>
      <c r="G31" s="2251">
        <v>1435.9939999999999</v>
      </c>
      <c r="H31" s="2251">
        <v>1384.94</v>
      </c>
      <c r="I31" s="2251">
        <v>1366.7280000000007</v>
      </c>
      <c r="J31" s="2251">
        <v>1341.615240842</v>
      </c>
    </row>
    <row r="32" spans="1:10" s="91" customFormat="1" ht="12" customHeight="1">
      <c r="A32" s="360" t="s">
        <v>1599</v>
      </c>
      <c r="B32" s="2252">
        <v>170.195913052273</v>
      </c>
      <c r="C32" s="2253">
        <v>292.15742608396397</v>
      </c>
      <c r="D32" s="2254">
        <v>228.15479347286001</v>
      </c>
      <c r="E32" s="2254">
        <v>204.38800000000001</v>
      </c>
      <c r="F32" s="2254">
        <v>189.74600000000001</v>
      </c>
      <c r="G32" s="2254">
        <v>360.17500000000001</v>
      </c>
      <c r="H32" s="2254">
        <v>97.826999999999998</v>
      </c>
      <c r="I32" s="2254">
        <v>170.75800000000001</v>
      </c>
      <c r="J32" s="2254">
        <v>35.650496703999998</v>
      </c>
    </row>
    <row r="33" spans="1:11" s="93" customFormat="1" ht="12" customHeight="1">
      <c r="A33" s="361" t="s">
        <v>479</v>
      </c>
      <c r="B33" s="2255">
        <v>1703.956827544733</v>
      </c>
      <c r="C33" s="2256">
        <v>1833.6235822444442</v>
      </c>
      <c r="D33" s="2257">
        <v>1756.973</v>
      </c>
      <c r="E33" s="2257">
        <v>1694.2940000000001</v>
      </c>
      <c r="F33" s="2257">
        <v>1663.693</v>
      </c>
      <c r="G33" s="2257">
        <v>1796.1689999999999</v>
      </c>
      <c r="H33" s="2257">
        <v>1482.7670000000001</v>
      </c>
      <c r="I33" s="2257">
        <v>1537.4860000000008</v>
      </c>
      <c r="J33" s="2257">
        <v>1377.2657375469998</v>
      </c>
    </row>
    <row r="34" spans="1:11" s="62" customFormat="1" ht="7.5" customHeight="1">
      <c r="B34" s="2258"/>
      <c r="C34" s="2258"/>
      <c r="D34" s="2258"/>
      <c r="E34" s="2258"/>
      <c r="F34" s="2258"/>
      <c r="G34" s="2258"/>
      <c r="H34" s="2258"/>
      <c r="I34" s="2258"/>
      <c r="J34" s="2258"/>
    </row>
    <row r="35" spans="1:11" s="1394" customFormat="1" ht="12" customHeight="1">
      <c r="A35" s="1379" t="s">
        <v>1600</v>
      </c>
      <c r="B35" s="2259">
        <v>151.97745053999998</v>
      </c>
      <c r="C35" s="2260">
        <v>278.17287916112298</v>
      </c>
      <c r="D35" s="2261">
        <v>200.97297024</v>
      </c>
      <c r="E35" s="2261">
        <v>189.250239556</v>
      </c>
      <c r="F35" s="2261">
        <v>170.833780257</v>
      </c>
      <c r="G35" s="2261">
        <v>330.30540594899998</v>
      </c>
      <c r="H35" s="2261">
        <v>83.402618459999999</v>
      </c>
      <c r="I35" s="2261">
        <v>154.79298612400001</v>
      </c>
      <c r="J35" s="2261">
        <v>24.376545896000003</v>
      </c>
    </row>
    <row r="36" spans="1:11" s="62" customFormat="1" ht="7.5" customHeight="1"/>
    <row r="37" spans="1:11" s="62" customFormat="1" ht="13.35" customHeight="1">
      <c r="A37" s="2643" t="s">
        <v>560</v>
      </c>
      <c r="B37" s="2643"/>
      <c r="C37" s="2643"/>
      <c r="D37" s="2643"/>
      <c r="E37" s="2643"/>
      <c r="F37" s="2643"/>
      <c r="G37" s="2643"/>
      <c r="H37" s="2643"/>
      <c r="I37" s="2643"/>
      <c r="J37" s="2643"/>
    </row>
    <row r="38" spans="1:11" ht="31.5" customHeight="1">
      <c r="A38" s="2645" t="s">
        <v>1361</v>
      </c>
      <c r="B38" s="2645"/>
      <c r="C38" s="2645"/>
      <c r="D38" s="2645"/>
      <c r="E38" s="2645"/>
      <c r="F38" s="2645"/>
      <c r="G38" s="2645"/>
      <c r="H38" s="2645"/>
      <c r="I38" s="2645"/>
      <c r="J38" s="2645"/>
      <c r="K38" s="282"/>
    </row>
    <row r="39" spans="1:11" ht="22.5" customHeight="1">
      <c r="A39" s="2643"/>
      <c r="B39" s="2643"/>
      <c r="C39" s="2643"/>
      <c r="D39" s="2643"/>
      <c r="E39" s="2643"/>
      <c r="F39" s="2643"/>
      <c r="G39" s="2643"/>
      <c r="H39" s="2643"/>
      <c r="I39" s="2643"/>
      <c r="J39" s="2643"/>
      <c r="K39" s="2643"/>
    </row>
    <row r="40" spans="1:11" ht="22.5" customHeight="1">
      <c r="A40" s="2643"/>
      <c r="B40" s="2643"/>
      <c r="C40" s="2643"/>
      <c r="D40" s="2643"/>
      <c r="E40" s="2643"/>
      <c r="F40" s="2643"/>
      <c r="G40" s="2643"/>
      <c r="H40" s="2643"/>
      <c r="I40" s="2643"/>
      <c r="J40" s="2643"/>
      <c r="K40" s="2643"/>
    </row>
  </sheetData>
  <mergeCells count="6">
    <mergeCell ref="A39:K39"/>
    <mergeCell ref="A40:K40"/>
    <mergeCell ref="A9:J9"/>
    <mergeCell ref="A37:J37"/>
    <mergeCell ref="A10:J10"/>
    <mergeCell ref="A38:J38"/>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dimension ref="A1:P77"/>
  <sheetViews>
    <sheetView showGridLines="0" zoomScale="140" zoomScaleNormal="140" zoomScaleSheetLayoutView="90" workbookViewId="0"/>
  </sheetViews>
  <sheetFormatPr baseColWidth="10" defaultColWidth="9.140625" defaultRowHeight="22.5" customHeight="1"/>
  <cols>
    <col min="1" max="1" width="35.28515625" style="62" customWidth="1"/>
    <col min="2" max="2" width="6.42578125" style="98" customWidth="1"/>
    <col min="3" max="4" width="6.42578125" style="62" customWidth="1"/>
    <col min="5" max="8" width="6.42578125" style="98" customWidth="1"/>
    <col min="9" max="9" width="6.42578125" style="62" customWidth="1"/>
    <col min="10" max="10" width="6.42578125" style="98" customWidth="1"/>
    <col min="11" max="11" width="6.42578125" style="62" customWidth="1"/>
    <col min="12" max="12" width="12.85546875" style="62" bestFit="1" customWidth="1"/>
    <col min="13" max="18" width="10.42578125" style="62" customWidth="1"/>
    <col min="19" max="19" width="10.85546875" style="62" customWidth="1"/>
    <col min="20" max="20" width="49" style="62" customWidth="1"/>
    <col min="21" max="27" width="10.42578125" style="62" customWidth="1"/>
    <col min="28" max="16384" width="9.140625" style="62"/>
  </cols>
  <sheetData>
    <row r="1" spans="1:14" s="98" customFormat="1" ht="22.5" customHeight="1">
      <c r="A1" s="581"/>
      <c r="B1" s="582"/>
      <c r="C1" s="582"/>
      <c r="D1" s="582"/>
      <c r="E1" s="582"/>
      <c r="F1" s="582"/>
      <c r="G1" s="582"/>
      <c r="H1" s="582"/>
      <c r="I1" s="582"/>
      <c r="J1" s="582"/>
    </row>
    <row r="2" spans="1:14" s="433" customFormat="1" ht="18.75" customHeight="1">
      <c r="A2" s="432" t="s">
        <v>1015</v>
      </c>
    </row>
    <row r="3" spans="1:14" s="50" customFormat="1" ht="12.75" customHeight="1"/>
    <row r="4" spans="1:14" s="52" customFormat="1" ht="13.5" customHeight="1">
      <c r="A4" s="68" t="s">
        <v>1</v>
      </c>
      <c r="B4" s="947" t="s">
        <v>1812</v>
      </c>
      <c r="C4" s="292" t="s">
        <v>1683</v>
      </c>
      <c r="D4" s="367" t="s">
        <v>1650</v>
      </c>
      <c r="E4" s="367" t="s">
        <v>1577</v>
      </c>
      <c r="F4" s="367" t="s">
        <v>1325</v>
      </c>
      <c r="G4" s="367" t="s">
        <v>1288</v>
      </c>
      <c r="H4" s="367" t="s">
        <v>1219</v>
      </c>
      <c r="I4" s="367" t="s">
        <v>1120</v>
      </c>
      <c r="J4" s="292" t="s">
        <v>1075</v>
      </c>
      <c r="K4" s="93"/>
      <c r="L4" s="93"/>
    </row>
    <row r="5" spans="1:14" s="52" customFormat="1" ht="12" customHeight="1">
      <c r="A5" s="1852" t="s">
        <v>557</v>
      </c>
      <c r="B5" s="2262">
        <v>432.01504999999997</v>
      </c>
      <c r="C5" s="2263">
        <v>24.144070000000056</v>
      </c>
      <c r="D5" s="2263">
        <v>942</v>
      </c>
      <c r="E5" s="2263">
        <v>-58.113000000000014</v>
      </c>
      <c r="F5" s="2263">
        <v>34.308999999999997</v>
      </c>
      <c r="G5" s="2263">
        <v>67.369509999999991</v>
      </c>
      <c r="H5" s="2263">
        <v>-83.970017999999996</v>
      </c>
      <c r="I5" s="2263">
        <v>-53.228496</v>
      </c>
      <c r="J5" s="2263">
        <v>-47.976047000000023</v>
      </c>
      <c r="K5" s="93"/>
      <c r="L5" s="93"/>
    </row>
    <row r="6" spans="1:14" s="52" customFormat="1" ht="12" customHeight="1">
      <c r="A6" s="1853" t="s">
        <v>1801</v>
      </c>
      <c r="B6" s="2166">
        <v>531.05025000000001</v>
      </c>
      <c r="C6" s="2168">
        <v>115.79723</v>
      </c>
      <c r="D6" s="2168">
        <v>10</v>
      </c>
      <c r="E6" s="2168">
        <v>17.02</v>
      </c>
      <c r="F6" s="2168">
        <v>80.772999999999996</v>
      </c>
      <c r="G6" s="2168">
        <v>141.16399999999999</v>
      </c>
      <c r="H6" s="2168">
        <v>-33.094999999999999</v>
      </c>
      <c r="I6" s="2168">
        <v>5.2389999999999972</v>
      </c>
      <c r="J6" s="2168">
        <v>15.914999999999978</v>
      </c>
      <c r="K6" s="93"/>
      <c r="L6" s="93"/>
    </row>
    <row r="7" spans="1:14" s="52" customFormat="1" ht="12" customHeight="1">
      <c r="A7" s="1853" t="s">
        <v>1943</v>
      </c>
      <c r="B7" s="2166">
        <v>-99.035200000000003</v>
      </c>
      <c r="C7" s="2168">
        <v>-91.653159999999957</v>
      </c>
      <c r="D7" s="2167">
        <v>932</v>
      </c>
      <c r="E7" s="2167">
        <v>-75.13300000000001</v>
      </c>
      <c r="F7" s="2167">
        <v>-46.463999999999999</v>
      </c>
      <c r="G7" s="2167">
        <v>-73.794489999999996</v>
      </c>
      <c r="H7" s="2167">
        <v>-50.875017999999997</v>
      </c>
      <c r="I7" s="2167">
        <v>-58.467495999999997</v>
      </c>
      <c r="J7" s="2167">
        <v>-63.891047</v>
      </c>
      <c r="K7" s="93"/>
      <c r="L7" s="93"/>
      <c r="N7" s="1232"/>
    </row>
    <row r="8" spans="1:14" s="52" customFormat="1" ht="12" customHeight="1">
      <c r="A8" s="1854" t="s">
        <v>515</v>
      </c>
      <c r="B8" s="2262">
        <v>-231.3434</v>
      </c>
      <c r="C8" s="2263">
        <v>-340.63113999999996</v>
      </c>
      <c r="D8" s="2263">
        <v>-129</v>
      </c>
      <c r="E8" s="2263">
        <v>-284.20100000000002</v>
      </c>
      <c r="F8" s="2263">
        <v>-308.21299999999997</v>
      </c>
      <c r="G8" s="2263">
        <v>-450.44429200000002</v>
      </c>
      <c r="H8" s="2263">
        <v>-165.10253700000001</v>
      </c>
      <c r="I8" s="2263">
        <v>-156.78350800000001</v>
      </c>
      <c r="J8" s="2263">
        <v>-65.394219000000007</v>
      </c>
      <c r="K8" s="93"/>
      <c r="L8" s="93"/>
      <c r="N8" s="1233"/>
    </row>
    <row r="9" spans="1:14" s="54" customFormat="1" ht="12" customHeight="1">
      <c r="A9" s="1855" t="s">
        <v>1350</v>
      </c>
      <c r="B9" s="2264">
        <v>-728.47760033299994</v>
      </c>
      <c r="C9" s="2263">
        <v>-685.75209544740005</v>
      </c>
      <c r="D9" s="2263">
        <v>-527</v>
      </c>
      <c r="E9" s="2263">
        <v>-425.11536900000004</v>
      </c>
      <c r="F9" s="2263">
        <v>-256.47382499999998</v>
      </c>
      <c r="G9" s="2263">
        <v>-496.00073800000001</v>
      </c>
      <c r="H9" s="2263">
        <v>-17.841063000000016</v>
      </c>
      <c r="I9" s="2263">
        <v>-291.60223400000001</v>
      </c>
      <c r="J9" s="2263">
        <v>-219.039379</v>
      </c>
      <c r="K9" s="93"/>
      <c r="L9" s="93"/>
    </row>
    <row r="10" spans="1:14" s="52" customFormat="1" ht="12" customHeight="1">
      <c r="A10" s="1853" t="s">
        <v>171</v>
      </c>
      <c r="B10" s="2166">
        <v>5.7761951752000007</v>
      </c>
      <c r="C10" s="2168">
        <v>11.531109920499999</v>
      </c>
      <c r="D10" s="2168">
        <v>-6</v>
      </c>
      <c r="E10" s="2168">
        <v>4.6633279999999999</v>
      </c>
      <c r="F10" s="2168">
        <v>15.231629000000002</v>
      </c>
      <c r="G10" s="2168">
        <v>-332.94266199999998</v>
      </c>
      <c r="H10" s="2168">
        <v>3.4463159999999995</v>
      </c>
      <c r="I10" s="2168">
        <v>-96.874093000000002</v>
      </c>
      <c r="J10" s="2168">
        <v>56.379592000000009</v>
      </c>
      <c r="K10" s="93"/>
      <c r="L10" s="93"/>
    </row>
    <row r="11" spans="1:14" s="52" customFormat="1" ht="12" customHeight="1">
      <c r="A11" s="1853" t="s">
        <v>1049</v>
      </c>
      <c r="B11" s="2166">
        <v>-6.5677669647999997</v>
      </c>
      <c r="C11" s="2168">
        <v>-72.321419838800097</v>
      </c>
      <c r="D11" s="2167">
        <v>-22</v>
      </c>
      <c r="E11" s="2167">
        <v>-93.365334999999988</v>
      </c>
      <c r="F11" s="2167">
        <v>39.037002000000001</v>
      </c>
      <c r="G11" s="2167">
        <v>-165.81126</v>
      </c>
      <c r="H11" s="2167">
        <v>-85.647542000000001</v>
      </c>
      <c r="I11" s="2167">
        <v>17.301036</v>
      </c>
      <c r="J11" s="2167">
        <v>-56.479683000000009</v>
      </c>
      <c r="K11" s="93"/>
      <c r="L11" s="93"/>
    </row>
    <row r="12" spans="1:14" s="52" customFormat="1" ht="12" customHeight="1">
      <c r="A12" s="1856" t="s">
        <v>175</v>
      </c>
      <c r="B12" s="2166">
        <v>-610.35730777259994</v>
      </c>
      <c r="C12" s="2168">
        <v>-382.10469200579996</v>
      </c>
      <c r="D12" s="2167">
        <v>-379</v>
      </c>
      <c r="E12" s="2167">
        <v>-302.05244700000003</v>
      </c>
      <c r="F12" s="2167">
        <v>-241.58047799999997</v>
      </c>
      <c r="G12" s="2167">
        <v>21.445728999999996</v>
      </c>
      <c r="H12" s="2167">
        <v>115.61417</v>
      </c>
      <c r="I12" s="2167">
        <v>-152.01322000000002</v>
      </c>
      <c r="J12" s="2167">
        <v>-151.54004000000003</v>
      </c>
      <c r="K12" s="93"/>
      <c r="L12" s="93"/>
    </row>
    <row r="13" spans="1:14" s="52" customFormat="1" ht="12" customHeight="1">
      <c r="A13" s="1856" t="s">
        <v>170</v>
      </c>
      <c r="B13" s="2166">
        <v>-81.289754227299994</v>
      </c>
      <c r="C13" s="2168">
        <v>-172.61571253239995</v>
      </c>
      <c r="D13" s="2167">
        <v>-88</v>
      </c>
      <c r="E13" s="2167">
        <v>-43.421999999999997</v>
      </c>
      <c r="F13" s="2167">
        <v>-12.1</v>
      </c>
      <c r="G13" s="2167">
        <v>-4.5764180000000003</v>
      </c>
      <c r="H13" s="2167">
        <v>-4.8835450000000016</v>
      </c>
      <c r="I13" s="2167">
        <v>2.139589</v>
      </c>
      <c r="J13" s="2167">
        <v>-23.640714000000003</v>
      </c>
      <c r="K13" s="93"/>
      <c r="L13" s="93"/>
    </row>
    <row r="14" spans="1:14" s="52" customFormat="1" ht="12" customHeight="1">
      <c r="A14" s="1856" t="s">
        <v>303</v>
      </c>
      <c r="B14" s="2166">
        <v>-36.151325490000005</v>
      </c>
      <c r="C14" s="2168">
        <v>-58.338497490000009</v>
      </c>
      <c r="D14" s="2167">
        <v>-12</v>
      </c>
      <c r="E14" s="2167">
        <v>-47.123626000000002</v>
      </c>
      <c r="F14" s="2167">
        <v>-50.403869</v>
      </c>
      <c r="G14" s="2167">
        <v>-1.3146810000000038</v>
      </c>
      <c r="H14" s="2167">
        <v>-38.810610000000011</v>
      </c>
      <c r="I14" s="2167">
        <v>-53.139982999999994</v>
      </c>
      <c r="J14" s="2167">
        <v>-31.058311999999976</v>
      </c>
      <c r="K14" s="93"/>
      <c r="L14" s="93"/>
    </row>
    <row r="15" spans="1:14" s="52" customFormat="1" ht="12" customHeight="1">
      <c r="A15" s="1856" t="s">
        <v>1944</v>
      </c>
      <c r="B15" s="2166">
        <v>0.112358946499997</v>
      </c>
      <c r="C15" s="2168">
        <v>-11.902883500899502</v>
      </c>
      <c r="D15" s="2167">
        <v>-19</v>
      </c>
      <c r="E15" s="2167">
        <v>56.184711</v>
      </c>
      <c r="F15" s="2167">
        <v>-6.6581090000000023</v>
      </c>
      <c r="G15" s="2167">
        <v>-12.801445999999999</v>
      </c>
      <c r="H15" s="2167">
        <v>-7.5598520000000002</v>
      </c>
      <c r="I15" s="2167">
        <v>-9.0155630000000002</v>
      </c>
      <c r="J15" s="2167">
        <v>-12.700222</v>
      </c>
      <c r="K15" s="93"/>
      <c r="L15" s="1879"/>
    </row>
    <row r="16" spans="1:14" s="91" customFormat="1" ht="12" customHeight="1">
      <c r="A16" s="1857" t="s">
        <v>265</v>
      </c>
      <c r="B16" s="2265">
        <v>-527.80639033299997</v>
      </c>
      <c r="C16" s="2266">
        <v>-1002.2391654474</v>
      </c>
      <c r="D16" s="2266">
        <v>285</v>
      </c>
      <c r="E16" s="2266">
        <v>-767.42936900000007</v>
      </c>
      <c r="F16" s="2266">
        <v>-530.37782499999992</v>
      </c>
      <c r="G16" s="2266">
        <v>-879.07551999999998</v>
      </c>
      <c r="H16" s="2266">
        <v>-266.91361799999999</v>
      </c>
      <c r="I16" s="2266">
        <v>-501.614238</v>
      </c>
      <c r="J16" s="2266">
        <v>-332.40964500000007</v>
      </c>
      <c r="K16" s="111" t="s">
        <v>0</v>
      </c>
    </row>
    <row r="17" spans="1:11" s="91" customFormat="1" ht="12" customHeight="1">
      <c r="A17" s="1858" t="s">
        <v>251</v>
      </c>
      <c r="B17" s="2267">
        <v>-646.39356925120001</v>
      </c>
      <c r="C17" s="2268">
        <v>-418.1768580744</v>
      </c>
      <c r="D17" s="2268">
        <v>106.40779368339999</v>
      </c>
      <c r="E17" s="2268">
        <v>100.869799</v>
      </c>
      <c r="F17" s="2268">
        <v>-44.2</v>
      </c>
      <c r="G17" s="2268">
        <v>57.695394056999994</v>
      </c>
      <c r="H17" s="2268">
        <v>83.748999999999995</v>
      </c>
      <c r="I17" s="2268">
        <v>-52</v>
      </c>
      <c r="J17" s="2268">
        <v>252</v>
      </c>
      <c r="K17" s="92"/>
    </row>
    <row r="18" spans="1:11" s="93" customFormat="1" ht="12" customHeight="1">
      <c r="A18" s="1859" t="s">
        <v>252</v>
      </c>
      <c r="B18" s="2269">
        <v>-1174.1999595842001</v>
      </c>
      <c r="C18" s="2270">
        <v>-1420.4202321898997</v>
      </c>
      <c r="D18" s="2270">
        <v>392</v>
      </c>
      <c r="E18" s="2270">
        <v>-666.55957000000012</v>
      </c>
      <c r="F18" s="2270">
        <v>-574.77782500000001</v>
      </c>
      <c r="G18" s="2270">
        <v>-821.38012594299994</v>
      </c>
      <c r="H18" s="2270">
        <v>-183.16461799999999</v>
      </c>
      <c r="I18" s="2270">
        <v>-553.614238</v>
      </c>
      <c r="J18" s="2270">
        <v>-80.409645000000069</v>
      </c>
      <c r="K18" s="111"/>
    </row>
    <row r="19" spans="1:11" s="52" customFormat="1" ht="12" customHeight="1">
      <c r="A19" s="1839" t="s">
        <v>1731</v>
      </c>
      <c r="B19" s="2615">
        <v>-0.30713848306216562</v>
      </c>
      <c r="C19" s="2616">
        <v>-0.36609291565065599</v>
      </c>
      <c r="D19" s="2616">
        <v>0.1</v>
      </c>
      <c r="E19" s="2616">
        <v>-0.18140000000000001</v>
      </c>
      <c r="F19" s="2616">
        <v>-0.16009999999999999</v>
      </c>
      <c r="G19" s="2616">
        <v>-0.23039999999999999</v>
      </c>
      <c r="H19" s="2616">
        <v>-5.2899999999999996E-2</v>
      </c>
      <c r="I19" s="2616">
        <v>-0.1646</v>
      </c>
      <c r="J19" s="2616">
        <v>-2.4199999999999999E-2</v>
      </c>
      <c r="K19" s="1219"/>
    </row>
    <row r="20" spans="1:11" s="93" customFormat="1" ht="22.5" customHeight="1">
      <c r="A20" s="199"/>
      <c r="B20" s="112"/>
      <c r="C20" s="1912"/>
      <c r="D20" s="112"/>
      <c r="E20" s="112"/>
      <c r="F20" s="112"/>
      <c r="G20" s="112"/>
      <c r="H20" s="112"/>
      <c r="I20" s="112"/>
      <c r="J20" s="112"/>
      <c r="K20" s="111"/>
    </row>
    <row r="21" spans="1:11" s="50" customFormat="1" ht="12.75">
      <c r="A21" s="1727" t="s">
        <v>1587</v>
      </c>
    </row>
    <row r="22" spans="1:11" s="1394" customFormat="1" ht="13.5" customHeight="1">
      <c r="A22" s="68" t="s">
        <v>1</v>
      </c>
      <c r="B22" s="947" t="s">
        <v>1326</v>
      </c>
      <c r="C22" s="292" t="s">
        <v>1045</v>
      </c>
      <c r="D22" s="367" t="s">
        <v>212</v>
      </c>
      <c r="E22" s="292" t="s">
        <v>210</v>
      </c>
      <c r="F22" s="93"/>
    </row>
    <row r="23" spans="1:11" s="1394" customFormat="1" ht="12" customHeight="1">
      <c r="A23" s="1852" t="s">
        <v>557</v>
      </c>
      <c r="B23" s="1591">
        <v>942.11777980000011</v>
      </c>
      <c r="C23" s="1592">
        <v>-117.80505099999999</v>
      </c>
      <c r="D23" s="1592">
        <v>-350.30462199999999</v>
      </c>
      <c r="E23" s="1592">
        <v>-443.47747280606342</v>
      </c>
      <c r="F23" s="93"/>
    </row>
    <row r="24" spans="1:11" s="1394" customFormat="1" ht="12" customHeight="1">
      <c r="A24" s="1853" t="s">
        <v>1801</v>
      </c>
      <c r="B24" s="949">
        <v>223.20193980000002</v>
      </c>
      <c r="C24" s="368">
        <v>129.22299999999996</v>
      </c>
      <c r="D24" s="368">
        <v>-77.075999999999993</v>
      </c>
      <c r="E24" s="368">
        <v>-111</v>
      </c>
      <c r="F24" s="93"/>
    </row>
    <row r="25" spans="1:11" s="1394" customFormat="1" ht="12" customHeight="1">
      <c r="A25" s="1853" t="s">
        <v>1943</v>
      </c>
      <c r="B25" s="949">
        <v>718.91584000000012</v>
      </c>
      <c r="C25" s="368">
        <v>-247.028051</v>
      </c>
      <c r="D25" s="369">
        <v>-273.22862199999997</v>
      </c>
      <c r="E25" s="369">
        <v>-332.47747280606342</v>
      </c>
      <c r="F25" s="93"/>
      <c r="H25" s="1232"/>
    </row>
    <row r="26" spans="1:11" s="1394" customFormat="1" ht="12" customHeight="1">
      <c r="A26" s="1854" t="s">
        <v>515</v>
      </c>
      <c r="B26" s="1591">
        <v>-1062.1305199999999</v>
      </c>
      <c r="C26" s="1592">
        <v>-837.72455600000001</v>
      </c>
      <c r="D26" s="1592">
        <v>-518.18185700000004</v>
      </c>
      <c r="E26" s="1592">
        <v>-540.00069364252874</v>
      </c>
      <c r="F26" s="93"/>
      <c r="H26" s="1233"/>
    </row>
    <row r="27" spans="1:11" s="54" customFormat="1" ht="12" customHeight="1">
      <c r="A27" s="1855" t="s">
        <v>1350</v>
      </c>
      <c r="B27" s="1591">
        <v>-1894.8070512131003</v>
      </c>
      <c r="C27" s="1592">
        <v>-1024.483414</v>
      </c>
      <c r="D27" s="1593">
        <v>-1448.135923</v>
      </c>
      <c r="E27" s="1593">
        <v>-1932.6722022488063</v>
      </c>
      <c r="F27" s="93"/>
    </row>
    <row r="28" spans="1:11" s="1394" customFormat="1" ht="12" customHeight="1">
      <c r="A28" s="1853" t="s">
        <v>171</v>
      </c>
      <c r="B28" s="949">
        <v>25.242415426899996</v>
      </c>
      <c r="C28" s="368">
        <v>-369.99084699999997</v>
      </c>
      <c r="D28" s="368">
        <v>-135.98625300000003</v>
      </c>
      <c r="E28" s="368">
        <v>20.554445758700766</v>
      </c>
      <c r="F28" s="93"/>
    </row>
    <row r="29" spans="1:11" s="1394" customFormat="1" ht="12" customHeight="1">
      <c r="A29" s="1853" t="s">
        <v>1049</v>
      </c>
      <c r="B29" s="949">
        <v>-148.9932811524001</v>
      </c>
      <c r="C29" s="368">
        <v>-290.637449</v>
      </c>
      <c r="D29" s="369">
        <v>-227.93231299999997</v>
      </c>
      <c r="E29" s="369">
        <v>-141.992617</v>
      </c>
      <c r="F29" s="93"/>
    </row>
    <row r="30" spans="1:11" s="1394" customFormat="1" ht="12" customHeight="1">
      <c r="A30" s="1856" t="s">
        <v>175</v>
      </c>
      <c r="B30" s="949">
        <v>-1304.9661629050001</v>
      </c>
      <c r="C30" s="368">
        <v>-166.49336100000005</v>
      </c>
      <c r="D30" s="370">
        <v>-499.80935499999993</v>
      </c>
      <c r="E30" s="370">
        <v>-945.00794194999992</v>
      </c>
      <c r="F30" s="93"/>
    </row>
    <row r="31" spans="1:11" s="1394" customFormat="1" ht="12" customHeight="1">
      <c r="A31" s="1856" t="s">
        <v>170</v>
      </c>
      <c r="B31" s="949">
        <v>-316.53716130190003</v>
      </c>
      <c r="C31" s="368">
        <v>-30.961088000000004</v>
      </c>
      <c r="D31" s="369">
        <v>-52.231999999999985</v>
      </c>
      <c r="E31" s="369">
        <v>-230.44152556999995</v>
      </c>
      <c r="F31" s="93"/>
    </row>
    <row r="32" spans="1:11" s="1394" customFormat="1" ht="12" customHeight="1">
      <c r="A32" s="1856" t="s">
        <v>303</v>
      </c>
      <c r="B32" s="949">
        <v>-167.88727185900001</v>
      </c>
      <c r="C32" s="368">
        <v>-124.32358599999998</v>
      </c>
      <c r="D32" s="369">
        <v>-470.92972499999996</v>
      </c>
      <c r="E32" s="369">
        <v>-635.49256348750737</v>
      </c>
      <c r="F32" s="93"/>
    </row>
    <row r="33" spans="1:11" s="1394" customFormat="1" ht="12" customHeight="1">
      <c r="A33" s="1856" t="s">
        <v>1944</v>
      </c>
      <c r="B33" s="949">
        <v>18.334410578300499</v>
      </c>
      <c r="C33" s="368">
        <v>-42.077083000000002</v>
      </c>
      <c r="D33" s="369">
        <v>-61.246276999999999</v>
      </c>
      <c r="E33" s="369">
        <v>-0.29200000000000004</v>
      </c>
      <c r="F33" s="93"/>
    </row>
    <row r="34" spans="1:11" s="91" customFormat="1" ht="12" customHeight="1">
      <c r="A34" s="1857" t="s">
        <v>265</v>
      </c>
      <c r="B34" s="1655">
        <v>-2015.0463594473999</v>
      </c>
      <c r="C34" s="1656">
        <v>-1980.013021</v>
      </c>
      <c r="D34" s="1656">
        <v>-2317.8061079999998</v>
      </c>
      <c r="E34" s="1656">
        <v>-2915</v>
      </c>
    </row>
    <row r="35" spans="1:11" s="91" customFormat="1" ht="12" customHeight="1">
      <c r="A35" s="1858" t="s">
        <v>251</v>
      </c>
      <c r="B35" s="997">
        <v>-255.09926539100002</v>
      </c>
      <c r="C35" s="1319">
        <v>341.44439405699995</v>
      </c>
      <c r="D35" s="1319">
        <v>133</v>
      </c>
      <c r="E35" s="1319">
        <v>-265</v>
      </c>
    </row>
    <row r="36" spans="1:11" s="93" customFormat="1" ht="12" customHeight="1">
      <c r="A36" s="1859" t="s">
        <v>252</v>
      </c>
      <c r="B36" s="996">
        <v>-2269.5576271898994</v>
      </c>
      <c r="C36" s="371">
        <v>-1638.568626943</v>
      </c>
      <c r="D36" s="371">
        <v>-2184.617264</v>
      </c>
      <c r="E36" s="371">
        <v>-3179</v>
      </c>
    </row>
    <row r="37" spans="1:11" s="1394" customFormat="1" ht="12" customHeight="1">
      <c r="A37" s="1839" t="s">
        <v>1945</v>
      </c>
      <c r="B37" s="1865">
        <v>-0.151749080432209</v>
      </c>
      <c r="C37" s="1657">
        <v>-0.1195</v>
      </c>
      <c r="D37" s="1657">
        <v>-0.17</v>
      </c>
      <c r="E37" s="1657">
        <v>-0.24</v>
      </c>
    </row>
    <row r="38" spans="1:11" s="93" customFormat="1" ht="9" customHeight="1">
      <c r="A38" s="199"/>
      <c r="B38" s="112"/>
      <c r="C38" s="112"/>
      <c r="D38" s="112"/>
      <c r="E38" s="112"/>
      <c r="F38" s="112"/>
      <c r="G38" s="112"/>
      <c r="H38" s="112"/>
      <c r="I38" s="112"/>
      <c r="J38" s="112"/>
      <c r="K38" s="111"/>
    </row>
    <row r="39" spans="1:11" s="93" customFormat="1" ht="12.75" customHeight="1">
      <c r="A39" s="2647" t="s">
        <v>1942</v>
      </c>
      <c r="B39" s="2647"/>
      <c r="C39" s="2647"/>
      <c r="D39" s="2647"/>
      <c r="E39" s="2647"/>
      <c r="F39" s="2647"/>
      <c r="G39" s="2647"/>
      <c r="H39" s="2647"/>
      <c r="I39" s="2647"/>
      <c r="J39" s="2647"/>
      <c r="K39" s="1658"/>
    </row>
    <row r="40" spans="1:11" s="98" customFormat="1" ht="22.5" customHeight="1">
      <c r="A40" s="1915"/>
      <c r="B40" s="1916"/>
      <c r="C40" s="1916"/>
      <c r="D40" s="1916"/>
      <c r="E40" s="1916"/>
      <c r="F40" s="1916"/>
      <c r="G40" s="1916"/>
      <c r="H40" s="1916"/>
      <c r="I40" s="1916"/>
      <c r="J40" s="1916"/>
    </row>
    <row r="41" spans="1:11" s="433" customFormat="1" ht="18.75" customHeight="1">
      <c r="A41" s="432" t="s">
        <v>1016</v>
      </c>
    </row>
    <row r="42" spans="1:11" s="50" customFormat="1" ht="12.75" customHeight="1"/>
    <row r="43" spans="1:11" s="52" customFormat="1" ht="13.5" customHeight="1">
      <c r="A43" s="68" t="s">
        <v>1</v>
      </c>
      <c r="B43" s="947" t="s">
        <v>1812</v>
      </c>
      <c r="C43" s="292" t="s">
        <v>1683</v>
      </c>
      <c r="D43" s="367" t="s">
        <v>1650</v>
      </c>
      <c r="E43" s="367" t="s">
        <v>1577</v>
      </c>
      <c r="F43" s="367" t="s">
        <v>1325</v>
      </c>
      <c r="G43" s="367" t="s">
        <v>1288</v>
      </c>
      <c r="H43" s="367" t="s">
        <v>1219</v>
      </c>
      <c r="I43" s="367" t="s">
        <v>1120</v>
      </c>
      <c r="J43" s="292" t="s">
        <v>1075</v>
      </c>
    </row>
    <row r="44" spans="1:11" s="52" customFormat="1" ht="12" customHeight="1">
      <c r="A44" s="1860" t="s">
        <v>152</v>
      </c>
      <c r="B44" s="2166">
        <v>416.43880524000002</v>
      </c>
      <c r="C44" s="2271">
        <v>-21.066230720000021</v>
      </c>
      <c r="D44" s="2272">
        <v>1045.50973679</v>
      </c>
      <c r="E44" s="2272">
        <v>-52.571750999999999</v>
      </c>
      <c r="F44" s="2272">
        <v>23</v>
      </c>
      <c r="G44" s="2272">
        <v>96</v>
      </c>
      <c r="H44" s="2272">
        <v>-90.998999999999995</v>
      </c>
      <c r="I44" s="456">
        <v>-121</v>
      </c>
      <c r="J44" s="456">
        <v>-79</v>
      </c>
    </row>
    <row r="45" spans="1:11" s="52" customFormat="1" ht="12" customHeight="1">
      <c r="A45" s="1861" t="s">
        <v>204</v>
      </c>
      <c r="B45" s="2166">
        <v>-515.18106977880007</v>
      </c>
      <c r="C45" s="2273">
        <v>-224.88813175970006</v>
      </c>
      <c r="D45" s="2274">
        <v>-165.15933396549997</v>
      </c>
      <c r="E45" s="2274">
        <v>-226.204759</v>
      </c>
      <c r="F45" s="2274">
        <v>-270</v>
      </c>
      <c r="G45" s="2274">
        <v>-43</v>
      </c>
      <c r="H45" s="2274">
        <v>105</v>
      </c>
      <c r="I45" s="435">
        <v>-200</v>
      </c>
      <c r="J45" s="435">
        <v>-142</v>
      </c>
    </row>
    <row r="46" spans="1:11" s="52" customFormat="1" ht="12" customHeight="1">
      <c r="A46" s="1395" t="s">
        <v>70</v>
      </c>
      <c r="B46" s="2166">
        <v>10.6985048211</v>
      </c>
      <c r="C46" s="2273">
        <v>-2.8166168820000053</v>
      </c>
      <c r="D46" s="2274">
        <v>-125.88781696000001</v>
      </c>
      <c r="E46" s="2274">
        <v>-26.179044999999999</v>
      </c>
      <c r="F46" s="2274">
        <v>-47</v>
      </c>
      <c r="G46" s="2274">
        <v>-243</v>
      </c>
      <c r="H46" s="2274">
        <v>-29</v>
      </c>
      <c r="I46" s="435">
        <v>-43</v>
      </c>
      <c r="J46" s="435">
        <v>43</v>
      </c>
    </row>
    <row r="47" spans="1:11" s="52" customFormat="1" ht="12" customHeight="1">
      <c r="A47" s="1395" t="s">
        <v>80</v>
      </c>
      <c r="B47" s="2166">
        <v>-161.71960138899999</v>
      </c>
      <c r="C47" s="2273">
        <v>-267.91958171290003</v>
      </c>
      <c r="D47" s="2274">
        <v>-97.444413481500021</v>
      </c>
      <c r="E47" s="2274">
        <v>-276.23601500000001</v>
      </c>
      <c r="F47" s="2274">
        <v>-178</v>
      </c>
      <c r="G47" s="2274">
        <v>-258</v>
      </c>
      <c r="H47" s="2274">
        <v>-169</v>
      </c>
      <c r="I47" s="435">
        <v>-79</v>
      </c>
      <c r="J47" s="435">
        <v>-9</v>
      </c>
    </row>
    <row r="48" spans="1:11" s="91" customFormat="1" ht="12" customHeight="1">
      <c r="A48" s="1395" t="s">
        <v>220</v>
      </c>
      <c r="B48" s="2166">
        <v>-66.053649520299999</v>
      </c>
      <c r="C48" s="2273">
        <v>10.530807630600002</v>
      </c>
      <c r="D48" s="2274">
        <v>-112.53953453180002</v>
      </c>
      <c r="E48" s="2274">
        <v>-2.7432089999999998</v>
      </c>
      <c r="F48" s="2274">
        <v>4</v>
      </c>
      <c r="G48" s="2274">
        <v>-166</v>
      </c>
      <c r="H48" s="2274">
        <v>-9</v>
      </c>
      <c r="I48" s="435">
        <v>-18</v>
      </c>
      <c r="J48" s="435">
        <v>-2</v>
      </c>
    </row>
    <row r="49" spans="1:16" s="91" customFormat="1" ht="12" customHeight="1">
      <c r="A49" s="1395" t="s">
        <v>81</v>
      </c>
      <c r="B49" s="2166">
        <v>3.5777849700000002</v>
      </c>
      <c r="C49" s="2273">
        <v>-77.021330710000001</v>
      </c>
      <c r="D49" s="2274">
        <v>0.12171168999999793</v>
      </c>
      <c r="E49" s="2274">
        <v>-47.376930999999999</v>
      </c>
      <c r="F49" s="2274">
        <v>-31</v>
      </c>
      <c r="G49" s="2274">
        <v>-232</v>
      </c>
      <c r="H49" s="2274">
        <v>-51</v>
      </c>
      <c r="I49" s="435">
        <v>13</v>
      </c>
      <c r="J49" s="435">
        <v>-43</v>
      </c>
    </row>
    <row r="50" spans="1:16" s="91" customFormat="1" ht="12" customHeight="1">
      <c r="A50" s="1395" t="s">
        <v>82</v>
      </c>
      <c r="B50" s="2166">
        <v>0</v>
      </c>
      <c r="C50" s="2273">
        <v>0</v>
      </c>
      <c r="D50" s="2274">
        <v>0.70828099999999994</v>
      </c>
      <c r="E50" s="2274">
        <v>-0.71088099999999999</v>
      </c>
      <c r="F50" s="2274">
        <v>0</v>
      </c>
      <c r="G50" s="2274">
        <v>-6</v>
      </c>
      <c r="H50" s="2274">
        <v>11</v>
      </c>
      <c r="I50" s="435">
        <v>-18</v>
      </c>
      <c r="J50" s="435">
        <v>-4</v>
      </c>
    </row>
    <row r="51" spans="1:16" s="91" customFormat="1" ht="12" customHeight="1">
      <c r="A51" s="1395" t="s">
        <v>83</v>
      </c>
      <c r="B51" s="2166">
        <v>-262.32899637379995</v>
      </c>
      <c r="C51" s="2273">
        <v>-262.2614492381</v>
      </c>
      <c r="D51" s="2274">
        <v>-221.80876674859999</v>
      </c>
      <c r="E51" s="2274">
        <v>-43.632370000000002</v>
      </c>
      <c r="F51" s="2274">
        <v>19</v>
      </c>
      <c r="G51" s="2274">
        <v>95</v>
      </c>
      <c r="H51" s="2274">
        <v>-7</v>
      </c>
      <c r="I51" s="435">
        <v>-71</v>
      </c>
      <c r="J51" s="435">
        <v>5</v>
      </c>
    </row>
    <row r="52" spans="1:16" s="91" customFormat="1" ht="12" customHeight="1">
      <c r="A52" s="1395" t="s">
        <v>84</v>
      </c>
      <c r="B52" s="2166">
        <v>-11.22754441</v>
      </c>
      <c r="C52" s="2273">
        <v>-109.98329163000002</v>
      </c>
      <c r="D52" s="2274">
        <v>-24.338254654999986</v>
      </c>
      <c r="E52" s="2274">
        <v>-128.69416000000001</v>
      </c>
      <c r="F52" s="2274">
        <v>-45</v>
      </c>
      <c r="G52" s="2274">
        <v>-14</v>
      </c>
      <c r="H52" s="2274">
        <v>6</v>
      </c>
      <c r="I52" s="435">
        <v>5</v>
      </c>
      <c r="J52" s="435">
        <v>-67</v>
      </c>
    </row>
    <row r="53" spans="1:16" s="91" customFormat="1" ht="12" customHeight="1">
      <c r="A53" s="1395" t="s">
        <v>85</v>
      </c>
      <c r="B53" s="2166">
        <v>52.800404157800003</v>
      </c>
      <c r="C53" s="2273">
        <v>-42.840342201400006</v>
      </c>
      <c r="D53" s="2274">
        <v>-10.493199260000001</v>
      </c>
      <c r="E53" s="2274">
        <v>-5.5387870000000001</v>
      </c>
      <c r="F53" s="2274">
        <v>0</v>
      </c>
      <c r="G53" s="2274">
        <v>-34</v>
      </c>
      <c r="H53" s="2274">
        <v>-7</v>
      </c>
      <c r="I53" s="435">
        <v>24</v>
      </c>
      <c r="J53" s="435">
        <v>-29</v>
      </c>
    </row>
    <row r="54" spans="1:16" s="91" customFormat="1" ht="12" customHeight="1">
      <c r="A54" s="1395" t="s">
        <v>129</v>
      </c>
      <c r="B54" s="2166">
        <v>-4.3318999999999992</v>
      </c>
      <c r="C54" s="2273">
        <v>1.4393468399999989</v>
      </c>
      <c r="D54" s="2274">
        <v>-0.20365000000000322</v>
      </c>
      <c r="E54" s="2274">
        <v>42.09</v>
      </c>
      <c r="F54" s="2274">
        <v>-2</v>
      </c>
      <c r="G54" s="2274">
        <v>-77</v>
      </c>
      <c r="H54" s="2274">
        <v>-2</v>
      </c>
      <c r="I54" s="435">
        <v>-1</v>
      </c>
      <c r="J54" s="435">
        <v>-2</v>
      </c>
    </row>
    <row r="55" spans="1:16" s="91" customFormat="1" ht="12" customHeight="1">
      <c r="A55" s="1395" t="s">
        <v>86</v>
      </c>
      <c r="B55" s="2166">
        <v>6.4351227200000007</v>
      </c>
      <c r="C55" s="2273">
        <v>-8.6259518500000016</v>
      </c>
      <c r="D55" s="2274">
        <v>2.3341728000000002</v>
      </c>
      <c r="E55" s="2274">
        <v>3.0065999999999999E-2</v>
      </c>
      <c r="F55" s="2274">
        <v>-4</v>
      </c>
      <c r="G55" s="2274">
        <v>17</v>
      </c>
      <c r="H55" s="2274">
        <v>-13</v>
      </c>
      <c r="I55" s="435">
        <v>2</v>
      </c>
      <c r="J55" s="435">
        <v>-3</v>
      </c>
      <c r="K55" s="105"/>
      <c r="L55" s="105"/>
      <c r="M55" s="105"/>
      <c r="N55" s="105"/>
      <c r="O55" s="105"/>
      <c r="P55" s="105"/>
    </row>
    <row r="56" spans="1:16" s="91" customFormat="1" ht="12" customHeight="1">
      <c r="A56" s="1395" t="s">
        <v>87</v>
      </c>
      <c r="B56" s="2166">
        <v>2.43171486</v>
      </c>
      <c r="C56" s="2273">
        <v>2.5468867699999995</v>
      </c>
      <c r="D56" s="2274">
        <v>-5.7665008399999991</v>
      </c>
      <c r="E56" s="2274">
        <v>-2.8100049999999999</v>
      </c>
      <c r="F56" s="2274">
        <v>4</v>
      </c>
      <c r="G56" s="2274">
        <v>-13</v>
      </c>
      <c r="H56" s="2274">
        <v>-9</v>
      </c>
      <c r="I56" s="435">
        <v>3</v>
      </c>
      <c r="J56" s="435">
        <v>-1</v>
      </c>
      <c r="K56" s="105"/>
      <c r="L56" s="105"/>
      <c r="M56" s="105"/>
      <c r="N56" s="105"/>
      <c r="O56" s="105"/>
      <c r="P56" s="105"/>
    </row>
    <row r="57" spans="1:16" s="91" customFormat="1" ht="12" customHeight="1">
      <c r="A57" s="1858" t="s">
        <v>88</v>
      </c>
      <c r="B57" s="2275">
        <v>0.62142872000000005</v>
      </c>
      <c r="C57" s="2273">
        <v>0.91687081000000603</v>
      </c>
      <c r="D57" s="2274">
        <v>0.47127076999999717</v>
      </c>
      <c r="E57" s="2274">
        <v>0.52875799999999995</v>
      </c>
      <c r="F57" s="2274">
        <v>-1</v>
      </c>
      <c r="G57" s="2276">
        <v>-5</v>
      </c>
      <c r="H57" s="2276">
        <v>-1</v>
      </c>
      <c r="I57" s="458">
        <v>2</v>
      </c>
      <c r="J57" s="435">
        <v>2</v>
      </c>
      <c r="K57" s="105"/>
      <c r="L57" s="105"/>
      <c r="M57" s="105"/>
      <c r="N57" s="105"/>
      <c r="O57" s="105"/>
      <c r="P57" s="105"/>
    </row>
    <row r="58" spans="1:16" s="91" customFormat="1" ht="12" customHeight="1">
      <c r="A58" s="1860" t="s">
        <v>131</v>
      </c>
      <c r="B58" s="2265">
        <v>-527.80875598299997</v>
      </c>
      <c r="C58" s="2271">
        <v>-1002.2262514010999</v>
      </c>
      <c r="D58" s="2272">
        <v>287.90561841759984</v>
      </c>
      <c r="E58" s="2272">
        <v>-770.04908899999987</v>
      </c>
      <c r="F58" s="2272">
        <v>-530.4</v>
      </c>
      <c r="G58" s="2272">
        <v>-883</v>
      </c>
      <c r="H58" s="2272">
        <v>-266.99900000000002</v>
      </c>
      <c r="I58" s="2272">
        <v>-502</v>
      </c>
      <c r="J58" s="2272">
        <v>-332</v>
      </c>
      <c r="K58" s="105"/>
      <c r="L58" s="105"/>
      <c r="M58" s="105"/>
      <c r="N58" s="105"/>
      <c r="O58" s="105"/>
      <c r="P58" s="105"/>
    </row>
    <row r="59" spans="1:16" s="91" customFormat="1" ht="12" customHeight="1">
      <c r="A59" s="1395" t="s">
        <v>132</v>
      </c>
      <c r="B59" s="2275">
        <v>0</v>
      </c>
      <c r="C59" s="2273">
        <v>0</v>
      </c>
      <c r="D59" s="2274">
        <v>-2.6609639999999999</v>
      </c>
      <c r="E59" s="2274">
        <v>2.6609639999999999</v>
      </c>
      <c r="F59" s="2274">
        <v>0</v>
      </c>
      <c r="G59" s="2274">
        <v>4</v>
      </c>
      <c r="H59" s="2274">
        <v>0</v>
      </c>
      <c r="I59" s="435">
        <v>-1</v>
      </c>
      <c r="J59" s="435">
        <v>0</v>
      </c>
      <c r="K59" s="105"/>
      <c r="L59" s="105"/>
      <c r="M59" s="105"/>
      <c r="N59" s="105"/>
      <c r="O59" s="105"/>
      <c r="P59" s="105"/>
    </row>
    <row r="60" spans="1:16" s="91" customFormat="1" ht="12" customHeight="1">
      <c r="A60" s="1858" t="s">
        <v>249</v>
      </c>
      <c r="B60" s="2275">
        <v>-646.39356925120001</v>
      </c>
      <c r="C60" s="2273">
        <v>-418.1768580744</v>
      </c>
      <c r="D60" s="2274">
        <v>106.40779368339999</v>
      </c>
      <c r="E60" s="2274">
        <v>100.869799</v>
      </c>
      <c r="F60" s="2274">
        <v>-44.2</v>
      </c>
      <c r="G60" s="458">
        <v>58</v>
      </c>
      <c r="H60" s="458">
        <v>84</v>
      </c>
      <c r="I60" s="458">
        <v>-52</v>
      </c>
      <c r="J60" s="435">
        <v>252</v>
      </c>
    </row>
    <row r="61" spans="1:16" s="93" customFormat="1" ht="12" customHeight="1">
      <c r="A61" s="1859" t="s">
        <v>432</v>
      </c>
      <c r="B61" s="2222">
        <v>-1174.1999595842001</v>
      </c>
      <c r="C61" s="2223">
        <v>-1420.4202321898999</v>
      </c>
      <c r="D61" s="2277">
        <v>391.66397137220088</v>
      </c>
      <c r="E61" s="2277">
        <v>-666.51832599999989</v>
      </c>
      <c r="F61" s="2277">
        <v>-574.6</v>
      </c>
      <c r="G61" s="2277">
        <v>-821</v>
      </c>
      <c r="H61" s="2277">
        <v>-182.99900000000002</v>
      </c>
      <c r="I61" s="2277">
        <v>-554</v>
      </c>
      <c r="J61" s="2277">
        <v>-80</v>
      </c>
    </row>
    <row r="62" spans="1:16" s="69" customFormat="1" ht="12" customHeight="1">
      <c r="A62" s="1862" t="s">
        <v>254</v>
      </c>
      <c r="B62" s="2278">
        <v>-2.16732098</v>
      </c>
      <c r="C62" s="2279">
        <v>0.39103141920000439</v>
      </c>
      <c r="D62" s="2279">
        <v>-0.27288930000000278</v>
      </c>
      <c r="E62" s="2279">
        <v>-9.6309260000000005</v>
      </c>
      <c r="F62" s="2279">
        <v>-26.168196999999999</v>
      </c>
      <c r="G62" s="2279">
        <v>-0.66332800000000003</v>
      </c>
      <c r="H62" s="2279">
        <v>-50.308777999999997</v>
      </c>
      <c r="I62" s="2280">
        <v>-4.2237859999999996</v>
      </c>
      <c r="J62" s="2280">
        <v>197.75164699999999</v>
      </c>
    </row>
    <row r="63" spans="1:16" ht="7.5" customHeight="1">
      <c r="E63" s="62"/>
      <c r="F63" s="62"/>
      <c r="G63" s="62"/>
      <c r="H63" s="62"/>
      <c r="J63" s="62"/>
    </row>
    <row r="64" spans="1:16" s="282" customFormat="1" ht="12.75" customHeight="1">
      <c r="A64" s="2646" t="s">
        <v>558</v>
      </c>
      <c r="B64" s="2646"/>
      <c r="C64" s="2646"/>
      <c r="D64" s="2646"/>
      <c r="E64" s="2646"/>
      <c r="F64" s="2646"/>
      <c r="G64" s="2646"/>
      <c r="H64" s="2646"/>
      <c r="I64" s="2646"/>
      <c r="J64" s="2646"/>
    </row>
    <row r="65" spans="1:11" ht="15" customHeight="1"/>
    <row r="66" spans="1:11" s="433" customFormat="1" ht="18.75" customHeight="1">
      <c r="A66" s="432" t="s">
        <v>1017</v>
      </c>
    </row>
    <row r="67" spans="1:11" s="50" customFormat="1" ht="12.75" customHeight="1">
      <c r="B67" s="1650"/>
      <c r="C67" s="1650"/>
      <c r="D67" s="1650"/>
    </row>
    <row r="68" spans="1:11" s="52" customFormat="1" ht="13.5" customHeight="1">
      <c r="A68" s="68" t="s">
        <v>1</v>
      </c>
      <c r="B68" s="947" t="s">
        <v>1812</v>
      </c>
      <c r="C68" s="292" t="s">
        <v>1683</v>
      </c>
      <c r="D68" s="292" t="s">
        <v>1650</v>
      </c>
      <c r="E68" s="292" t="s">
        <v>1577</v>
      </c>
      <c r="F68" s="292" t="s">
        <v>1325</v>
      </c>
      <c r="G68" s="292" t="s">
        <v>1288</v>
      </c>
      <c r="H68" s="292" t="s">
        <v>1219</v>
      </c>
      <c r="I68" s="292" t="s">
        <v>1120</v>
      </c>
      <c r="J68" s="292" t="s">
        <v>1075</v>
      </c>
      <c r="K68" s="51"/>
    </row>
    <row r="69" spans="1:11" s="52" customFormat="1" ht="12" customHeight="1">
      <c r="A69" s="1860" t="s">
        <v>207</v>
      </c>
      <c r="B69" s="1805">
        <v>-162.748503849</v>
      </c>
      <c r="C69" s="436">
        <v>-747.67697929686994</v>
      </c>
      <c r="D69" s="436">
        <v>-308</v>
      </c>
      <c r="E69" s="436">
        <v>-272.19369999999998</v>
      </c>
      <c r="F69" s="436">
        <v>-118.59314500000001</v>
      </c>
      <c r="G69" s="436">
        <v>-274.81788899999998</v>
      </c>
      <c r="H69" s="435">
        <v>-295.19931800000001</v>
      </c>
      <c r="I69" s="435">
        <v>-109.995633</v>
      </c>
      <c r="J69" s="435">
        <v>-142.97856300000001</v>
      </c>
      <c r="K69" s="51"/>
    </row>
    <row r="70" spans="1:11" s="52" customFormat="1" ht="12" customHeight="1">
      <c r="A70" s="1858" t="s">
        <v>1329</v>
      </c>
      <c r="B70" s="1806">
        <v>-1392.7904869740998</v>
      </c>
      <c r="C70" s="437">
        <v>-672.04137047280005</v>
      </c>
      <c r="D70" s="437">
        <v>-758</v>
      </c>
      <c r="E70" s="437">
        <v>-785.18588199999999</v>
      </c>
      <c r="F70" s="437">
        <v>-1072.6017790000001</v>
      </c>
      <c r="G70" s="437">
        <v>-1105.424908</v>
      </c>
      <c r="H70" s="458">
        <v>-467.07990799999999</v>
      </c>
      <c r="I70" s="458">
        <v>-649.13534699999991</v>
      </c>
      <c r="J70" s="458">
        <v>-857.06787899999995</v>
      </c>
      <c r="K70" s="51"/>
    </row>
    <row r="71" spans="1:11" s="52" customFormat="1" ht="12" customHeight="1">
      <c r="A71" s="1860" t="s">
        <v>1330</v>
      </c>
      <c r="B71" s="1804">
        <v>-1555.5389908231</v>
      </c>
      <c r="C71" s="457">
        <v>-1419.7183497696701</v>
      </c>
      <c r="D71" s="457">
        <v>-1066</v>
      </c>
      <c r="E71" s="457">
        <v>-1057.379582</v>
      </c>
      <c r="F71" s="457">
        <v>-1191.1949240000001</v>
      </c>
      <c r="G71" s="457">
        <v>-1380.2427969999999</v>
      </c>
      <c r="H71" s="457">
        <v>-762.27922599999999</v>
      </c>
      <c r="I71" s="457">
        <v>-759.13097999999991</v>
      </c>
      <c r="J71" s="457">
        <v>-1000.046442</v>
      </c>
      <c r="K71" s="109"/>
    </row>
    <row r="72" spans="1:11" s="52" customFormat="1" ht="12" customHeight="1">
      <c r="A72" s="1395" t="s">
        <v>1331</v>
      </c>
      <c r="B72" s="1805">
        <v>381.44312076010004</v>
      </c>
      <c r="C72" s="436">
        <v>217.12797505417001</v>
      </c>
      <c r="D72" s="436">
        <v>166</v>
      </c>
      <c r="E72" s="436">
        <v>128.152367</v>
      </c>
      <c r="F72" s="436">
        <v>466.87318800000003</v>
      </c>
      <c r="G72" s="436">
        <v>267.039872</v>
      </c>
      <c r="H72" s="436">
        <v>310.60076300000003</v>
      </c>
      <c r="I72" s="436">
        <v>113.560417</v>
      </c>
      <c r="J72" s="436">
        <v>553.57266300000003</v>
      </c>
      <c r="K72" s="109"/>
    </row>
    <row r="73" spans="1:11" s="54" customFormat="1" ht="12" customHeight="1">
      <c r="A73" s="1863" t="s">
        <v>282</v>
      </c>
      <c r="B73" s="2281">
        <v>646.28947973000004</v>
      </c>
      <c r="C73" s="2282">
        <v>200.3470006</v>
      </c>
      <c r="D73" s="2282">
        <v>1186</v>
      </c>
      <c r="E73" s="2282">
        <v>161.84213700000001</v>
      </c>
      <c r="F73" s="2282">
        <v>193.96198000000001</v>
      </c>
      <c r="G73" s="2282">
        <v>234.12740700000001</v>
      </c>
      <c r="H73" s="2282">
        <v>184.74684500000001</v>
      </c>
      <c r="I73" s="2282">
        <v>143.69826900000001</v>
      </c>
      <c r="J73" s="2282">
        <v>114.105079</v>
      </c>
      <c r="K73" s="366"/>
    </row>
    <row r="74" spans="1:11" s="52" customFormat="1" ht="12" customHeight="1">
      <c r="A74" s="1860" t="s">
        <v>264</v>
      </c>
      <c r="B74" s="1804">
        <v>-527.80639033299997</v>
      </c>
      <c r="C74" s="457">
        <v>-1002.2433741155</v>
      </c>
      <c r="D74" s="457">
        <v>285</v>
      </c>
      <c r="E74" s="457">
        <v>-767.38507800000002</v>
      </c>
      <c r="F74" s="457">
        <v>-530.35975600000006</v>
      </c>
      <c r="G74" s="457">
        <v>-879.07551799999987</v>
      </c>
      <c r="H74" s="457">
        <v>-266.93161799999996</v>
      </c>
      <c r="I74" s="457">
        <v>-501.8722939999999</v>
      </c>
      <c r="J74" s="457">
        <v>-332.36869999999993</v>
      </c>
      <c r="K74" s="109"/>
    </row>
    <row r="75" spans="1:11" s="52" customFormat="1" ht="12" customHeight="1">
      <c r="A75" s="1858" t="s">
        <v>249</v>
      </c>
      <c r="B75" s="1806">
        <v>-646.39356925120001</v>
      </c>
      <c r="C75" s="437">
        <v>-418.1768580744</v>
      </c>
      <c r="D75" s="437">
        <v>106.40779368339999</v>
      </c>
      <c r="E75" s="437">
        <v>100.869799</v>
      </c>
      <c r="F75" s="437">
        <v>-44.218528999999997</v>
      </c>
      <c r="G75" s="437">
        <v>57.695394</v>
      </c>
      <c r="H75" s="458">
        <v>83.748766000000003</v>
      </c>
      <c r="I75" s="458">
        <v>-52.241723999999998</v>
      </c>
      <c r="J75" s="458">
        <v>252.24691200000001</v>
      </c>
      <c r="K75" s="51"/>
    </row>
    <row r="76" spans="1:11" s="93" customFormat="1" ht="12" customHeight="1">
      <c r="A76" s="1864" t="s">
        <v>250</v>
      </c>
      <c r="B76" s="2283">
        <v>-1174.1999595842001</v>
      </c>
      <c r="C76" s="2284">
        <v>-1420.4202321898999</v>
      </c>
      <c r="D76" s="2284">
        <v>392</v>
      </c>
      <c r="E76" s="2284">
        <v>-666.51527899999996</v>
      </c>
      <c r="F76" s="2284">
        <v>-574.57828500000005</v>
      </c>
      <c r="G76" s="2284">
        <v>-821.38012399999991</v>
      </c>
      <c r="H76" s="2284">
        <v>-183.18285199999997</v>
      </c>
      <c r="I76" s="2284">
        <v>-554.11401799999987</v>
      </c>
      <c r="J76" s="2284">
        <v>-80.121787999999924</v>
      </c>
      <c r="K76" s="110"/>
    </row>
    <row r="77" spans="1:11" s="98" customFormat="1" ht="22.5" customHeight="1">
      <c r="A77" s="545"/>
      <c r="B77" s="546"/>
      <c r="C77" s="546"/>
      <c r="D77" s="546"/>
      <c r="E77" s="546"/>
      <c r="F77" s="546"/>
      <c r="G77" s="546"/>
      <c r="H77" s="546"/>
    </row>
  </sheetData>
  <mergeCells count="2">
    <mergeCell ref="A64:J64"/>
    <mergeCell ref="A39:J39"/>
  </mergeCells>
  <phoneticPr fontId="0" type="noConversion"/>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1" manualBreakCount="1">
    <brk id="3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dimension ref="A1:IY198"/>
  <sheetViews>
    <sheetView showGridLines="0" zoomScale="140" zoomScaleNormal="140" zoomScaleSheetLayoutView="90" workbookViewId="0"/>
  </sheetViews>
  <sheetFormatPr baseColWidth="10" defaultColWidth="9.140625" defaultRowHeight="22.5" customHeight="1"/>
  <cols>
    <col min="1" max="1" width="35.28515625" style="62" customWidth="1"/>
    <col min="2" max="12" width="6.42578125" style="62" customWidth="1"/>
    <col min="13" max="16384" width="9.140625" style="62"/>
  </cols>
  <sheetData>
    <row r="1" spans="1:10" s="98" customFormat="1" ht="22.5" customHeight="1">
      <c r="A1" s="545"/>
      <c r="B1" s="546"/>
      <c r="C1" s="546"/>
      <c r="D1" s="546"/>
      <c r="E1" s="546"/>
      <c r="F1" s="546"/>
      <c r="G1" s="546"/>
      <c r="H1" s="546"/>
      <c r="I1" s="546"/>
      <c r="J1" s="546"/>
    </row>
    <row r="2" spans="1:10" s="433" customFormat="1" ht="18.75" customHeight="1">
      <c r="A2" s="432" t="s">
        <v>600</v>
      </c>
    </row>
    <row r="3" spans="1:10" s="50" customFormat="1" ht="12.75" customHeight="1"/>
    <row r="4" spans="1:10" s="52" customFormat="1" ht="11.25" customHeight="1">
      <c r="A4" s="338"/>
      <c r="B4" s="1005" t="s">
        <v>5</v>
      </c>
      <c r="C4" s="154" t="s">
        <v>3</v>
      </c>
      <c r="D4" s="153" t="s">
        <v>6</v>
      </c>
      <c r="E4" s="154" t="s">
        <v>2</v>
      </c>
      <c r="F4" s="153" t="s">
        <v>5</v>
      </c>
      <c r="G4" s="153" t="s">
        <v>3</v>
      </c>
      <c r="H4" s="153" t="s">
        <v>6</v>
      </c>
      <c r="I4" s="154" t="s">
        <v>2</v>
      </c>
      <c r="J4" s="153" t="s">
        <v>5</v>
      </c>
    </row>
    <row r="5" spans="1:10" s="52" customFormat="1" ht="12" customHeight="1">
      <c r="A5" s="68" t="s">
        <v>1</v>
      </c>
      <c r="B5" s="1497" t="s">
        <v>1813</v>
      </c>
      <c r="C5" s="340" t="s">
        <v>1326</v>
      </c>
      <c r="D5" s="339" t="s">
        <v>1326</v>
      </c>
      <c r="E5" s="339" t="s">
        <v>1326</v>
      </c>
      <c r="F5" s="339" t="s">
        <v>1326</v>
      </c>
      <c r="G5" s="339" t="s">
        <v>1045</v>
      </c>
      <c r="H5" s="339" t="s">
        <v>1045</v>
      </c>
      <c r="I5" s="339" t="s">
        <v>1045</v>
      </c>
      <c r="J5" s="339" t="s">
        <v>1045</v>
      </c>
    </row>
    <row r="6" spans="1:10" s="52" customFormat="1" ht="12" customHeight="1">
      <c r="A6" s="165" t="s">
        <v>261</v>
      </c>
      <c r="B6" s="2285">
        <v>16299</v>
      </c>
      <c r="C6" s="2286">
        <v>15005.2</v>
      </c>
      <c r="D6" s="2286">
        <v>14379</v>
      </c>
      <c r="E6" s="2287">
        <v>15025</v>
      </c>
      <c r="F6" s="456">
        <v>15610</v>
      </c>
      <c r="G6" s="456">
        <v>15754</v>
      </c>
      <c r="H6" s="456">
        <v>12643</v>
      </c>
      <c r="I6" s="456">
        <v>13368.903875</v>
      </c>
      <c r="J6" s="456">
        <v>14345.923575000001</v>
      </c>
    </row>
    <row r="7" spans="1:10" s="52" customFormat="1" ht="12" customHeight="1">
      <c r="A7" s="166" t="s">
        <v>262</v>
      </c>
      <c r="B7" s="2288">
        <v>7513</v>
      </c>
      <c r="C7" s="2289">
        <v>7641.4</v>
      </c>
      <c r="D7" s="2289">
        <v>9270</v>
      </c>
      <c r="E7" s="2241">
        <v>7928</v>
      </c>
      <c r="F7" s="458">
        <v>8236</v>
      </c>
      <c r="G7" s="458">
        <v>11296</v>
      </c>
      <c r="H7" s="458">
        <v>11615</v>
      </c>
      <c r="I7" s="458">
        <v>12526.729214999999</v>
      </c>
      <c r="J7" s="458">
        <v>11762.962538</v>
      </c>
    </row>
    <row r="8" spans="1:10" s="52" customFormat="1" ht="18" customHeight="1">
      <c r="A8" s="213" t="s">
        <v>458</v>
      </c>
      <c r="B8" s="2290">
        <v>23811</v>
      </c>
      <c r="C8" s="2291">
        <v>22646.6</v>
      </c>
      <c r="D8" s="2291">
        <v>23649</v>
      </c>
      <c r="E8" s="2292">
        <v>22953</v>
      </c>
      <c r="F8" s="436">
        <v>23846</v>
      </c>
      <c r="G8" s="436">
        <v>27051</v>
      </c>
      <c r="H8" s="436">
        <v>24258</v>
      </c>
      <c r="I8" s="436">
        <v>25895.633089999999</v>
      </c>
      <c r="J8" s="436">
        <v>26108.886114000001</v>
      </c>
    </row>
    <row r="9" spans="1:10" s="52" customFormat="1" ht="12" customHeight="1">
      <c r="A9" s="166" t="s">
        <v>263</v>
      </c>
      <c r="B9" s="2288">
        <v>-8883</v>
      </c>
      <c r="C9" s="2289">
        <v>-8665</v>
      </c>
      <c r="D9" s="2289">
        <v>-10012</v>
      </c>
      <c r="E9" s="2241">
        <v>-9848</v>
      </c>
      <c r="F9" s="437">
        <v>-9990</v>
      </c>
      <c r="G9" s="437">
        <v>-9790</v>
      </c>
      <c r="H9" s="437">
        <v>-9337</v>
      </c>
      <c r="I9" s="458">
        <v>-9751.7394700000004</v>
      </c>
      <c r="J9" s="437">
        <v>-9690.16309</v>
      </c>
    </row>
    <row r="10" spans="1:10" s="222" customFormat="1" ht="21" customHeight="1">
      <c r="A10" s="518" t="s">
        <v>459</v>
      </c>
      <c r="B10" s="2293">
        <v>14928</v>
      </c>
      <c r="C10" s="2294">
        <v>13981.599999999999</v>
      </c>
      <c r="D10" s="2294">
        <v>13636</v>
      </c>
      <c r="E10" s="2295">
        <v>13105</v>
      </c>
      <c r="F10" s="2296">
        <v>13856</v>
      </c>
      <c r="G10" s="2296">
        <v>17261</v>
      </c>
      <c r="H10" s="2296">
        <v>14921</v>
      </c>
      <c r="I10" s="2296">
        <v>16143.743619999999</v>
      </c>
      <c r="J10" s="2296">
        <v>16418.723023999999</v>
      </c>
    </row>
    <row r="11" spans="1:10" s="52" customFormat="1" ht="12" customHeight="1">
      <c r="A11" s="169" t="s">
        <v>259</v>
      </c>
      <c r="B11" s="2290">
        <v>-3100</v>
      </c>
      <c r="C11" s="2291">
        <v>-2527</v>
      </c>
      <c r="D11" s="2291">
        <v>-2058</v>
      </c>
      <c r="E11" s="2292">
        <v>-2099</v>
      </c>
      <c r="F11" s="436">
        <v>-2210</v>
      </c>
      <c r="G11" s="436">
        <v>-2139</v>
      </c>
      <c r="H11" s="436">
        <v>-2049</v>
      </c>
      <c r="I11" s="435">
        <v>-2124.278824</v>
      </c>
      <c r="J11" s="436">
        <v>-2050.4526289999999</v>
      </c>
    </row>
    <row r="12" spans="1:10" s="93" customFormat="1" ht="12" customHeight="1">
      <c r="A12" s="347" t="s">
        <v>586</v>
      </c>
      <c r="B12" s="1007">
        <v>50.3</v>
      </c>
      <c r="C12" s="1320">
        <v>49.4</v>
      </c>
      <c r="D12" s="374">
        <v>51</v>
      </c>
      <c r="E12" s="374">
        <v>52.1</v>
      </c>
      <c r="F12" s="374">
        <v>51.2</v>
      </c>
      <c r="G12" s="374">
        <v>44.1</v>
      </c>
      <c r="H12" s="374">
        <v>46.9</v>
      </c>
      <c r="I12" s="374">
        <v>45.9</v>
      </c>
      <c r="J12" s="374">
        <v>44.9679</v>
      </c>
    </row>
    <row r="13" spans="1:10" s="93" customFormat="1" ht="7.5" customHeight="1">
      <c r="A13" s="347"/>
      <c r="B13" s="1117"/>
      <c r="C13" s="1321"/>
      <c r="D13" s="375"/>
      <c r="E13" s="375"/>
      <c r="F13" s="376"/>
      <c r="G13" s="376"/>
      <c r="H13" s="376"/>
      <c r="I13" s="377"/>
      <c r="J13" s="376"/>
    </row>
    <row r="14" spans="1:10" s="52" customFormat="1" ht="16.5" customHeight="1">
      <c r="A14" s="1473" t="s">
        <v>460</v>
      </c>
      <c r="B14" s="2290">
        <v>11906</v>
      </c>
      <c r="C14" s="2291">
        <v>11674</v>
      </c>
      <c r="D14" s="2291">
        <v>12050</v>
      </c>
      <c r="E14" s="2292">
        <v>12033</v>
      </c>
      <c r="F14" s="436">
        <v>13238</v>
      </c>
      <c r="G14" s="435">
        <v>16879</v>
      </c>
      <c r="H14" s="435">
        <v>13993</v>
      </c>
      <c r="I14" s="435">
        <v>14315.289769000001</v>
      </c>
      <c r="J14" s="435">
        <v>14930.25315</v>
      </c>
    </row>
    <row r="15" spans="1:10" s="93" customFormat="1" ht="12" customHeight="1">
      <c r="A15" s="348" t="s">
        <v>117</v>
      </c>
      <c r="B15" s="1009">
        <v>100.3</v>
      </c>
      <c r="C15" s="1322">
        <v>101</v>
      </c>
      <c r="D15" s="378">
        <v>102</v>
      </c>
      <c r="E15" s="378">
        <v>104.5</v>
      </c>
      <c r="F15" s="378">
        <v>106.7</v>
      </c>
      <c r="G15" s="378">
        <v>106.5</v>
      </c>
      <c r="H15" s="378">
        <v>104.6</v>
      </c>
      <c r="I15" s="378">
        <v>101.1</v>
      </c>
      <c r="J15" s="378">
        <v>102.1525</v>
      </c>
    </row>
    <row r="16" spans="1:10" s="93" customFormat="1" ht="7.5" customHeight="1">
      <c r="A16" s="102"/>
      <c r="B16" s="103"/>
      <c r="C16" s="104"/>
      <c r="D16" s="103"/>
      <c r="E16" s="103"/>
      <c r="F16" s="103"/>
      <c r="G16" s="103"/>
      <c r="H16" s="103"/>
      <c r="I16" s="103"/>
      <c r="J16" s="103"/>
    </row>
    <row r="17" spans="1:12" ht="15" customHeight="1">
      <c r="A17" s="2646" t="s">
        <v>1227</v>
      </c>
      <c r="B17" s="2646"/>
      <c r="C17" s="2646"/>
      <c r="D17" s="2646"/>
      <c r="E17" s="2646"/>
      <c r="F17" s="2646"/>
      <c r="G17" s="2646"/>
      <c r="H17" s="2646"/>
      <c r="I17" s="2646"/>
      <c r="J17" s="2646"/>
    </row>
    <row r="19" spans="1:12" s="433" customFormat="1" ht="18.75" customHeight="1">
      <c r="A19" s="2640" t="s">
        <v>601</v>
      </c>
      <c r="B19" s="2640"/>
      <c r="C19" s="2640"/>
      <c r="D19" s="2640"/>
      <c r="E19" s="2640"/>
      <c r="F19" s="2640"/>
      <c r="G19" s="2640"/>
      <c r="H19" s="2640"/>
      <c r="I19" s="2640"/>
      <c r="J19" s="2640"/>
    </row>
    <row r="20" spans="1:12" s="50" customFormat="1" ht="12.75" customHeight="1"/>
    <row r="21" spans="1:12" s="95" customFormat="1" ht="13.5" customHeight="1">
      <c r="A21" s="394" t="s">
        <v>1</v>
      </c>
      <c r="B21" s="947" t="s">
        <v>1812</v>
      </c>
      <c r="C21" s="292" t="s">
        <v>1683</v>
      </c>
      <c r="D21" s="367" t="s">
        <v>1650</v>
      </c>
      <c r="E21" s="367" t="s">
        <v>1577</v>
      </c>
      <c r="F21" s="367" t="s">
        <v>1325</v>
      </c>
      <c r="G21" s="367" t="s">
        <v>1288</v>
      </c>
      <c r="H21" s="367" t="s">
        <v>1219</v>
      </c>
      <c r="I21" s="367" t="s">
        <v>1120</v>
      </c>
      <c r="J21" s="292" t="s">
        <v>1075</v>
      </c>
      <c r="K21" s="100"/>
      <c r="L21" s="100"/>
    </row>
    <row r="22" spans="1:12" s="95" customFormat="1" ht="21" customHeight="1">
      <c r="A22" s="395" t="s">
        <v>433</v>
      </c>
      <c r="B22" s="2297">
        <v>13982</v>
      </c>
      <c r="C22" s="2298">
        <v>13636</v>
      </c>
      <c r="D22" s="2299">
        <v>13105</v>
      </c>
      <c r="E22" s="2299">
        <v>13856</v>
      </c>
      <c r="F22" s="2300">
        <v>17261</v>
      </c>
      <c r="G22" s="2300">
        <v>14921</v>
      </c>
      <c r="H22" s="2300">
        <v>16144</v>
      </c>
      <c r="I22" s="2300">
        <v>16419</v>
      </c>
      <c r="J22" s="2300">
        <v>20749</v>
      </c>
      <c r="K22" s="96"/>
      <c r="L22" s="96"/>
    </row>
    <row r="23" spans="1:12" s="95" customFormat="1" ht="12" customHeight="1">
      <c r="A23" s="1848" t="s">
        <v>434</v>
      </c>
      <c r="B23" s="2301">
        <v>2798</v>
      </c>
      <c r="C23" s="2287">
        <v>4861</v>
      </c>
      <c r="D23" s="2302">
        <v>4086</v>
      </c>
      <c r="E23" s="2302">
        <v>3069</v>
      </c>
      <c r="F23" s="2303">
        <v>3672</v>
      </c>
      <c r="G23" s="2303">
        <v>5983</v>
      </c>
      <c r="H23" s="2303">
        <v>2502</v>
      </c>
      <c r="I23" s="2303">
        <v>2324</v>
      </c>
      <c r="J23" s="2303">
        <v>3895</v>
      </c>
      <c r="K23" s="115"/>
      <c r="L23" s="115"/>
    </row>
    <row r="24" spans="1:12" s="95" customFormat="1" ht="12" customHeight="1">
      <c r="A24" s="1849" t="s">
        <v>435</v>
      </c>
      <c r="B24" s="2304">
        <v>-1682</v>
      </c>
      <c r="C24" s="2305">
        <v>-2482</v>
      </c>
      <c r="D24" s="2306">
        <v>-2525</v>
      </c>
      <c r="E24" s="2306">
        <v>-2873</v>
      </c>
      <c r="F24" s="2307">
        <v>-6837</v>
      </c>
      <c r="G24" s="2307">
        <v>-3067</v>
      </c>
      <c r="H24" s="2307">
        <v>-3214</v>
      </c>
      <c r="I24" s="2307">
        <v>-2245</v>
      </c>
      <c r="J24" s="2307">
        <v>-7677</v>
      </c>
      <c r="K24" s="96"/>
      <c r="L24" s="96"/>
    </row>
    <row r="25" spans="1:12" s="95" customFormat="1" ht="12" customHeight="1">
      <c r="A25" s="1850" t="s">
        <v>208</v>
      </c>
      <c r="B25" s="2308">
        <v>-170</v>
      </c>
      <c r="C25" s="2309">
        <v>-2033</v>
      </c>
      <c r="D25" s="2310">
        <v>-1031</v>
      </c>
      <c r="E25" s="2310">
        <v>-947</v>
      </c>
      <c r="F25" s="2311">
        <v>-240</v>
      </c>
      <c r="G25" s="2311">
        <v>-576</v>
      </c>
      <c r="H25" s="2311">
        <v>-511</v>
      </c>
      <c r="I25" s="2311">
        <v>-354</v>
      </c>
      <c r="J25" s="2311">
        <v>-548</v>
      </c>
      <c r="K25" s="96"/>
      <c r="L25" s="96"/>
    </row>
    <row r="26" spans="1:12" s="95" customFormat="1" ht="21" customHeight="1">
      <c r="A26" s="1851" t="s">
        <v>436</v>
      </c>
      <c r="B26" s="2312">
        <v>14928</v>
      </c>
      <c r="C26" s="2313">
        <v>13982</v>
      </c>
      <c r="D26" s="2300">
        <v>13636</v>
      </c>
      <c r="E26" s="2300">
        <v>13105</v>
      </c>
      <c r="F26" s="2300">
        <v>13856</v>
      </c>
      <c r="G26" s="2300">
        <v>17261</v>
      </c>
      <c r="H26" s="2300">
        <v>14921</v>
      </c>
      <c r="I26" s="2300">
        <v>16144</v>
      </c>
      <c r="J26" s="2300">
        <v>16419</v>
      </c>
      <c r="K26" s="97"/>
      <c r="L26" s="96"/>
    </row>
    <row r="28" spans="1:12" s="433" customFormat="1" ht="18.75" customHeight="1">
      <c r="A28" s="2640" t="s">
        <v>1037</v>
      </c>
      <c r="B28" s="2640"/>
      <c r="C28" s="2640"/>
      <c r="D28" s="2640"/>
      <c r="E28" s="2640"/>
      <c r="F28" s="2640"/>
      <c r="G28" s="2640"/>
      <c r="H28" s="2640"/>
      <c r="I28" s="2640"/>
      <c r="J28" s="2640"/>
    </row>
    <row r="29" spans="1:12" s="95" customFormat="1" ht="21" customHeight="1">
      <c r="A29" s="1164"/>
      <c r="B29" s="1165"/>
      <c r="C29" s="1165"/>
      <c r="D29" s="1165"/>
      <c r="E29" s="1165"/>
      <c r="F29" s="1165"/>
      <c r="G29" s="1165"/>
      <c r="H29" s="1165"/>
      <c r="I29" s="1165"/>
      <c r="J29" s="1153"/>
      <c r="K29" s="96"/>
    </row>
    <row r="30" spans="1:12" s="95" customFormat="1" ht="21" customHeight="1">
      <c r="A30" s="1164"/>
      <c r="B30" s="1165"/>
      <c r="C30" s="1165"/>
      <c r="D30" s="1165"/>
      <c r="E30" s="1165"/>
      <c r="F30" s="1165"/>
      <c r="G30" s="1165"/>
      <c r="H30" s="1165"/>
      <c r="I30" s="1165"/>
      <c r="J30" s="1153"/>
      <c r="K30" s="96"/>
    </row>
    <row r="31" spans="1:12" s="95" customFormat="1" ht="21" customHeight="1">
      <c r="A31" s="1164"/>
      <c r="B31" s="1165"/>
      <c r="C31" s="1165"/>
      <c r="D31" s="1165"/>
      <c r="E31" s="1165"/>
      <c r="F31" s="1165"/>
      <c r="G31" s="1165"/>
      <c r="H31" s="1165"/>
      <c r="I31" s="1165"/>
      <c r="J31" s="2022"/>
      <c r="K31" s="96"/>
    </row>
    <row r="32" spans="1:12" s="95" customFormat="1" ht="21" customHeight="1">
      <c r="A32" s="1164"/>
      <c r="B32" s="1165"/>
      <c r="C32" s="1165"/>
      <c r="D32" s="1165"/>
      <c r="E32" s="1165"/>
      <c r="F32" s="1165"/>
      <c r="G32" s="1165"/>
      <c r="H32" s="1165"/>
      <c r="I32" s="1165"/>
      <c r="J32" s="2022"/>
      <c r="K32" s="96"/>
    </row>
    <row r="33" spans="1:11" s="95" customFormat="1" ht="21" customHeight="1">
      <c r="A33" s="1164"/>
      <c r="B33" s="1165"/>
      <c r="C33" s="1165"/>
      <c r="D33" s="1165"/>
      <c r="E33" s="1165"/>
      <c r="F33" s="1165"/>
      <c r="G33" s="1165"/>
      <c r="H33" s="1165"/>
      <c r="I33" s="1165"/>
      <c r="J33" s="2022"/>
      <c r="K33" s="96"/>
    </row>
    <row r="34" spans="1:11" s="95" customFormat="1" ht="21" customHeight="1">
      <c r="A34" s="1164"/>
      <c r="B34" s="1165"/>
      <c r="C34" s="1165"/>
      <c r="D34" s="1165"/>
      <c r="E34" s="1165"/>
      <c r="F34" s="1165"/>
      <c r="G34" s="1165"/>
      <c r="H34" s="1165"/>
      <c r="I34" s="1165"/>
      <c r="J34" s="2022"/>
      <c r="K34" s="96"/>
    </row>
    <row r="35" spans="1:11" s="95" customFormat="1" ht="21" customHeight="1">
      <c r="A35" s="1164"/>
      <c r="B35" s="1165"/>
      <c r="C35" s="1165"/>
      <c r="D35" s="1165"/>
      <c r="E35" s="1165"/>
      <c r="F35" s="1165"/>
      <c r="G35" s="1165"/>
      <c r="H35" s="1165"/>
      <c r="I35" s="1165"/>
      <c r="J35" s="1153"/>
      <c r="K35" s="96"/>
    </row>
    <row r="36" spans="1:11" s="95" customFormat="1" ht="21" customHeight="1">
      <c r="A36" s="1164"/>
      <c r="B36" s="1165"/>
      <c r="C36" s="1165"/>
      <c r="D36" s="1165"/>
      <c r="E36" s="1165"/>
      <c r="F36" s="1165"/>
      <c r="G36" s="1165"/>
      <c r="H36" s="1165"/>
      <c r="I36" s="1165"/>
      <c r="J36" s="1153"/>
      <c r="K36" s="96"/>
    </row>
    <row r="37" spans="1:11" s="95" customFormat="1" ht="21" customHeight="1">
      <c r="A37" s="1164"/>
      <c r="B37" s="1165"/>
      <c r="C37" s="1165"/>
      <c r="D37" s="1165"/>
      <c r="E37" s="1165"/>
      <c r="F37" s="1165"/>
      <c r="G37" s="1165"/>
      <c r="H37" s="1165"/>
      <c r="I37" s="1165"/>
      <c r="J37" s="1153"/>
      <c r="K37" s="96"/>
    </row>
    <row r="38" spans="1:11" s="95" customFormat="1" ht="21" customHeight="1">
      <c r="A38" s="1164"/>
      <c r="B38" s="1165"/>
      <c r="C38" s="1165"/>
      <c r="D38" s="1165"/>
      <c r="E38" s="1165"/>
      <c r="F38" s="1165"/>
      <c r="G38" s="1165"/>
      <c r="H38" s="1165"/>
      <c r="I38" s="1165"/>
      <c r="J38" s="1153"/>
      <c r="K38" s="96"/>
    </row>
    <row r="39" spans="1:11" s="95" customFormat="1" ht="21" customHeight="1">
      <c r="A39" s="1164"/>
      <c r="B39" s="1165"/>
      <c r="C39" s="1165"/>
      <c r="D39" s="1165"/>
      <c r="E39" s="1165"/>
      <c r="F39" s="1165"/>
      <c r="G39" s="1165"/>
      <c r="H39" s="1165"/>
      <c r="I39" s="1165"/>
      <c r="J39" s="1153"/>
      <c r="K39" s="96"/>
    </row>
    <row r="40" spans="1:11" s="95" customFormat="1" ht="21" customHeight="1">
      <c r="A40" s="1164"/>
      <c r="B40" s="1165"/>
      <c r="C40" s="1165"/>
      <c r="D40" s="1165"/>
      <c r="E40" s="1165"/>
      <c r="F40" s="1165"/>
      <c r="G40" s="1165"/>
      <c r="H40" s="1165"/>
      <c r="I40" s="1165"/>
      <c r="J40" s="1153"/>
      <c r="K40" s="96"/>
    </row>
    <row r="41" spans="1:11" s="95" customFormat="1" ht="21" customHeight="1">
      <c r="A41" s="1164"/>
      <c r="B41" s="1165"/>
      <c r="C41" s="1165"/>
      <c r="D41" s="1165"/>
      <c r="E41" s="1165"/>
      <c r="F41" s="1165"/>
      <c r="G41" s="1165"/>
      <c r="H41" s="1165"/>
      <c r="I41" s="1165"/>
      <c r="J41" s="1153"/>
      <c r="K41" s="96"/>
    </row>
    <row r="42" spans="1:11" s="95" customFormat="1" ht="21" customHeight="1">
      <c r="A42" s="1164"/>
      <c r="B42" s="1165"/>
      <c r="C42" s="1165"/>
      <c r="D42" s="1165"/>
      <c r="E42" s="1165"/>
      <c r="F42" s="1165"/>
      <c r="G42" s="1165"/>
      <c r="H42" s="1165"/>
      <c r="I42" s="1165"/>
      <c r="J42" s="1153"/>
      <c r="K42" s="96"/>
    </row>
    <row r="43" spans="1:11" s="95" customFormat="1" ht="21" customHeight="1">
      <c r="A43" s="1164"/>
      <c r="B43" s="1165"/>
      <c r="C43" s="1165"/>
      <c r="D43" s="1165"/>
      <c r="E43" s="1165"/>
      <c r="F43" s="1165"/>
      <c r="G43" s="1165"/>
      <c r="H43" s="1165"/>
      <c r="I43" s="1165"/>
      <c r="J43" s="1153"/>
      <c r="K43" s="96"/>
    </row>
    <row r="44" spans="1:11" s="95" customFormat="1" ht="21" customHeight="1">
      <c r="A44" s="1164"/>
      <c r="B44" s="1165"/>
      <c r="C44" s="1165"/>
      <c r="D44" s="1165"/>
      <c r="E44" s="1165"/>
      <c r="F44" s="1165"/>
      <c r="G44" s="1165"/>
      <c r="H44" s="1165"/>
      <c r="I44" s="1165"/>
      <c r="J44" s="1153"/>
      <c r="K44" s="96"/>
    </row>
    <row r="45" spans="1:11" s="95" customFormat="1" ht="21" customHeight="1">
      <c r="A45" s="1164"/>
      <c r="B45" s="1165"/>
      <c r="C45" s="1165"/>
      <c r="D45" s="1165"/>
      <c r="E45" s="1165"/>
      <c r="F45" s="1165"/>
      <c r="G45" s="1165"/>
      <c r="H45" s="1165"/>
      <c r="I45" s="1165"/>
      <c r="J45" s="1153"/>
      <c r="K45" s="96"/>
    </row>
    <row r="46" spans="1:11" s="95" customFormat="1" ht="66" hidden="1" customHeight="1">
      <c r="A46" s="1164"/>
      <c r="B46" s="1165"/>
      <c r="C46" s="1165"/>
      <c r="D46" s="1165"/>
      <c r="E46" s="1165"/>
      <c r="F46" s="1165"/>
      <c r="G46" s="1165"/>
      <c r="H46" s="1165"/>
      <c r="I46" s="1165"/>
      <c r="J46" s="1153"/>
      <c r="K46" s="96"/>
    </row>
    <row r="47" spans="1:11" s="98" customFormat="1" ht="22.5" customHeight="1">
      <c r="A47" s="545"/>
      <c r="B47" s="546"/>
      <c r="C47" s="546"/>
      <c r="D47" s="546"/>
      <c r="E47" s="546"/>
      <c r="F47" s="546"/>
      <c r="G47" s="546"/>
      <c r="H47" s="546"/>
      <c r="I47" s="546"/>
      <c r="J47" s="546"/>
    </row>
    <row r="48" spans="1:11" s="433" customFormat="1" ht="36" customHeight="1">
      <c r="A48" s="2649" t="s">
        <v>1018</v>
      </c>
      <c r="B48" s="2649"/>
      <c r="C48" s="2649"/>
      <c r="D48" s="2649"/>
      <c r="E48" s="2649"/>
      <c r="F48" s="2649"/>
      <c r="G48" s="2649"/>
      <c r="H48" s="2649"/>
      <c r="I48" s="2649"/>
      <c r="J48" s="2649"/>
    </row>
    <row r="49" spans="1:257" s="50" customFormat="1" ht="12.75" customHeight="1"/>
    <row r="50" spans="1:257" customFormat="1" ht="11.25" customHeight="1">
      <c r="A50" s="387"/>
      <c r="B50" s="2658" t="s">
        <v>270</v>
      </c>
      <c r="C50" s="2659"/>
      <c r="D50" s="2660"/>
      <c r="E50" s="2661"/>
      <c r="F50" s="2662"/>
      <c r="G50" s="2663"/>
      <c r="H50" s="2658" t="s">
        <v>272</v>
      </c>
      <c r="I50" s="2659"/>
      <c r="J50" s="2660"/>
      <c r="K50" s="2651"/>
      <c r="L50" s="2651"/>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X50" s="216"/>
      <c r="BY50" s="216"/>
      <c r="BZ50" s="216"/>
      <c r="CA50" s="216"/>
      <c r="CB50" s="216"/>
      <c r="CC50" s="216"/>
      <c r="CD50" s="216"/>
      <c r="CE50" s="216"/>
      <c r="CF50" s="216"/>
      <c r="CG50" s="216"/>
      <c r="CH50" s="216"/>
      <c r="CI50" s="216"/>
      <c r="CJ50" s="216"/>
      <c r="CK50" s="216"/>
      <c r="CL50" s="216"/>
      <c r="CM50" s="216"/>
      <c r="CN50" s="216"/>
      <c r="CO50" s="216"/>
      <c r="CP50" s="216"/>
      <c r="CQ50" s="216"/>
      <c r="CR50" s="216"/>
      <c r="CS50" s="216"/>
      <c r="CT50" s="216"/>
      <c r="CU50" s="216"/>
      <c r="CV50" s="216"/>
      <c r="CW50" s="216"/>
      <c r="CX50" s="216"/>
      <c r="CY50" s="216"/>
      <c r="CZ50" s="216"/>
      <c r="DA50" s="216"/>
      <c r="DB50" s="216"/>
      <c r="DC50" s="216"/>
      <c r="DD50" s="216"/>
      <c r="DE50" s="216"/>
      <c r="DF50" s="216"/>
      <c r="DG50" s="216"/>
      <c r="DH50" s="216"/>
      <c r="DI50" s="216"/>
      <c r="DJ50" s="216"/>
      <c r="DK50" s="216"/>
      <c r="DL50" s="216"/>
      <c r="DM50" s="216"/>
      <c r="DN50" s="216"/>
      <c r="DO50" s="216"/>
      <c r="DP50" s="216"/>
      <c r="DQ50" s="216"/>
      <c r="DR50" s="216"/>
      <c r="DS50" s="216"/>
      <c r="DT50" s="216"/>
      <c r="DU50" s="216"/>
      <c r="DV50" s="216"/>
      <c r="DW50" s="216"/>
      <c r="DX50" s="216"/>
      <c r="DY50" s="216"/>
      <c r="DZ50" s="216"/>
      <c r="EA50" s="216"/>
      <c r="EB50" s="216"/>
      <c r="EC50" s="216"/>
      <c r="ED50" s="216"/>
      <c r="EE50" s="216"/>
      <c r="EF50" s="216"/>
      <c r="EG50" s="216"/>
      <c r="EH50" s="216"/>
      <c r="EI50" s="216"/>
      <c r="EJ50" s="216"/>
      <c r="EK50" s="216"/>
      <c r="EL50" s="216"/>
      <c r="EM50" s="216"/>
      <c r="EN50" s="216"/>
      <c r="EO50" s="216"/>
      <c r="EP50" s="216"/>
      <c r="EQ50" s="216"/>
      <c r="ER50" s="216"/>
      <c r="ES50" s="216"/>
      <c r="ET50" s="216"/>
      <c r="EU50" s="216"/>
      <c r="EV50" s="216"/>
      <c r="EW50" s="216"/>
      <c r="EX50" s="216"/>
      <c r="EY50" s="216"/>
      <c r="EZ50" s="216"/>
      <c r="FA50" s="216"/>
      <c r="FB50" s="216"/>
      <c r="FC50" s="216"/>
      <c r="FD50" s="216"/>
      <c r="FE50" s="216"/>
      <c r="FF50" s="216"/>
      <c r="FG50" s="216"/>
      <c r="FH50" s="216"/>
      <c r="FI50" s="216"/>
      <c r="FJ50" s="216"/>
      <c r="FK50" s="216"/>
      <c r="FL50" s="216"/>
      <c r="FM50" s="216"/>
      <c r="FN50" s="216"/>
      <c r="FO50" s="216"/>
      <c r="FP50" s="216"/>
      <c r="FQ50" s="216"/>
      <c r="FR50" s="216"/>
      <c r="FS50" s="216"/>
      <c r="FT50" s="216"/>
      <c r="FU50" s="216"/>
      <c r="FV50" s="216"/>
      <c r="FW50" s="216"/>
      <c r="FX50" s="216"/>
      <c r="FY50" s="216"/>
      <c r="FZ50" s="216"/>
      <c r="GA50" s="216"/>
      <c r="GB50" s="216"/>
      <c r="GC50" s="216"/>
      <c r="GD50" s="216"/>
      <c r="GE50" s="216"/>
      <c r="GF50" s="216"/>
      <c r="GG50" s="216"/>
      <c r="GH50" s="216"/>
      <c r="GI50" s="216"/>
      <c r="GJ50" s="216"/>
      <c r="GK50" s="216"/>
      <c r="GL50" s="216"/>
      <c r="GM50" s="216"/>
      <c r="GN50" s="216"/>
      <c r="GO50" s="216"/>
      <c r="GP50" s="216"/>
      <c r="GQ50" s="216"/>
      <c r="GR50" s="216"/>
      <c r="GS50" s="216"/>
      <c r="GT50" s="216"/>
      <c r="GU50" s="216"/>
      <c r="GV50" s="216"/>
      <c r="GW50" s="216"/>
      <c r="GX50" s="216"/>
      <c r="GY50" s="216"/>
      <c r="GZ50" s="216"/>
      <c r="HA50" s="216"/>
      <c r="HB50" s="216"/>
      <c r="HC50" s="216"/>
      <c r="HD50" s="216"/>
      <c r="HE50" s="216"/>
      <c r="HF50" s="216"/>
      <c r="HG50" s="216"/>
      <c r="HH50" s="216"/>
      <c r="HI50" s="216"/>
      <c r="HJ50" s="216"/>
      <c r="HK50" s="216"/>
      <c r="HL50" s="216"/>
      <c r="HM50" s="216"/>
      <c r="HN50" s="216"/>
      <c r="HO50" s="216"/>
      <c r="HP50" s="216"/>
      <c r="HQ50" s="216"/>
      <c r="HR50" s="216"/>
      <c r="HS50" s="216"/>
      <c r="HT50" s="216"/>
      <c r="HU50" s="216"/>
      <c r="HV50" s="216"/>
      <c r="HW50" s="216"/>
      <c r="HX50" s="216"/>
      <c r="HY50" s="216"/>
      <c r="HZ50" s="216"/>
      <c r="IA50" s="216"/>
      <c r="IB50" s="216"/>
      <c r="IC50" s="216"/>
      <c r="ID50" s="216"/>
      <c r="IE50" s="216"/>
      <c r="IF50" s="216"/>
      <c r="IG50" s="216"/>
      <c r="IH50" s="216"/>
      <c r="II50" s="216"/>
      <c r="IJ50" s="216"/>
      <c r="IK50" s="216"/>
      <c r="IL50" s="216"/>
      <c r="IM50" s="216"/>
      <c r="IN50" s="216"/>
      <c r="IO50" s="216"/>
      <c r="IP50" s="216"/>
      <c r="IQ50" s="216"/>
      <c r="IR50" s="216"/>
      <c r="IS50" s="216"/>
      <c r="IT50" s="216"/>
      <c r="IU50" s="216"/>
      <c r="IV50" s="216"/>
      <c r="IW50" s="128"/>
    </row>
    <row r="51" spans="1:257" customFormat="1" ht="11.25" customHeight="1">
      <c r="A51" s="387"/>
      <c r="B51" s="2655" t="s">
        <v>269</v>
      </c>
      <c r="C51" s="2656"/>
      <c r="D51" s="2657"/>
      <c r="E51" s="2655" t="s">
        <v>267</v>
      </c>
      <c r="F51" s="2656"/>
      <c r="G51" s="2657"/>
      <c r="H51" s="2655" t="s">
        <v>271</v>
      </c>
      <c r="I51" s="2656"/>
      <c r="J51" s="2657"/>
      <c r="K51" s="2651"/>
      <c r="L51" s="2651"/>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16"/>
      <c r="DQ51" s="216"/>
      <c r="DR51" s="216"/>
      <c r="DS51" s="216"/>
      <c r="DT51" s="216"/>
      <c r="DU51" s="216"/>
      <c r="DV51" s="216"/>
      <c r="DW51" s="216"/>
      <c r="DX51" s="216"/>
      <c r="DY51" s="216"/>
      <c r="DZ51" s="216"/>
      <c r="EA51" s="216"/>
      <c r="EB51" s="216"/>
      <c r="EC51" s="216"/>
      <c r="ED51" s="216"/>
      <c r="EE51" s="216"/>
      <c r="EF51" s="216"/>
      <c r="EG51" s="216"/>
      <c r="EH51" s="216"/>
      <c r="EI51" s="216"/>
      <c r="EJ51" s="216"/>
      <c r="EK51" s="216"/>
      <c r="EL51" s="216"/>
      <c r="EM51" s="216"/>
      <c r="EN51" s="216"/>
      <c r="EO51" s="216"/>
      <c r="EP51" s="216"/>
      <c r="EQ51" s="216"/>
      <c r="ER51" s="216"/>
      <c r="ES51" s="216"/>
      <c r="ET51" s="216"/>
      <c r="EU51" s="216"/>
      <c r="EV51" s="216"/>
      <c r="EW51" s="216"/>
      <c r="EX51" s="216"/>
      <c r="EY51" s="216"/>
      <c r="EZ51" s="216"/>
      <c r="FA51" s="216"/>
      <c r="FB51" s="216"/>
      <c r="FC51" s="216"/>
      <c r="FD51" s="216"/>
      <c r="FE51" s="216"/>
      <c r="FF51" s="216"/>
      <c r="FG51" s="216"/>
      <c r="FH51" s="216"/>
      <c r="FI51" s="216"/>
      <c r="FJ51" s="216"/>
      <c r="FK51" s="216"/>
      <c r="FL51" s="216"/>
      <c r="FM51" s="216"/>
      <c r="FN51" s="216"/>
      <c r="FO51" s="216"/>
      <c r="FP51" s="216"/>
      <c r="FQ51" s="216"/>
      <c r="FR51" s="216"/>
      <c r="FS51" s="216"/>
      <c r="FT51" s="216"/>
      <c r="FU51" s="216"/>
      <c r="FV51" s="216"/>
      <c r="FW51" s="216"/>
      <c r="FX51" s="216"/>
      <c r="FY51" s="216"/>
      <c r="FZ51" s="216"/>
      <c r="GA51" s="216"/>
      <c r="GB51" s="216"/>
      <c r="GC51" s="216"/>
      <c r="GD51" s="216"/>
      <c r="GE51" s="216"/>
      <c r="GF51" s="216"/>
      <c r="GG51" s="216"/>
      <c r="GH51" s="216"/>
      <c r="GI51" s="216"/>
      <c r="GJ51" s="216"/>
      <c r="GK51" s="216"/>
      <c r="GL51" s="216"/>
      <c r="GM51" s="216"/>
      <c r="GN51" s="216"/>
      <c r="GO51" s="216"/>
      <c r="GP51" s="216"/>
      <c r="GQ51" s="216"/>
      <c r="GR51" s="216"/>
      <c r="GS51" s="216"/>
      <c r="GT51" s="216"/>
      <c r="GU51" s="216"/>
      <c r="GV51" s="216"/>
      <c r="GW51" s="216"/>
      <c r="GX51" s="216"/>
      <c r="GY51" s="216"/>
      <c r="GZ51" s="216"/>
      <c r="HA51" s="216"/>
      <c r="HB51" s="216"/>
      <c r="HC51" s="216"/>
      <c r="HD51" s="216"/>
      <c r="HE51" s="216"/>
      <c r="HF51" s="216"/>
      <c r="HG51" s="216"/>
      <c r="HH51" s="216"/>
      <c r="HI51" s="216"/>
      <c r="HJ51" s="216"/>
      <c r="HK51" s="216"/>
      <c r="HL51" s="216"/>
      <c r="HM51" s="216"/>
      <c r="HN51" s="216"/>
      <c r="HO51" s="216"/>
      <c r="HP51" s="216"/>
      <c r="HQ51" s="216"/>
      <c r="HR51" s="216"/>
      <c r="HS51" s="216"/>
      <c r="HT51" s="216"/>
      <c r="HU51" s="216"/>
      <c r="HV51" s="216"/>
      <c r="HW51" s="216"/>
      <c r="HX51" s="216"/>
      <c r="HY51" s="216"/>
      <c r="HZ51" s="216"/>
      <c r="IA51" s="216"/>
      <c r="IB51" s="216"/>
      <c r="IC51" s="216"/>
      <c r="ID51" s="216"/>
      <c r="IE51" s="216"/>
      <c r="IF51" s="216"/>
      <c r="IG51" s="216"/>
      <c r="IH51" s="216"/>
      <c r="II51" s="216"/>
      <c r="IJ51" s="216"/>
      <c r="IK51" s="216"/>
      <c r="IL51" s="216"/>
      <c r="IM51" s="216"/>
      <c r="IN51" s="216"/>
      <c r="IO51" s="216"/>
      <c r="IP51" s="216"/>
      <c r="IQ51" s="216"/>
      <c r="IR51" s="216"/>
      <c r="IS51" s="216"/>
      <c r="IT51" s="216"/>
      <c r="IU51" s="216"/>
      <c r="IV51" s="216"/>
      <c r="IW51" s="128"/>
    </row>
    <row r="52" spans="1:257" customFormat="1" ht="11.25" customHeight="1">
      <c r="A52" s="387"/>
      <c r="B52" s="2652" t="s">
        <v>273</v>
      </c>
      <c r="C52" s="2653"/>
      <c r="D52" s="2654"/>
      <c r="E52" s="2652" t="s">
        <v>274</v>
      </c>
      <c r="F52" s="2653"/>
      <c r="G52" s="2654"/>
      <c r="H52" s="2652" t="s">
        <v>273</v>
      </c>
      <c r="I52" s="2653"/>
      <c r="J52" s="2654"/>
      <c r="K52" s="2651"/>
      <c r="L52" s="2651"/>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216"/>
      <c r="ED52" s="216"/>
      <c r="EE52" s="216"/>
      <c r="EF52" s="216"/>
      <c r="EG52" s="216"/>
      <c r="EH52" s="216"/>
      <c r="EI52" s="216"/>
      <c r="EJ52" s="216"/>
      <c r="EK52" s="216"/>
      <c r="EL52" s="216"/>
      <c r="EM52" s="216"/>
      <c r="EN52" s="216"/>
      <c r="EO52" s="216"/>
      <c r="EP52" s="216"/>
      <c r="EQ52" s="216"/>
      <c r="ER52" s="216"/>
      <c r="ES52" s="216"/>
      <c r="ET52" s="216"/>
      <c r="EU52" s="216"/>
      <c r="EV52" s="216"/>
      <c r="EW52" s="216"/>
      <c r="EX52" s="216"/>
      <c r="EY52" s="216"/>
      <c r="EZ52" s="216"/>
      <c r="FA52" s="216"/>
      <c r="FB52" s="216"/>
      <c r="FC52" s="216"/>
      <c r="FD52" s="216"/>
      <c r="FE52" s="216"/>
      <c r="FF52" s="216"/>
      <c r="FG52" s="216"/>
      <c r="FH52" s="216"/>
      <c r="FI52" s="216"/>
      <c r="FJ52" s="216"/>
      <c r="FK52" s="216"/>
      <c r="FL52" s="216"/>
      <c r="FM52" s="216"/>
      <c r="FN52" s="216"/>
      <c r="FO52" s="216"/>
      <c r="FP52" s="216"/>
      <c r="FQ52" s="216"/>
      <c r="FR52" s="216"/>
      <c r="FS52" s="216"/>
      <c r="FT52" s="216"/>
      <c r="FU52" s="216"/>
      <c r="FV52" s="216"/>
      <c r="FW52" s="216"/>
      <c r="FX52" s="216"/>
      <c r="FY52" s="216"/>
      <c r="FZ52" s="216"/>
      <c r="GA52" s="216"/>
      <c r="GB52" s="216"/>
      <c r="GC52" s="216"/>
      <c r="GD52" s="216"/>
      <c r="GE52" s="216"/>
      <c r="GF52" s="216"/>
      <c r="GG52" s="216"/>
      <c r="GH52" s="216"/>
      <c r="GI52" s="216"/>
      <c r="GJ52" s="216"/>
      <c r="GK52" s="216"/>
      <c r="GL52" s="216"/>
      <c r="GM52" s="216"/>
      <c r="GN52" s="216"/>
      <c r="GO52" s="216"/>
      <c r="GP52" s="216"/>
      <c r="GQ52" s="216"/>
      <c r="GR52" s="216"/>
      <c r="GS52" s="216"/>
      <c r="GT52" s="216"/>
      <c r="GU52" s="216"/>
      <c r="GV52" s="216"/>
      <c r="GW52" s="216"/>
      <c r="GX52" s="216"/>
      <c r="GY52" s="216"/>
      <c r="GZ52" s="216"/>
      <c r="HA52" s="216"/>
      <c r="HB52" s="216"/>
      <c r="HC52" s="216"/>
      <c r="HD52" s="216"/>
      <c r="HE52" s="216"/>
      <c r="HF52" s="216"/>
      <c r="HG52" s="216"/>
      <c r="HH52" s="216"/>
      <c r="HI52" s="216"/>
      <c r="HJ52" s="216"/>
      <c r="HK52" s="216"/>
      <c r="HL52" s="216"/>
      <c r="HM52" s="216"/>
      <c r="HN52" s="216"/>
      <c r="HO52" s="216"/>
      <c r="HP52" s="216"/>
      <c r="HQ52" s="216"/>
      <c r="HR52" s="216"/>
      <c r="HS52" s="216"/>
      <c r="HT52" s="216"/>
      <c r="HU52" s="216"/>
      <c r="HV52" s="216"/>
      <c r="HW52" s="216"/>
      <c r="HX52" s="216"/>
      <c r="HY52" s="216"/>
      <c r="HZ52" s="216"/>
      <c r="IA52" s="216"/>
      <c r="IB52" s="216"/>
      <c r="IC52" s="216"/>
      <c r="ID52" s="216"/>
      <c r="IE52" s="216"/>
      <c r="IF52" s="216"/>
      <c r="IG52" s="216"/>
      <c r="IH52" s="216"/>
      <c r="II52" s="216"/>
      <c r="IJ52" s="216"/>
      <c r="IK52" s="216"/>
      <c r="IL52" s="216"/>
      <c r="IM52" s="216"/>
      <c r="IN52" s="216"/>
      <c r="IO52" s="216"/>
      <c r="IP52" s="216"/>
      <c r="IQ52" s="216"/>
      <c r="IR52" s="216"/>
      <c r="IS52" s="216"/>
      <c r="IT52" s="216"/>
      <c r="IU52" s="216"/>
      <c r="IV52" s="216"/>
      <c r="IW52" s="128"/>
    </row>
    <row r="53" spans="1:257" customFormat="1" ht="12" customHeight="1">
      <c r="A53" s="388"/>
      <c r="B53" s="1005" t="s">
        <v>5</v>
      </c>
      <c r="C53" s="424" t="s">
        <v>3</v>
      </c>
      <c r="D53" s="163" t="s">
        <v>5</v>
      </c>
      <c r="E53" s="1005" t="s">
        <v>5</v>
      </c>
      <c r="F53" s="424" t="s">
        <v>3</v>
      </c>
      <c r="G53" s="163" t="s">
        <v>5</v>
      </c>
      <c r="H53" s="1005" t="s">
        <v>5</v>
      </c>
      <c r="I53" s="424" t="s">
        <v>3</v>
      </c>
      <c r="J53" s="163" t="s">
        <v>5</v>
      </c>
      <c r="K53" s="217"/>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216"/>
      <c r="CP53" s="216"/>
      <c r="CQ53" s="216"/>
      <c r="CR53" s="216"/>
      <c r="CS53" s="216"/>
      <c r="CT53" s="216"/>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16"/>
      <c r="DQ53" s="216"/>
      <c r="DR53" s="216"/>
      <c r="DS53" s="216"/>
      <c r="DT53" s="216"/>
      <c r="DU53" s="216"/>
      <c r="DV53" s="216"/>
      <c r="DW53" s="216"/>
      <c r="DX53" s="216"/>
      <c r="DY53" s="216"/>
      <c r="DZ53" s="216"/>
      <c r="EA53" s="216"/>
      <c r="EB53" s="216"/>
      <c r="EC53" s="216"/>
      <c r="ED53" s="216"/>
      <c r="EE53" s="216"/>
      <c r="EF53" s="216"/>
      <c r="EG53" s="216"/>
      <c r="EH53" s="216"/>
      <c r="EI53" s="216"/>
      <c r="EJ53" s="216"/>
      <c r="EK53" s="216"/>
      <c r="EL53" s="216"/>
      <c r="EM53" s="216"/>
      <c r="EN53" s="216"/>
      <c r="EO53" s="216"/>
      <c r="EP53" s="216"/>
      <c r="EQ53" s="216"/>
      <c r="ER53" s="216"/>
      <c r="ES53" s="216"/>
      <c r="ET53" s="216"/>
      <c r="EU53" s="216"/>
      <c r="EV53" s="216"/>
      <c r="EW53" s="216"/>
      <c r="EX53" s="216"/>
      <c r="EY53" s="216"/>
      <c r="EZ53" s="216"/>
      <c r="FA53" s="216"/>
      <c r="FB53" s="216"/>
      <c r="FC53" s="216"/>
      <c r="FD53" s="216"/>
      <c r="FE53" s="216"/>
      <c r="FF53" s="216"/>
      <c r="FG53" s="216"/>
      <c r="FH53" s="216"/>
      <c r="FI53" s="216"/>
      <c r="FJ53" s="216"/>
      <c r="FK53" s="216"/>
      <c r="FL53" s="216"/>
      <c r="FM53" s="216"/>
      <c r="FN53" s="216"/>
      <c r="FO53" s="216"/>
      <c r="FP53" s="216"/>
      <c r="FQ53" s="216"/>
      <c r="FR53" s="216"/>
      <c r="FS53" s="216"/>
      <c r="FT53" s="216"/>
      <c r="FU53" s="216"/>
      <c r="FV53" s="216"/>
      <c r="FW53" s="216"/>
      <c r="FX53" s="216"/>
      <c r="FY53" s="216"/>
      <c r="FZ53" s="216"/>
      <c r="GA53" s="216"/>
      <c r="GB53" s="216"/>
      <c r="GC53" s="216"/>
      <c r="GD53" s="216"/>
      <c r="GE53" s="216"/>
      <c r="GF53" s="216"/>
      <c r="GG53" s="216"/>
      <c r="GH53" s="216"/>
      <c r="GI53" s="216"/>
      <c r="GJ53" s="216"/>
      <c r="GK53" s="216"/>
      <c r="GL53" s="216"/>
      <c r="GM53" s="216"/>
      <c r="GN53" s="216"/>
      <c r="GO53" s="216"/>
      <c r="GP53" s="216"/>
      <c r="GQ53" s="216"/>
      <c r="GR53" s="216"/>
      <c r="GS53" s="216"/>
      <c r="GT53" s="216"/>
      <c r="GU53" s="216"/>
      <c r="GV53" s="216"/>
      <c r="GW53" s="216"/>
      <c r="GX53" s="216"/>
      <c r="GY53" s="216"/>
      <c r="GZ53" s="216"/>
      <c r="HA53" s="216"/>
      <c r="HB53" s="216"/>
      <c r="HC53" s="216"/>
      <c r="HD53" s="216"/>
      <c r="HE53" s="216"/>
      <c r="HF53" s="216"/>
      <c r="HG53" s="216"/>
      <c r="HH53" s="216"/>
      <c r="HI53" s="216"/>
      <c r="HJ53" s="216"/>
      <c r="HK53" s="216"/>
      <c r="HL53" s="216"/>
      <c r="HM53" s="216"/>
      <c r="HN53" s="216"/>
      <c r="HO53" s="216"/>
      <c r="HP53" s="216"/>
      <c r="HQ53" s="216"/>
      <c r="HR53" s="216"/>
      <c r="HS53" s="216"/>
      <c r="HT53" s="216"/>
      <c r="HU53" s="216"/>
      <c r="HV53" s="216"/>
      <c r="HW53" s="216"/>
      <c r="HX53" s="216"/>
      <c r="HY53" s="216"/>
      <c r="HZ53" s="216"/>
      <c r="IA53" s="216"/>
      <c r="IB53" s="216"/>
      <c r="IC53" s="216"/>
      <c r="ID53" s="216"/>
      <c r="IE53" s="216"/>
      <c r="IF53" s="216"/>
      <c r="IG53" s="216"/>
      <c r="IH53" s="216"/>
      <c r="II53" s="216"/>
      <c r="IJ53" s="216"/>
      <c r="IK53" s="216"/>
      <c r="IL53" s="216"/>
      <c r="IM53" s="216"/>
      <c r="IN53" s="216"/>
      <c r="IO53" s="216"/>
      <c r="IP53" s="216"/>
      <c r="IQ53" s="216"/>
      <c r="IR53" s="216"/>
      <c r="IS53" s="216"/>
      <c r="IT53" s="216"/>
      <c r="IU53" s="216"/>
      <c r="IV53" s="216"/>
      <c r="IW53" s="128"/>
    </row>
    <row r="54" spans="1:257" customFormat="1" ht="12" customHeight="1">
      <c r="A54" s="389" t="s">
        <v>1</v>
      </c>
      <c r="B54" s="1633" t="s">
        <v>1813</v>
      </c>
      <c r="C54" s="390" t="s">
        <v>1326</v>
      </c>
      <c r="D54" s="390" t="s">
        <v>1326</v>
      </c>
      <c r="E54" s="1633" t="s">
        <v>1813</v>
      </c>
      <c r="F54" s="390" t="s">
        <v>1326</v>
      </c>
      <c r="G54" s="390" t="s">
        <v>1326</v>
      </c>
      <c r="H54" s="1633" t="s">
        <v>1813</v>
      </c>
      <c r="I54" s="390" t="s">
        <v>1326</v>
      </c>
      <c r="J54" s="390" t="s">
        <v>1326</v>
      </c>
      <c r="K54" s="217"/>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c r="CJ54" s="216"/>
      <c r="CK54" s="216"/>
      <c r="CL54" s="216"/>
      <c r="CM54" s="216"/>
      <c r="CN54" s="216"/>
      <c r="CO54" s="216"/>
      <c r="CP54" s="216"/>
      <c r="CQ54" s="216"/>
      <c r="CR54" s="216"/>
      <c r="CS54" s="216"/>
      <c r="CT54" s="216"/>
      <c r="CU54" s="216"/>
      <c r="CV54" s="216"/>
      <c r="CW54" s="216"/>
      <c r="CX54" s="216"/>
      <c r="CY54" s="216"/>
      <c r="CZ54" s="216"/>
      <c r="DA54" s="216"/>
      <c r="DB54" s="216"/>
      <c r="DC54" s="216"/>
      <c r="DD54" s="216"/>
      <c r="DE54" s="216"/>
      <c r="DF54" s="216"/>
      <c r="DG54" s="216"/>
      <c r="DH54" s="216"/>
      <c r="DI54" s="216"/>
      <c r="DJ54" s="216"/>
      <c r="DK54" s="216"/>
      <c r="DL54" s="216"/>
      <c r="DM54" s="216"/>
      <c r="DN54" s="216"/>
      <c r="DO54" s="216"/>
      <c r="DP54" s="216"/>
      <c r="DQ54" s="216"/>
      <c r="DR54" s="216"/>
      <c r="DS54" s="216"/>
      <c r="DT54" s="216"/>
      <c r="DU54" s="216"/>
      <c r="DV54" s="216"/>
      <c r="DW54" s="216"/>
      <c r="DX54" s="216"/>
      <c r="DY54" s="216"/>
      <c r="DZ54" s="216"/>
      <c r="EA54" s="216"/>
      <c r="EB54" s="216"/>
      <c r="EC54" s="216"/>
      <c r="ED54" s="216"/>
      <c r="EE54" s="216"/>
      <c r="EF54" s="216"/>
      <c r="EG54" s="216"/>
      <c r="EH54" s="216"/>
      <c r="EI54" s="216"/>
      <c r="EJ54" s="216"/>
      <c r="EK54" s="216"/>
      <c r="EL54" s="216"/>
      <c r="EM54" s="216"/>
      <c r="EN54" s="216"/>
      <c r="EO54" s="216"/>
      <c r="EP54" s="216"/>
      <c r="EQ54" s="216"/>
      <c r="ER54" s="216"/>
      <c r="ES54" s="216"/>
      <c r="ET54" s="216"/>
      <c r="EU54" s="216"/>
      <c r="EV54" s="216"/>
      <c r="EW54" s="216"/>
      <c r="EX54" s="216"/>
      <c r="EY54" s="216"/>
      <c r="EZ54" s="216"/>
      <c r="FA54" s="216"/>
      <c r="FB54" s="216"/>
      <c r="FC54" s="216"/>
      <c r="FD54" s="216"/>
      <c r="FE54" s="216"/>
      <c r="FF54" s="216"/>
      <c r="FG54" s="216"/>
      <c r="FH54" s="216"/>
      <c r="FI54" s="216"/>
      <c r="FJ54" s="216"/>
      <c r="FK54" s="216"/>
      <c r="FL54" s="216"/>
      <c r="FM54" s="216"/>
      <c r="FN54" s="216"/>
      <c r="FO54" s="216"/>
      <c r="FP54" s="216"/>
      <c r="FQ54" s="216"/>
      <c r="FR54" s="216"/>
      <c r="FS54" s="216"/>
      <c r="FT54" s="216"/>
      <c r="FU54" s="216"/>
      <c r="FV54" s="216"/>
      <c r="FW54" s="216"/>
      <c r="FX54" s="216"/>
      <c r="FY54" s="216"/>
      <c r="FZ54" s="216"/>
      <c r="GA54" s="216"/>
      <c r="GB54" s="216"/>
      <c r="GC54" s="216"/>
      <c r="GD54" s="216"/>
      <c r="GE54" s="216"/>
      <c r="GF54" s="216"/>
      <c r="GG54" s="216"/>
      <c r="GH54" s="216"/>
      <c r="GI54" s="216"/>
      <c r="GJ54" s="216"/>
      <c r="GK54" s="216"/>
      <c r="GL54" s="216"/>
      <c r="GM54" s="216"/>
      <c r="GN54" s="216"/>
      <c r="GO54" s="216"/>
      <c r="GP54" s="216"/>
      <c r="GQ54" s="216"/>
      <c r="GR54" s="216"/>
      <c r="GS54" s="216"/>
      <c r="GT54" s="216"/>
      <c r="GU54" s="216"/>
      <c r="GV54" s="216"/>
      <c r="GW54" s="216"/>
      <c r="GX54" s="216"/>
      <c r="GY54" s="216"/>
      <c r="GZ54" s="216"/>
      <c r="HA54" s="216"/>
      <c r="HB54" s="216"/>
      <c r="HC54" s="216"/>
      <c r="HD54" s="216"/>
      <c r="HE54" s="216"/>
      <c r="HF54" s="216"/>
      <c r="HG54" s="216"/>
      <c r="HH54" s="216"/>
      <c r="HI54" s="216"/>
      <c r="HJ54" s="216"/>
      <c r="HK54" s="216"/>
      <c r="HL54" s="216"/>
      <c r="HM54" s="216"/>
      <c r="HN54" s="216"/>
      <c r="HO54" s="216"/>
      <c r="HP54" s="216"/>
      <c r="HQ54" s="216"/>
      <c r="HR54" s="216"/>
      <c r="HS54" s="216"/>
      <c r="HT54" s="216"/>
      <c r="HU54" s="216"/>
      <c r="HV54" s="216"/>
      <c r="HW54" s="216"/>
      <c r="HX54" s="216"/>
      <c r="HY54" s="216"/>
      <c r="HZ54" s="216"/>
      <c r="IA54" s="216"/>
      <c r="IB54" s="216"/>
      <c r="IC54" s="216"/>
      <c r="ID54" s="216"/>
      <c r="IE54" s="216"/>
      <c r="IF54" s="216"/>
      <c r="IG54" s="216"/>
      <c r="IH54" s="216"/>
      <c r="II54" s="216"/>
      <c r="IJ54" s="216"/>
      <c r="IK54" s="216"/>
      <c r="IL54" s="216"/>
      <c r="IM54" s="216"/>
      <c r="IN54" s="216"/>
      <c r="IO54" s="216"/>
      <c r="IP54" s="216"/>
      <c r="IQ54" s="216"/>
      <c r="IR54" s="216"/>
      <c r="IS54" s="216"/>
      <c r="IT54" s="216"/>
      <c r="IU54" s="216"/>
      <c r="IV54" s="216"/>
      <c r="IW54" s="128"/>
    </row>
    <row r="55" spans="1:257" customFormat="1" ht="12" customHeight="1">
      <c r="A55" s="324" t="s">
        <v>152</v>
      </c>
      <c r="B55" s="2314">
        <v>4395.45742711</v>
      </c>
      <c r="C55" s="2315">
        <v>4502.3542629800004</v>
      </c>
      <c r="D55" s="2316">
        <v>5243</v>
      </c>
      <c r="E55" s="2314">
        <v>-1823.36417744</v>
      </c>
      <c r="F55" s="2315">
        <v>-1841.09325315</v>
      </c>
      <c r="G55" s="2316">
        <v>-2215</v>
      </c>
      <c r="H55" s="2314">
        <v>2572.0932496699998</v>
      </c>
      <c r="I55" s="2315">
        <v>2661.2610098300001</v>
      </c>
      <c r="J55" s="2315">
        <v>3028</v>
      </c>
      <c r="K55" s="218"/>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X55" s="216"/>
      <c r="BY55" s="216"/>
      <c r="BZ55" s="216"/>
      <c r="CA55" s="216"/>
      <c r="CB55" s="216"/>
      <c r="CC55" s="216"/>
      <c r="CD55" s="216"/>
      <c r="CE55" s="216"/>
      <c r="CF55" s="216"/>
      <c r="CG55" s="216"/>
      <c r="CH55" s="216"/>
      <c r="CI55" s="216"/>
      <c r="CJ55" s="216"/>
      <c r="CK55" s="216"/>
      <c r="CL55" s="216"/>
      <c r="CM55" s="216"/>
      <c r="CN55" s="216"/>
      <c r="CO55" s="216"/>
      <c r="CP55" s="216"/>
      <c r="CQ55" s="216"/>
      <c r="CR55" s="216"/>
      <c r="CS55" s="216"/>
      <c r="CT55" s="216"/>
      <c r="CU55" s="216"/>
      <c r="CV55" s="216"/>
      <c r="CW55" s="216"/>
      <c r="CX55" s="216"/>
      <c r="CY55" s="216"/>
      <c r="CZ55" s="216"/>
      <c r="DA55" s="216"/>
      <c r="DB55" s="216"/>
      <c r="DC55" s="216"/>
      <c r="DD55" s="216"/>
      <c r="DE55" s="216"/>
      <c r="DF55" s="216"/>
      <c r="DG55" s="216"/>
      <c r="DH55" s="216"/>
      <c r="DI55" s="216"/>
      <c r="DJ55" s="216"/>
      <c r="DK55" s="216"/>
      <c r="DL55" s="216"/>
      <c r="DM55" s="216"/>
      <c r="DN55" s="216"/>
      <c r="DO55" s="216"/>
      <c r="DP55" s="216"/>
      <c r="DQ55" s="216"/>
      <c r="DR55" s="216"/>
      <c r="DS55" s="216"/>
      <c r="DT55" s="216"/>
      <c r="DU55" s="216"/>
      <c r="DV55" s="216"/>
      <c r="DW55" s="216"/>
      <c r="DX55" s="216"/>
      <c r="DY55" s="216"/>
      <c r="DZ55" s="216"/>
      <c r="EA55" s="216"/>
      <c r="EB55" s="216"/>
      <c r="EC55" s="216"/>
      <c r="ED55" s="216"/>
      <c r="EE55" s="216"/>
      <c r="EF55" s="216"/>
      <c r="EG55" s="216"/>
      <c r="EH55" s="216"/>
      <c r="EI55" s="216"/>
      <c r="EJ55" s="216"/>
      <c r="EK55" s="216"/>
      <c r="EL55" s="216"/>
      <c r="EM55" s="216"/>
      <c r="EN55" s="216"/>
      <c r="EO55" s="216"/>
      <c r="EP55" s="216"/>
      <c r="EQ55" s="216"/>
      <c r="ER55" s="216"/>
      <c r="ES55" s="216"/>
      <c r="ET55" s="216"/>
      <c r="EU55" s="216"/>
      <c r="EV55" s="216"/>
      <c r="EW55" s="216"/>
      <c r="EX55" s="216"/>
      <c r="EY55" s="216"/>
      <c r="EZ55" s="216"/>
      <c r="FA55" s="216"/>
      <c r="FB55" s="216"/>
      <c r="FC55" s="216"/>
      <c r="FD55" s="216"/>
      <c r="FE55" s="216"/>
      <c r="FF55" s="216"/>
      <c r="FG55" s="216"/>
      <c r="FH55" s="216"/>
      <c r="FI55" s="216"/>
      <c r="FJ55" s="216"/>
      <c r="FK55" s="216"/>
      <c r="FL55" s="216"/>
      <c r="FM55" s="216"/>
      <c r="FN55" s="216"/>
      <c r="FO55" s="216"/>
      <c r="FP55" s="216"/>
      <c r="FQ55" s="216"/>
      <c r="FR55" s="216"/>
      <c r="FS55" s="216"/>
      <c r="FT55" s="216"/>
      <c r="FU55" s="216"/>
      <c r="FV55" s="216"/>
      <c r="FW55" s="216"/>
      <c r="FX55" s="216"/>
      <c r="FY55" s="216"/>
      <c r="FZ55" s="216"/>
      <c r="GA55" s="216"/>
      <c r="GB55" s="216"/>
      <c r="GC55" s="216"/>
      <c r="GD55" s="216"/>
      <c r="GE55" s="216"/>
      <c r="GF55" s="216"/>
      <c r="GG55" s="216"/>
      <c r="GH55" s="216"/>
      <c r="GI55" s="216"/>
      <c r="GJ55" s="216"/>
      <c r="GK55" s="216"/>
      <c r="GL55" s="216"/>
      <c r="GM55" s="216"/>
      <c r="GN55" s="216"/>
      <c r="GO55" s="216"/>
      <c r="GP55" s="216"/>
      <c r="GQ55" s="216"/>
      <c r="GR55" s="216"/>
      <c r="GS55" s="216"/>
      <c r="GT55" s="216"/>
      <c r="GU55" s="216"/>
      <c r="GV55" s="216"/>
      <c r="GW55" s="216"/>
      <c r="GX55" s="216"/>
      <c r="GY55" s="216"/>
      <c r="GZ55" s="216"/>
      <c r="HA55" s="216"/>
      <c r="HB55" s="216"/>
      <c r="HC55" s="216"/>
      <c r="HD55" s="216"/>
      <c r="HE55" s="216"/>
      <c r="HF55" s="216"/>
      <c r="HG55" s="216"/>
      <c r="HH55" s="216"/>
      <c r="HI55" s="216"/>
      <c r="HJ55" s="216"/>
      <c r="HK55" s="216"/>
      <c r="HL55" s="216"/>
      <c r="HM55" s="216"/>
      <c r="HN55" s="216"/>
      <c r="HO55" s="216"/>
      <c r="HP55" s="216"/>
      <c r="HQ55" s="216"/>
      <c r="HR55" s="216"/>
      <c r="HS55" s="216"/>
      <c r="HT55" s="216"/>
      <c r="HU55" s="216"/>
      <c r="HV55" s="216"/>
      <c r="HW55" s="216"/>
      <c r="HX55" s="216"/>
      <c r="HY55" s="216"/>
      <c r="HZ55" s="216"/>
      <c r="IA55" s="216"/>
      <c r="IB55" s="216"/>
      <c r="IC55" s="216"/>
      <c r="ID55" s="216"/>
      <c r="IE55" s="216"/>
      <c r="IF55" s="216"/>
      <c r="IG55" s="216"/>
      <c r="IH55" s="216"/>
      <c r="II55" s="216"/>
      <c r="IJ55" s="216"/>
      <c r="IK55" s="216"/>
      <c r="IL55" s="216"/>
      <c r="IM55" s="216"/>
      <c r="IN55" s="216"/>
      <c r="IO55" s="216"/>
      <c r="IP55" s="216"/>
      <c r="IQ55" s="216"/>
      <c r="IR55" s="216"/>
      <c r="IS55" s="216"/>
      <c r="IT55" s="216"/>
      <c r="IU55" s="216"/>
      <c r="IV55" s="216"/>
      <c r="IW55" s="128"/>
    </row>
    <row r="56" spans="1:257" customFormat="1" ht="12" customHeight="1">
      <c r="A56" s="327" t="s">
        <v>204</v>
      </c>
      <c r="B56" s="2314">
        <v>3699.5639157720998</v>
      </c>
      <c r="C56" s="2315">
        <v>3664.8411890133002</v>
      </c>
      <c r="D56" s="2316">
        <v>4237</v>
      </c>
      <c r="E56" s="2314">
        <v>-1701.7306519071999</v>
      </c>
      <c r="F56" s="2315">
        <v>-1619.8528284698</v>
      </c>
      <c r="G56" s="2316">
        <v>-2166</v>
      </c>
      <c r="H56" s="2314">
        <v>1997.8332638648999</v>
      </c>
      <c r="I56" s="2315">
        <v>2044.9883605435002</v>
      </c>
      <c r="J56" s="2315">
        <v>2071</v>
      </c>
      <c r="K56" s="218"/>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X56" s="216"/>
      <c r="BY56" s="216"/>
      <c r="BZ56" s="216"/>
      <c r="CA56" s="216"/>
      <c r="CB56" s="216"/>
      <c r="CC56" s="216"/>
      <c r="CD56" s="216"/>
      <c r="CE56" s="216"/>
      <c r="CF56" s="216"/>
      <c r="CG56" s="216"/>
      <c r="CH56" s="216"/>
      <c r="CI56" s="216"/>
      <c r="CJ56" s="216"/>
      <c r="CK56" s="216"/>
      <c r="CL56" s="216"/>
      <c r="CM56" s="216"/>
      <c r="CN56" s="216"/>
      <c r="CO56" s="216"/>
      <c r="CP56" s="216"/>
      <c r="CQ56" s="216"/>
      <c r="CR56" s="216"/>
      <c r="CS56" s="216"/>
      <c r="CT56" s="216"/>
      <c r="CU56" s="216"/>
      <c r="CV56" s="216"/>
      <c r="CW56" s="216"/>
      <c r="CX56" s="216"/>
      <c r="CY56" s="216"/>
      <c r="CZ56" s="216"/>
      <c r="DA56" s="216"/>
      <c r="DB56" s="216"/>
      <c r="DC56" s="216"/>
      <c r="DD56" s="216"/>
      <c r="DE56" s="216"/>
      <c r="DF56" s="216"/>
      <c r="DG56" s="216"/>
      <c r="DH56" s="216"/>
      <c r="DI56" s="216"/>
      <c r="DJ56" s="216"/>
      <c r="DK56" s="216"/>
      <c r="DL56" s="216"/>
      <c r="DM56" s="216"/>
      <c r="DN56" s="216"/>
      <c r="DO56" s="216"/>
      <c r="DP56" s="216"/>
      <c r="DQ56" s="216"/>
      <c r="DR56" s="216"/>
      <c r="DS56" s="216"/>
      <c r="DT56" s="216"/>
      <c r="DU56" s="216"/>
      <c r="DV56" s="216"/>
      <c r="DW56" s="216"/>
      <c r="DX56" s="216"/>
      <c r="DY56" s="216"/>
      <c r="DZ56" s="216"/>
      <c r="EA56" s="216"/>
      <c r="EB56" s="216"/>
      <c r="EC56" s="216"/>
      <c r="ED56" s="216"/>
      <c r="EE56" s="216"/>
      <c r="EF56" s="216"/>
      <c r="EG56" s="216"/>
      <c r="EH56" s="216"/>
      <c r="EI56" s="216"/>
      <c r="EJ56" s="216"/>
      <c r="EK56" s="216"/>
      <c r="EL56" s="216"/>
      <c r="EM56" s="216"/>
      <c r="EN56" s="216"/>
      <c r="EO56" s="216"/>
      <c r="EP56" s="216"/>
      <c r="EQ56" s="216"/>
      <c r="ER56" s="216"/>
      <c r="ES56" s="216"/>
      <c r="ET56" s="216"/>
      <c r="EU56" s="216"/>
      <c r="EV56" s="216"/>
      <c r="EW56" s="216"/>
      <c r="EX56" s="216"/>
      <c r="EY56" s="216"/>
      <c r="EZ56" s="216"/>
      <c r="FA56" s="216"/>
      <c r="FB56" s="216"/>
      <c r="FC56" s="216"/>
      <c r="FD56" s="216"/>
      <c r="FE56" s="216"/>
      <c r="FF56" s="216"/>
      <c r="FG56" s="216"/>
      <c r="FH56" s="216"/>
      <c r="FI56" s="216"/>
      <c r="FJ56" s="216"/>
      <c r="FK56" s="216"/>
      <c r="FL56" s="216"/>
      <c r="FM56" s="216"/>
      <c r="FN56" s="216"/>
      <c r="FO56" s="216"/>
      <c r="FP56" s="216"/>
      <c r="FQ56" s="216"/>
      <c r="FR56" s="216"/>
      <c r="FS56" s="216"/>
      <c r="FT56" s="216"/>
      <c r="FU56" s="216"/>
      <c r="FV56" s="216"/>
      <c r="FW56" s="216"/>
      <c r="FX56" s="216"/>
      <c r="FY56" s="216"/>
      <c r="FZ56" s="216"/>
      <c r="GA56" s="216"/>
      <c r="GB56" s="216"/>
      <c r="GC56" s="216"/>
      <c r="GD56" s="216"/>
      <c r="GE56" s="216"/>
      <c r="GF56" s="216"/>
      <c r="GG56" s="216"/>
      <c r="GH56" s="216"/>
      <c r="GI56" s="216"/>
      <c r="GJ56" s="216"/>
      <c r="GK56" s="216"/>
      <c r="GL56" s="216"/>
      <c r="GM56" s="216"/>
      <c r="GN56" s="216"/>
      <c r="GO56" s="216"/>
      <c r="GP56" s="216"/>
      <c r="GQ56" s="216"/>
      <c r="GR56" s="216"/>
      <c r="GS56" s="216"/>
      <c r="GT56" s="216"/>
      <c r="GU56" s="216"/>
      <c r="GV56" s="216"/>
      <c r="GW56" s="216"/>
      <c r="GX56" s="216"/>
      <c r="GY56" s="216"/>
      <c r="GZ56" s="216"/>
      <c r="HA56" s="216"/>
      <c r="HB56" s="216"/>
      <c r="HC56" s="216"/>
      <c r="HD56" s="216"/>
      <c r="HE56" s="216"/>
      <c r="HF56" s="216"/>
      <c r="HG56" s="216"/>
      <c r="HH56" s="216"/>
      <c r="HI56" s="216"/>
      <c r="HJ56" s="216"/>
      <c r="HK56" s="216"/>
      <c r="HL56" s="216"/>
      <c r="HM56" s="216"/>
      <c r="HN56" s="216"/>
      <c r="HO56" s="216"/>
      <c r="HP56" s="216"/>
      <c r="HQ56" s="216"/>
      <c r="HR56" s="216"/>
      <c r="HS56" s="216"/>
      <c r="HT56" s="216"/>
      <c r="HU56" s="216"/>
      <c r="HV56" s="216"/>
      <c r="HW56" s="216"/>
      <c r="HX56" s="216"/>
      <c r="HY56" s="216"/>
      <c r="HZ56" s="216"/>
      <c r="IA56" s="216"/>
      <c r="IB56" s="216"/>
      <c r="IC56" s="216"/>
      <c r="ID56" s="216"/>
      <c r="IE56" s="216"/>
      <c r="IF56" s="216"/>
      <c r="IG56" s="216"/>
      <c r="IH56" s="216"/>
      <c r="II56" s="216"/>
      <c r="IJ56" s="216"/>
      <c r="IK56" s="216"/>
      <c r="IL56" s="216"/>
      <c r="IM56" s="216"/>
      <c r="IN56" s="216"/>
      <c r="IO56" s="216"/>
      <c r="IP56" s="216"/>
      <c r="IQ56" s="216"/>
      <c r="IR56" s="216"/>
      <c r="IS56" s="216"/>
      <c r="IT56" s="216"/>
      <c r="IU56" s="216"/>
      <c r="IV56" s="216"/>
      <c r="IW56" s="128"/>
    </row>
    <row r="57" spans="1:257" customFormat="1" ht="12" customHeight="1">
      <c r="A57" s="327" t="s">
        <v>70</v>
      </c>
      <c r="B57" s="2314">
        <v>3648.7946007501</v>
      </c>
      <c r="C57" s="2315">
        <v>3715.5305422820002</v>
      </c>
      <c r="D57" s="2316">
        <v>4212</v>
      </c>
      <c r="E57" s="2314">
        <v>-1357.6296850429999</v>
      </c>
      <c r="F57" s="2315">
        <v>-1426.3522058335</v>
      </c>
      <c r="G57" s="2316">
        <v>-1547</v>
      </c>
      <c r="H57" s="2314">
        <v>2291.1649157071001</v>
      </c>
      <c r="I57" s="2315">
        <v>2289.1783364485</v>
      </c>
      <c r="J57" s="2315">
        <v>2665</v>
      </c>
      <c r="K57" s="218"/>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X57" s="216"/>
      <c r="BY57" s="216"/>
      <c r="BZ57" s="216"/>
      <c r="CA57" s="216"/>
      <c r="CB57" s="216"/>
      <c r="CC57" s="216"/>
      <c r="CD57" s="216"/>
      <c r="CE57" s="216"/>
      <c r="CF57" s="216"/>
      <c r="CG57" s="216"/>
      <c r="CH57" s="216"/>
      <c r="CI57" s="216"/>
      <c r="CJ57" s="216"/>
      <c r="CK57" s="216"/>
      <c r="CL57" s="216"/>
      <c r="CM57" s="216"/>
      <c r="CN57" s="216"/>
      <c r="CO57" s="216"/>
      <c r="CP57" s="216"/>
      <c r="CQ57" s="216"/>
      <c r="CR57" s="216"/>
      <c r="CS57" s="216"/>
      <c r="CT57" s="216"/>
      <c r="CU57" s="216"/>
      <c r="CV57" s="216"/>
      <c r="CW57" s="216"/>
      <c r="CX57" s="216"/>
      <c r="CY57" s="216"/>
      <c r="CZ57" s="216"/>
      <c r="DA57" s="216"/>
      <c r="DB57" s="216"/>
      <c r="DC57" s="216"/>
      <c r="DD57" s="216"/>
      <c r="DE57" s="216"/>
      <c r="DF57" s="216"/>
      <c r="DG57" s="216"/>
      <c r="DH57" s="216"/>
      <c r="DI57" s="216"/>
      <c r="DJ57" s="216"/>
      <c r="DK57" s="216"/>
      <c r="DL57" s="216"/>
      <c r="DM57" s="216"/>
      <c r="DN57" s="216"/>
      <c r="DO57" s="216"/>
      <c r="DP57" s="216"/>
      <c r="DQ57" s="216"/>
      <c r="DR57" s="216"/>
      <c r="DS57" s="216"/>
      <c r="DT57" s="216"/>
      <c r="DU57" s="216"/>
      <c r="DV57" s="216"/>
      <c r="DW57" s="216"/>
      <c r="DX57" s="216"/>
      <c r="DY57" s="216"/>
      <c r="DZ57" s="216"/>
      <c r="EA57" s="216"/>
      <c r="EB57" s="216"/>
      <c r="EC57" s="216"/>
      <c r="ED57" s="216"/>
      <c r="EE57" s="216"/>
      <c r="EF57" s="216"/>
      <c r="EG57" s="216"/>
      <c r="EH57" s="216"/>
      <c r="EI57" s="216"/>
      <c r="EJ57" s="216"/>
      <c r="EK57" s="216"/>
      <c r="EL57" s="216"/>
      <c r="EM57" s="216"/>
      <c r="EN57" s="216"/>
      <c r="EO57" s="216"/>
      <c r="EP57" s="216"/>
      <c r="EQ57" s="216"/>
      <c r="ER57" s="216"/>
      <c r="ES57" s="216"/>
      <c r="ET57" s="216"/>
      <c r="EU57" s="216"/>
      <c r="EV57" s="216"/>
      <c r="EW57" s="216"/>
      <c r="EX57" s="216"/>
      <c r="EY57" s="216"/>
      <c r="EZ57" s="216"/>
      <c r="FA57" s="216"/>
      <c r="FB57" s="216"/>
      <c r="FC57" s="216"/>
      <c r="FD57" s="216"/>
      <c r="FE57" s="216"/>
      <c r="FF57" s="216"/>
      <c r="FG57" s="216"/>
      <c r="FH57" s="216"/>
      <c r="FI57" s="216"/>
      <c r="FJ57" s="216"/>
      <c r="FK57" s="216"/>
      <c r="FL57" s="216"/>
      <c r="FM57" s="216"/>
      <c r="FN57" s="216"/>
      <c r="FO57" s="216"/>
      <c r="FP57" s="216"/>
      <c r="FQ57" s="216"/>
      <c r="FR57" s="216"/>
      <c r="FS57" s="216"/>
      <c r="FT57" s="216"/>
      <c r="FU57" s="216"/>
      <c r="FV57" s="216"/>
      <c r="FW57" s="216"/>
      <c r="FX57" s="216"/>
      <c r="FY57" s="216"/>
      <c r="FZ57" s="216"/>
      <c r="GA57" s="216"/>
      <c r="GB57" s="216"/>
      <c r="GC57" s="216"/>
      <c r="GD57" s="216"/>
      <c r="GE57" s="216"/>
      <c r="GF57" s="216"/>
      <c r="GG57" s="216"/>
      <c r="GH57" s="216"/>
      <c r="GI57" s="216"/>
      <c r="GJ57" s="216"/>
      <c r="GK57" s="216"/>
      <c r="GL57" s="216"/>
      <c r="GM57" s="216"/>
      <c r="GN57" s="216"/>
      <c r="GO57" s="216"/>
      <c r="GP57" s="216"/>
      <c r="GQ57" s="216"/>
      <c r="GR57" s="216"/>
      <c r="GS57" s="216"/>
      <c r="GT57" s="216"/>
      <c r="GU57" s="216"/>
      <c r="GV57" s="216"/>
      <c r="GW57" s="216"/>
      <c r="GX57" s="216"/>
      <c r="GY57" s="216"/>
      <c r="GZ57" s="216"/>
      <c r="HA57" s="216"/>
      <c r="HB57" s="216"/>
      <c r="HC57" s="216"/>
      <c r="HD57" s="216"/>
      <c r="HE57" s="216"/>
      <c r="HF57" s="216"/>
      <c r="HG57" s="216"/>
      <c r="HH57" s="216"/>
      <c r="HI57" s="216"/>
      <c r="HJ57" s="216"/>
      <c r="HK57" s="216"/>
      <c r="HL57" s="216"/>
      <c r="HM57" s="216"/>
      <c r="HN57" s="216"/>
      <c r="HO57" s="216"/>
      <c r="HP57" s="216"/>
      <c r="HQ57" s="216"/>
      <c r="HR57" s="216"/>
      <c r="HS57" s="216"/>
      <c r="HT57" s="216"/>
      <c r="HU57" s="216"/>
      <c r="HV57" s="216"/>
      <c r="HW57" s="216"/>
      <c r="HX57" s="216"/>
      <c r="HY57" s="216"/>
      <c r="HZ57" s="216"/>
      <c r="IA57" s="216"/>
      <c r="IB57" s="216"/>
      <c r="IC57" s="216"/>
      <c r="ID57" s="216"/>
      <c r="IE57" s="216"/>
      <c r="IF57" s="216"/>
      <c r="IG57" s="216"/>
      <c r="IH57" s="216"/>
      <c r="II57" s="216"/>
      <c r="IJ57" s="216"/>
      <c r="IK57" s="216"/>
      <c r="IL57" s="216"/>
      <c r="IM57" s="216"/>
      <c r="IN57" s="216"/>
      <c r="IO57" s="216"/>
      <c r="IP57" s="216"/>
      <c r="IQ57" s="216"/>
      <c r="IR57" s="216"/>
      <c r="IS57" s="216"/>
      <c r="IT57" s="216"/>
      <c r="IU57" s="216"/>
      <c r="IV57" s="216"/>
      <c r="IW57" s="128"/>
    </row>
    <row r="58" spans="1:257" customFormat="1" ht="12" customHeight="1">
      <c r="A58" s="327" t="s">
        <v>80</v>
      </c>
      <c r="B58" s="2314">
        <v>2813.0463356360001</v>
      </c>
      <c r="C58" s="2315">
        <v>2643.3376270099998</v>
      </c>
      <c r="D58" s="2316">
        <v>2149</v>
      </c>
      <c r="E58" s="2314">
        <v>-1295.0402256320001</v>
      </c>
      <c r="F58" s="2315">
        <v>-1112.9461517529001</v>
      </c>
      <c r="G58" s="2316">
        <v>-1360</v>
      </c>
      <c r="H58" s="2314">
        <v>1518.006110004</v>
      </c>
      <c r="I58" s="2315">
        <v>1530.3914752570997</v>
      </c>
      <c r="J58" s="2315">
        <v>789</v>
      </c>
      <c r="K58" s="218"/>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X58" s="216"/>
      <c r="BY58" s="216"/>
      <c r="BZ58" s="216"/>
      <c r="CA58" s="216"/>
      <c r="CB58" s="216"/>
      <c r="CC58" s="216"/>
      <c r="CD58" s="216"/>
      <c r="CE58" s="216"/>
      <c r="CF58" s="216"/>
      <c r="CG58" s="216"/>
      <c r="CH58" s="216"/>
      <c r="CI58" s="216"/>
      <c r="CJ58" s="216"/>
      <c r="CK58" s="216"/>
      <c r="CL58" s="216"/>
      <c r="CM58" s="216"/>
      <c r="CN58" s="216"/>
      <c r="CO58" s="216"/>
      <c r="CP58" s="216"/>
      <c r="CQ58" s="216"/>
      <c r="CR58" s="216"/>
      <c r="CS58" s="216"/>
      <c r="CT58" s="216"/>
      <c r="CU58" s="216"/>
      <c r="CV58" s="216"/>
      <c r="CW58" s="216"/>
      <c r="CX58" s="216"/>
      <c r="CY58" s="216"/>
      <c r="CZ58" s="216"/>
      <c r="DA58" s="216"/>
      <c r="DB58" s="216"/>
      <c r="DC58" s="216"/>
      <c r="DD58" s="216"/>
      <c r="DE58" s="216"/>
      <c r="DF58" s="216"/>
      <c r="DG58" s="216"/>
      <c r="DH58" s="216"/>
      <c r="DI58" s="216"/>
      <c r="DJ58" s="216"/>
      <c r="DK58" s="216"/>
      <c r="DL58" s="216"/>
      <c r="DM58" s="216"/>
      <c r="DN58" s="216"/>
      <c r="DO58" s="216"/>
      <c r="DP58" s="216"/>
      <c r="DQ58" s="216"/>
      <c r="DR58" s="216"/>
      <c r="DS58" s="216"/>
      <c r="DT58" s="216"/>
      <c r="DU58" s="216"/>
      <c r="DV58" s="216"/>
      <c r="DW58" s="216"/>
      <c r="DX58" s="216"/>
      <c r="DY58" s="216"/>
      <c r="DZ58" s="216"/>
      <c r="EA58" s="216"/>
      <c r="EB58" s="216"/>
      <c r="EC58" s="216"/>
      <c r="ED58" s="216"/>
      <c r="EE58" s="216"/>
      <c r="EF58" s="216"/>
      <c r="EG58" s="216"/>
      <c r="EH58" s="216"/>
      <c r="EI58" s="216"/>
      <c r="EJ58" s="216"/>
      <c r="EK58" s="216"/>
      <c r="EL58" s="216"/>
      <c r="EM58" s="216"/>
      <c r="EN58" s="216"/>
      <c r="EO58" s="216"/>
      <c r="EP58" s="216"/>
      <c r="EQ58" s="216"/>
      <c r="ER58" s="216"/>
      <c r="ES58" s="216"/>
      <c r="ET58" s="216"/>
      <c r="EU58" s="216"/>
      <c r="EV58" s="216"/>
      <c r="EW58" s="216"/>
      <c r="EX58" s="216"/>
      <c r="EY58" s="216"/>
      <c r="EZ58" s="216"/>
      <c r="FA58" s="216"/>
      <c r="FB58" s="216"/>
      <c r="FC58" s="216"/>
      <c r="FD58" s="216"/>
      <c r="FE58" s="216"/>
      <c r="FF58" s="216"/>
      <c r="FG58" s="216"/>
      <c r="FH58" s="216"/>
      <c r="FI58" s="216"/>
      <c r="FJ58" s="216"/>
      <c r="FK58" s="216"/>
      <c r="FL58" s="216"/>
      <c r="FM58" s="216"/>
      <c r="FN58" s="216"/>
      <c r="FO58" s="216"/>
      <c r="FP58" s="216"/>
      <c r="FQ58" s="216"/>
      <c r="FR58" s="216"/>
      <c r="FS58" s="216"/>
      <c r="FT58" s="216"/>
      <c r="FU58" s="216"/>
      <c r="FV58" s="216"/>
      <c r="FW58" s="216"/>
      <c r="FX58" s="216"/>
      <c r="FY58" s="216"/>
      <c r="FZ58" s="216"/>
      <c r="GA58" s="216"/>
      <c r="GB58" s="216"/>
      <c r="GC58" s="216"/>
      <c r="GD58" s="216"/>
      <c r="GE58" s="216"/>
      <c r="GF58" s="216"/>
      <c r="GG58" s="216"/>
      <c r="GH58" s="216"/>
      <c r="GI58" s="216"/>
      <c r="GJ58" s="216"/>
      <c r="GK58" s="216"/>
      <c r="GL58" s="216"/>
      <c r="GM58" s="216"/>
      <c r="GN58" s="216"/>
      <c r="GO58" s="216"/>
      <c r="GP58" s="216"/>
      <c r="GQ58" s="216"/>
      <c r="GR58" s="216"/>
      <c r="GS58" s="216"/>
      <c r="GT58" s="216"/>
      <c r="GU58" s="216"/>
      <c r="GV58" s="216"/>
      <c r="GW58" s="216"/>
      <c r="GX58" s="216"/>
      <c r="GY58" s="216"/>
      <c r="GZ58" s="216"/>
      <c r="HA58" s="216"/>
      <c r="HB58" s="216"/>
      <c r="HC58" s="216"/>
      <c r="HD58" s="216"/>
      <c r="HE58" s="216"/>
      <c r="HF58" s="216"/>
      <c r="HG58" s="216"/>
      <c r="HH58" s="216"/>
      <c r="HI58" s="216"/>
      <c r="HJ58" s="216"/>
      <c r="HK58" s="216"/>
      <c r="HL58" s="216"/>
      <c r="HM58" s="216"/>
      <c r="HN58" s="216"/>
      <c r="HO58" s="216"/>
      <c r="HP58" s="216"/>
      <c r="HQ58" s="216"/>
      <c r="HR58" s="216"/>
      <c r="HS58" s="216"/>
      <c r="HT58" s="216"/>
      <c r="HU58" s="216"/>
      <c r="HV58" s="216"/>
      <c r="HW58" s="216"/>
      <c r="HX58" s="216"/>
      <c r="HY58" s="216"/>
      <c r="HZ58" s="216"/>
      <c r="IA58" s="216"/>
      <c r="IB58" s="216"/>
      <c r="IC58" s="216"/>
      <c r="ID58" s="216"/>
      <c r="IE58" s="216"/>
      <c r="IF58" s="216"/>
      <c r="IG58" s="216"/>
      <c r="IH58" s="216"/>
      <c r="II58" s="216"/>
      <c r="IJ58" s="216"/>
      <c r="IK58" s="216"/>
      <c r="IL58" s="216"/>
      <c r="IM58" s="216"/>
      <c r="IN58" s="216"/>
      <c r="IO58" s="216"/>
      <c r="IP58" s="216"/>
      <c r="IQ58" s="216"/>
      <c r="IR58" s="216"/>
      <c r="IS58" s="216"/>
      <c r="IT58" s="216"/>
      <c r="IU58" s="216"/>
      <c r="IV58" s="216"/>
      <c r="IW58" s="128"/>
    </row>
    <row r="59" spans="1:257" customFormat="1" ht="12" customHeight="1">
      <c r="A59" s="327" t="s">
        <v>220</v>
      </c>
      <c r="B59" s="2314">
        <v>1387.9096736709998</v>
      </c>
      <c r="C59" s="2315">
        <v>952.36927302300001</v>
      </c>
      <c r="D59" s="2316">
        <v>1301</v>
      </c>
      <c r="E59" s="2314">
        <v>-620.7811090038</v>
      </c>
      <c r="F59" s="2315">
        <v>-592.98810142089997</v>
      </c>
      <c r="G59" s="2316">
        <v>-780</v>
      </c>
      <c r="H59" s="2314">
        <v>767.12856466719984</v>
      </c>
      <c r="I59" s="2315">
        <v>359.38117160210004</v>
      </c>
      <c r="J59" s="2315">
        <v>521</v>
      </c>
      <c r="K59" s="218"/>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X59" s="216"/>
      <c r="BY59" s="216"/>
      <c r="BZ59" s="216"/>
      <c r="CA59" s="216"/>
      <c r="CB59" s="216"/>
      <c r="CC59" s="216"/>
      <c r="CD59" s="216"/>
      <c r="CE59" s="216"/>
      <c r="CF59" s="216"/>
      <c r="CG59" s="216"/>
      <c r="CH59" s="216"/>
      <c r="CI59" s="216"/>
      <c r="CJ59" s="216"/>
      <c r="CK59" s="216"/>
      <c r="CL59" s="216"/>
      <c r="CM59" s="216"/>
      <c r="CN59" s="216"/>
      <c r="CO59" s="216"/>
      <c r="CP59" s="216"/>
      <c r="CQ59" s="216"/>
      <c r="CR59" s="216"/>
      <c r="CS59" s="216"/>
      <c r="CT59" s="216"/>
      <c r="CU59" s="216"/>
      <c r="CV59" s="216"/>
      <c r="CW59" s="216"/>
      <c r="CX59" s="216"/>
      <c r="CY59" s="216"/>
      <c r="CZ59" s="216"/>
      <c r="DA59" s="216"/>
      <c r="DB59" s="216"/>
      <c r="DC59" s="216"/>
      <c r="DD59" s="216"/>
      <c r="DE59" s="216"/>
      <c r="DF59" s="216"/>
      <c r="DG59" s="216"/>
      <c r="DH59" s="216"/>
      <c r="DI59" s="216"/>
      <c r="DJ59" s="216"/>
      <c r="DK59" s="216"/>
      <c r="DL59" s="216"/>
      <c r="DM59" s="216"/>
      <c r="DN59" s="216"/>
      <c r="DO59" s="216"/>
      <c r="DP59" s="216"/>
      <c r="DQ59" s="216"/>
      <c r="DR59" s="216"/>
      <c r="DS59" s="216"/>
      <c r="DT59" s="216"/>
      <c r="DU59" s="216"/>
      <c r="DV59" s="216"/>
      <c r="DW59" s="216"/>
      <c r="DX59" s="216"/>
      <c r="DY59" s="216"/>
      <c r="DZ59" s="216"/>
      <c r="EA59" s="216"/>
      <c r="EB59" s="216"/>
      <c r="EC59" s="216"/>
      <c r="ED59" s="216"/>
      <c r="EE59" s="216"/>
      <c r="EF59" s="216"/>
      <c r="EG59" s="216"/>
      <c r="EH59" s="216"/>
      <c r="EI59" s="216"/>
      <c r="EJ59" s="216"/>
      <c r="EK59" s="216"/>
      <c r="EL59" s="216"/>
      <c r="EM59" s="216"/>
      <c r="EN59" s="216"/>
      <c r="EO59" s="216"/>
      <c r="EP59" s="216"/>
      <c r="EQ59" s="216"/>
      <c r="ER59" s="216"/>
      <c r="ES59" s="216"/>
      <c r="ET59" s="216"/>
      <c r="EU59" s="216"/>
      <c r="EV59" s="216"/>
      <c r="EW59" s="216"/>
      <c r="EX59" s="216"/>
      <c r="EY59" s="216"/>
      <c r="EZ59" s="216"/>
      <c r="FA59" s="216"/>
      <c r="FB59" s="216"/>
      <c r="FC59" s="216"/>
      <c r="FD59" s="216"/>
      <c r="FE59" s="216"/>
      <c r="FF59" s="216"/>
      <c r="FG59" s="216"/>
      <c r="FH59" s="216"/>
      <c r="FI59" s="216"/>
      <c r="FJ59" s="216"/>
      <c r="FK59" s="216"/>
      <c r="FL59" s="216"/>
      <c r="FM59" s="216"/>
      <c r="FN59" s="216"/>
      <c r="FO59" s="216"/>
      <c r="FP59" s="216"/>
      <c r="FQ59" s="216"/>
      <c r="FR59" s="216"/>
      <c r="FS59" s="216"/>
      <c r="FT59" s="216"/>
      <c r="FU59" s="216"/>
      <c r="FV59" s="216"/>
      <c r="FW59" s="216"/>
      <c r="FX59" s="216"/>
      <c r="FY59" s="216"/>
      <c r="FZ59" s="216"/>
      <c r="GA59" s="216"/>
      <c r="GB59" s="216"/>
      <c r="GC59" s="216"/>
      <c r="GD59" s="216"/>
      <c r="GE59" s="216"/>
      <c r="GF59" s="216"/>
      <c r="GG59" s="216"/>
      <c r="GH59" s="216"/>
      <c r="GI59" s="216"/>
      <c r="GJ59" s="216"/>
      <c r="GK59" s="216"/>
      <c r="GL59" s="216"/>
      <c r="GM59" s="216"/>
      <c r="GN59" s="216"/>
      <c r="GO59" s="216"/>
      <c r="GP59" s="216"/>
      <c r="GQ59" s="216"/>
      <c r="GR59" s="216"/>
      <c r="GS59" s="216"/>
      <c r="GT59" s="216"/>
      <c r="GU59" s="216"/>
      <c r="GV59" s="216"/>
      <c r="GW59" s="216"/>
      <c r="GX59" s="216"/>
      <c r="GY59" s="216"/>
      <c r="GZ59" s="216"/>
      <c r="HA59" s="216"/>
      <c r="HB59" s="216"/>
      <c r="HC59" s="216"/>
      <c r="HD59" s="216"/>
      <c r="HE59" s="216"/>
      <c r="HF59" s="216"/>
      <c r="HG59" s="216"/>
      <c r="HH59" s="216"/>
      <c r="HI59" s="216"/>
      <c r="HJ59" s="216"/>
      <c r="HK59" s="216"/>
      <c r="HL59" s="216"/>
      <c r="HM59" s="216"/>
      <c r="HN59" s="216"/>
      <c r="HO59" s="216"/>
      <c r="HP59" s="216"/>
      <c r="HQ59" s="216"/>
      <c r="HR59" s="216"/>
      <c r="HS59" s="216"/>
      <c r="HT59" s="216"/>
      <c r="HU59" s="216"/>
      <c r="HV59" s="216"/>
      <c r="HW59" s="216"/>
      <c r="HX59" s="216"/>
      <c r="HY59" s="216"/>
      <c r="HZ59" s="216"/>
      <c r="IA59" s="216"/>
      <c r="IB59" s="216"/>
      <c r="IC59" s="216"/>
      <c r="ID59" s="216"/>
      <c r="IE59" s="216"/>
      <c r="IF59" s="216"/>
      <c r="IG59" s="216"/>
      <c r="IH59" s="216"/>
      <c r="II59" s="216"/>
      <c r="IJ59" s="216"/>
      <c r="IK59" s="216"/>
      <c r="IL59" s="216"/>
      <c r="IM59" s="216"/>
      <c r="IN59" s="216"/>
      <c r="IO59" s="216"/>
      <c r="IP59" s="216"/>
      <c r="IQ59" s="216"/>
      <c r="IR59" s="216"/>
      <c r="IS59" s="216"/>
      <c r="IT59" s="216"/>
      <c r="IU59" s="216"/>
      <c r="IV59" s="216"/>
      <c r="IW59" s="128"/>
    </row>
    <row r="60" spans="1:257" customFormat="1" ht="12" customHeight="1">
      <c r="A60" s="327" t="s">
        <v>81</v>
      </c>
      <c r="B60" s="2314">
        <v>889.56446552</v>
      </c>
      <c r="C60" s="2315">
        <v>977.38271875999999</v>
      </c>
      <c r="D60" s="2316">
        <v>734</v>
      </c>
      <c r="E60" s="2314">
        <v>-448.86500180399997</v>
      </c>
      <c r="F60" s="2315">
        <v>-501.69352195000005</v>
      </c>
      <c r="G60" s="2316">
        <v>-427</v>
      </c>
      <c r="H60" s="2314">
        <v>440.69946371600003</v>
      </c>
      <c r="I60" s="2315">
        <v>475.68919680999994</v>
      </c>
      <c r="J60" s="2315">
        <v>308</v>
      </c>
      <c r="K60" s="218"/>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X60" s="216"/>
      <c r="BY60" s="216"/>
      <c r="BZ60" s="216"/>
      <c r="CA60" s="216"/>
      <c r="CB60" s="216"/>
      <c r="CC60" s="216"/>
      <c r="CD60" s="216"/>
      <c r="CE60" s="216"/>
      <c r="CF60" s="216"/>
      <c r="CG60" s="216"/>
      <c r="CH60" s="216"/>
      <c r="CI60" s="216"/>
      <c r="CJ60" s="216"/>
      <c r="CK60" s="216"/>
      <c r="CL60" s="216"/>
      <c r="CM60" s="216"/>
      <c r="CN60" s="216"/>
      <c r="CO60" s="216"/>
      <c r="CP60" s="216"/>
      <c r="CQ60" s="216"/>
      <c r="CR60" s="216"/>
      <c r="CS60" s="216"/>
      <c r="CT60" s="216"/>
      <c r="CU60" s="216"/>
      <c r="CV60" s="216"/>
      <c r="CW60" s="216"/>
      <c r="CX60" s="216"/>
      <c r="CY60" s="216"/>
      <c r="CZ60" s="216"/>
      <c r="DA60" s="216"/>
      <c r="DB60" s="216"/>
      <c r="DC60" s="216"/>
      <c r="DD60" s="216"/>
      <c r="DE60" s="216"/>
      <c r="DF60" s="216"/>
      <c r="DG60" s="216"/>
      <c r="DH60" s="216"/>
      <c r="DI60" s="216"/>
      <c r="DJ60" s="216"/>
      <c r="DK60" s="216"/>
      <c r="DL60" s="216"/>
      <c r="DM60" s="216"/>
      <c r="DN60" s="216"/>
      <c r="DO60" s="216"/>
      <c r="DP60" s="216"/>
      <c r="DQ60" s="216"/>
      <c r="DR60" s="216"/>
      <c r="DS60" s="216"/>
      <c r="DT60" s="216"/>
      <c r="DU60" s="216"/>
      <c r="DV60" s="216"/>
      <c r="DW60" s="216"/>
      <c r="DX60" s="216"/>
      <c r="DY60" s="216"/>
      <c r="DZ60" s="216"/>
      <c r="EA60" s="216"/>
      <c r="EB60" s="216"/>
      <c r="EC60" s="216"/>
      <c r="ED60" s="216"/>
      <c r="EE60" s="216"/>
      <c r="EF60" s="216"/>
      <c r="EG60" s="216"/>
      <c r="EH60" s="216"/>
      <c r="EI60" s="216"/>
      <c r="EJ60" s="216"/>
      <c r="EK60" s="216"/>
      <c r="EL60" s="216"/>
      <c r="EM60" s="216"/>
      <c r="EN60" s="216"/>
      <c r="EO60" s="216"/>
      <c r="EP60" s="216"/>
      <c r="EQ60" s="216"/>
      <c r="ER60" s="216"/>
      <c r="ES60" s="216"/>
      <c r="ET60" s="216"/>
      <c r="EU60" s="216"/>
      <c r="EV60" s="216"/>
      <c r="EW60" s="216"/>
      <c r="EX60" s="216"/>
      <c r="EY60" s="216"/>
      <c r="EZ60" s="216"/>
      <c r="FA60" s="216"/>
      <c r="FB60" s="216"/>
      <c r="FC60" s="216"/>
      <c r="FD60" s="216"/>
      <c r="FE60" s="216"/>
      <c r="FF60" s="216"/>
      <c r="FG60" s="216"/>
      <c r="FH60" s="216"/>
      <c r="FI60" s="216"/>
      <c r="FJ60" s="216"/>
      <c r="FK60" s="216"/>
      <c r="FL60" s="216"/>
      <c r="FM60" s="216"/>
      <c r="FN60" s="216"/>
      <c r="FO60" s="216"/>
      <c r="FP60" s="216"/>
      <c r="FQ60" s="216"/>
      <c r="FR60" s="216"/>
      <c r="FS60" s="216"/>
      <c r="FT60" s="216"/>
      <c r="FU60" s="216"/>
      <c r="FV60" s="216"/>
      <c r="FW60" s="216"/>
      <c r="FX60" s="216"/>
      <c r="FY60" s="216"/>
      <c r="FZ60" s="216"/>
      <c r="GA60" s="216"/>
      <c r="GB60" s="216"/>
      <c r="GC60" s="216"/>
      <c r="GD60" s="216"/>
      <c r="GE60" s="216"/>
      <c r="GF60" s="216"/>
      <c r="GG60" s="216"/>
      <c r="GH60" s="216"/>
      <c r="GI60" s="216"/>
      <c r="GJ60" s="216"/>
      <c r="GK60" s="216"/>
      <c r="GL60" s="216"/>
      <c r="GM60" s="216"/>
      <c r="GN60" s="216"/>
      <c r="GO60" s="216"/>
      <c r="GP60" s="216"/>
      <c r="GQ60" s="216"/>
      <c r="GR60" s="216"/>
      <c r="GS60" s="216"/>
      <c r="GT60" s="216"/>
      <c r="GU60" s="216"/>
      <c r="GV60" s="216"/>
      <c r="GW60" s="216"/>
      <c r="GX60" s="216"/>
      <c r="GY60" s="216"/>
      <c r="GZ60" s="216"/>
      <c r="HA60" s="216"/>
      <c r="HB60" s="216"/>
      <c r="HC60" s="216"/>
      <c r="HD60" s="216"/>
      <c r="HE60" s="216"/>
      <c r="HF60" s="216"/>
      <c r="HG60" s="216"/>
      <c r="HH60" s="216"/>
      <c r="HI60" s="216"/>
      <c r="HJ60" s="216"/>
      <c r="HK60" s="216"/>
      <c r="HL60" s="216"/>
      <c r="HM60" s="216"/>
      <c r="HN60" s="216"/>
      <c r="HO60" s="216"/>
      <c r="HP60" s="216"/>
      <c r="HQ60" s="216"/>
      <c r="HR60" s="216"/>
      <c r="HS60" s="216"/>
      <c r="HT60" s="216"/>
      <c r="HU60" s="216"/>
      <c r="HV60" s="216"/>
      <c r="HW60" s="216"/>
      <c r="HX60" s="216"/>
      <c r="HY60" s="216"/>
      <c r="HZ60" s="216"/>
      <c r="IA60" s="216"/>
      <c r="IB60" s="216"/>
      <c r="IC60" s="216"/>
      <c r="ID60" s="216"/>
      <c r="IE60" s="216"/>
      <c r="IF60" s="216"/>
      <c r="IG60" s="216"/>
      <c r="IH60" s="216"/>
      <c r="II60" s="216"/>
      <c r="IJ60" s="216"/>
      <c r="IK60" s="216"/>
      <c r="IL60" s="216"/>
      <c r="IM60" s="216"/>
      <c r="IN60" s="216"/>
      <c r="IO60" s="216"/>
      <c r="IP60" s="216"/>
      <c r="IQ60" s="216"/>
      <c r="IR60" s="216"/>
      <c r="IS60" s="216"/>
      <c r="IT60" s="216"/>
      <c r="IU60" s="216"/>
      <c r="IV60" s="216"/>
      <c r="IW60" s="128"/>
    </row>
    <row r="61" spans="1:257" customFormat="1" ht="12" customHeight="1">
      <c r="A61" s="327" t="s">
        <v>82</v>
      </c>
      <c r="B61" s="2314">
        <v>0</v>
      </c>
      <c r="C61" s="2315">
        <v>0</v>
      </c>
      <c r="D61" s="2316">
        <v>41</v>
      </c>
      <c r="E61" s="2314">
        <v>0</v>
      </c>
      <c r="F61" s="2315">
        <v>0</v>
      </c>
      <c r="G61" s="2316">
        <v>-40</v>
      </c>
      <c r="H61" s="2314">
        <v>0</v>
      </c>
      <c r="I61" s="2315">
        <v>0</v>
      </c>
      <c r="J61" s="2315">
        <v>0</v>
      </c>
      <c r="K61" s="218"/>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216"/>
      <c r="CP61" s="216"/>
      <c r="CQ61" s="216"/>
      <c r="CR61" s="216"/>
      <c r="CS61" s="216"/>
      <c r="CT61" s="216"/>
      <c r="CU61" s="216"/>
      <c r="CV61" s="216"/>
      <c r="CW61" s="216"/>
      <c r="CX61" s="216"/>
      <c r="CY61" s="216"/>
      <c r="CZ61" s="216"/>
      <c r="DA61" s="216"/>
      <c r="DB61" s="216"/>
      <c r="DC61" s="216"/>
      <c r="DD61" s="216"/>
      <c r="DE61" s="216"/>
      <c r="DF61" s="216"/>
      <c r="DG61" s="216"/>
      <c r="DH61" s="216"/>
      <c r="DI61" s="216"/>
      <c r="DJ61" s="216"/>
      <c r="DK61" s="216"/>
      <c r="DL61" s="216"/>
      <c r="DM61" s="216"/>
      <c r="DN61" s="216"/>
      <c r="DO61" s="216"/>
      <c r="DP61" s="216"/>
      <c r="DQ61" s="216"/>
      <c r="DR61" s="216"/>
      <c r="DS61" s="216"/>
      <c r="DT61" s="216"/>
      <c r="DU61" s="216"/>
      <c r="DV61" s="216"/>
      <c r="DW61" s="216"/>
      <c r="DX61" s="216"/>
      <c r="DY61" s="216"/>
      <c r="DZ61" s="216"/>
      <c r="EA61" s="216"/>
      <c r="EB61" s="216"/>
      <c r="EC61" s="216"/>
      <c r="ED61" s="216"/>
      <c r="EE61" s="216"/>
      <c r="EF61" s="216"/>
      <c r="EG61" s="216"/>
      <c r="EH61" s="216"/>
      <c r="EI61" s="216"/>
      <c r="EJ61" s="216"/>
      <c r="EK61" s="216"/>
      <c r="EL61" s="216"/>
      <c r="EM61" s="216"/>
      <c r="EN61" s="216"/>
      <c r="EO61" s="216"/>
      <c r="EP61" s="216"/>
      <c r="EQ61" s="216"/>
      <c r="ER61" s="216"/>
      <c r="ES61" s="216"/>
      <c r="ET61" s="216"/>
      <c r="EU61" s="216"/>
      <c r="EV61" s="216"/>
      <c r="EW61" s="216"/>
      <c r="EX61" s="216"/>
      <c r="EY61" s="216"/>
      <c r="EZ61" s="216"/>
      <c r="FA61" s="216"/>
      <c r="FB61" s="216"/>
      <c r="FC61" s="216"/>
      <c r="FD61" s="216"/>
      <c r="FE61" s="216"/>
      <c r="FF61" s="216"/>
      <c r="FG61" s="216"/>
      <c r="FH61" s="216"/>
      <c r="FI61" s="216"/>
      <c r="FJ61" s="216"/>
      <c r="FK61" s="216"/>
      <c r="FL61" s="216"/>
      <c r="FM61" s="216"/>
      <c r="FN61" s="216"/>
      <c r="FO61" s="216"/>
      <c r="FP61" s="216"/>
      <c r="FQ61" s="216"/>
      <c r="FR61" s="216"/>
      <c r="FS61" s="216"/>
      <c r="FT61" s="216"/>
      <c r="FU61" s="216"/>
      <c r="FV61" s="216"/>
      <c r="FW61" s="216"/>
      <c r="FX61" s="216"/>
      <c r="FY61" s="216"/>
      <c r="FZ61" s="216"/>
      <c r="GA61" s="216"/>
      <c r="GB61" s="216"/>
      <c r="GC61" s="216"/>
      <c r="GD61" s="216"/>
      <c r="GE61" s="216"/>
      <c r="GF61" s="216"/>
      <c r="GG61" s="216"/>
      <c r="GH61" s="216"/>
      <c r="GI61" s="216"/>
      <c r="GJ61" s="216"/>
      <c r="GK61" s="216"/>
      <c r="GL61" s="216"/>
      <c r="GM61" s="216"/>
      <c r="GN61" s="216"/>
      <c r="GO61" s="216"/>
      <c r="GP61" s="216"/>
      <c r="GQ61" s="216"/>
      <c r="GR61" s="216"/>
      <c r="GS61" s="216"/>
      <c r="GT61" s="216"/>
      <c r="GU61" s="216"/>
      <c r="GV61" s="216"/>
      <c r="GW61" s="216"/>
      <c r="GX61" s="216"/>
      <c r="GY61" s="216"/>
      <c r="GZ61" s="216"/>
      <c r="HA61" s="216"/>
      <c r="HB61" s="216"/>
      <c r="HC61" s="216"/>
      <c r="HD61" s="216"/>
      <c r="HE61" s="216"/>
      <c r="HF61" s="216"/>
      <c r="HG61" s="216"/>
      <c r="HH61" s="216"/>
      <c r="HI61" s="216"/>
      <c r="HJ61" s="216"/>
      <c r="HK61" s="216"/>
      <c r="HL61" s="216"/>
      <c r="HM61" s="216"/>
      <c r="HN61" s="216"/>
      <c r="HO61" s="216"/>
      <c r="HP61" s="216"/>
      <c r="HQ61" s="216"/>
      <c r="HR61" s="216"/>
      <c r="HS61" s="216"/>
      <c r="HT61" s="216"/>
      <c r="HU61" s="216"/>
      <c r="HV61" s="216"/>
      <c r="HW61" s="216"/>
      <c r="HX61" s="216"/>
      <c r="HY61" s="216"/>
      <c r="HZ61" s="216"/>
      <c r="IA61" s="216"/>
      <c r="IB61" s="216"/>
      <c r="IC61" s="216"/>
      <c r="ID61" s="216"/>
      <c r="IE61" s="216"/>
      <c r="IF61" s="216"/>
      <c r="IG61" s="216"/>
      <c r="IH61" s="216"/>
      <c r="II61" s="216"/>
      <c r="IJ61" s="216"/>
      <c r="IK61" s="216"/>
      <c r="IL61" s="216"/>
      <c r="IM61" s="216"/>
      <c r="IN61" s="216"/>
      <c r="IO61" s="216"/>
      <c r="IP61" s="216"/>
      <c r="IQ61" s="216"/>
      <c r="IR61" s="216"/>
      <c r="IS61" s="216"/>
      <c r="IT61" s="216"/>
      <c r="IU61" s="216"/>
      <c r="IV61" s="216"/>
      <c r="IW61" s="128"/>
    </row>
    <row r="62" spans="1:257" customFormat="1" ht="12" customHeight="1">
      <c r="A62" s="327" t="s">
        <v>83</v>
      </c>
      <c r="B62" s="2314">
        <v>2249.6255144090001</v>
      </c>
      <c r="C62" s="2315">
        <v>1825.1009944699999</v>
      </c>
      <c r="D62" s="2316">
        <v>745</v>
      </c>
      <c r="E62" s="2314">
        <v>-915.56446215899996</v>
      </c>
      <c r="F62" s="2315">
        <v>-726.18166048000001</v>
      </c>
      <c r="G62" s="2316">
        <v>-327</v>
      </c>
      <c r="H62" s="2314">
        <v>1334.0610522500001</v>
      </c>
      <c r="I62" s="2315">
        <v>1098.9193339899998</v>
      </c>
      <c r="J62" s="2315">
        <v>417</v>
      </c>
      <c r="K62" s="218"/>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c r="BX62" s="216"/>
      <c r="BY62" s="216"/>
      <c r="BZ62" s="216"/>
      <c r="CA62" s="216"/>
      <c r="CB62" s="216"/>
      <c r="CC62" s="216"/>
      <c r="CD62" s="216"/>
      <c r="CE62" s="216"/>
      <c r="CF62" s="216"/>
      <c r="CG62" s="216"/>
      <c r="CH62" s="216"/>
      <c r="CI62" s="216"/>
      <c r="CJ62" s="216"/>
      <c r="CK62" s="216"/>
      <c r="CL62" s="216"/>
      <c r="CM62" s="216"/>
      <c r="CN62" s="216"/>
      <c r="CO62" s="216"/>
      <c r="CP62" s="216"/>
      <c r="CQ62" s="216"/>
      <c r="CR62" s="216"/>
      <c r="CS62" s="216"/>
      <c r="CT62" s="216"/>
      <c r="CU62" s="216"/>
      <c r="CV62" s="216"/>
      <c r="CW62" s="216"/>
      <c r="CX62" s="216"/>
      <c r="CY62" s="216"/>
      <c r="CZ62" s="216"/>
      <c r="DA62" s="216"/>
      <c r="DB62" s="216"/>
      <c r="DC62" s="216"/>
      <c r="DD62" s="216"/>
      <c r="DE62" s="216"/>
      <c r="DF62" s="216"/>
      <c r="DG62" s="216"/>
      <c r="DH62" s="216"/>
      <c r="DI62" s="216"/>
      <c r="DJ62" s="216"/>
      <c r="DK62" s="216"/>
      <c r="DL62" s="216"/>
      <c r="DM62" s="216"/>
      <c r="DN62" s="216"/>
      <c r="DO62" s="216"/>
      <c r="DP62" s="216"/>
      <c r="DQ62" s="216"/>
      <c r="DR62" s="216"/>
      <c r="DS62" s="216"/>
      <c r="DT62" s="216"/>
      <c r="DU62" s="216"/>
      <c r="DV62" s="216"/>
      <c r="DW62" s="216"/>
      <c r="DX62" s="216"/>
      <c r="DY62" s="216"/>
      <c r="DZ62" s="216"/>
      <c r="EA62" s="216"/>
      <c r="EB62" s="216"/>
      <c r="EC62" s="216"/>
      <c r="ED62" s="216"/>
      <c r="EE62" s="216"/>
      <c r="EF62" s="216"/>
      <c r="EG62" s="216"/>
      <c r="EH62" s="216"/>
      <c r="EI62" s="216"/>
      <c r="EJ62" s="216"/>
      <c r="EK62" s="216"/>
      <c r="EL62" s="216"/>
      <c r="EM62" s="216"/>
      <c r="EN62" s="216"/>
      <c r="EO62" s="216"/>
      <c r="EP62" s="216"/>
      <c r="EQ62" s="216"/>
      <c r="ER62" s="216"/>
      <c r="ES62" s="216"/>
      <c r="ET62" s="216"/>
      <c r="EU62" s="216"/>
      <c r="EV62" s="216"/>
      <c r="EW62" s="216"/>
      <c r="EX62" s="216"/>
      <c r="EY62" s="216"/>
      <c r="EZ62" s="216"/>
      <c r="FA62" s="216"/>
      <c r="FB62" s="216"/>
      <c r="FC62" s="216"/>
      <c r="FD62" s="216"/>
      <c r="FE62" s="216"/>
      <c r="FF62" s="216"/>
      <c r="FG62" s="216"/>
      <c r="FH62" s="216"/>
      <c r="FI62" s="216"/>
      <c r="FJ62" s="216"/>
      <c r="FK62" s="216"/>
      <c r="FL62" s="216"/>
      <c r="FM62" s="216"/>
      <c r="FN62" s="216"/>
      <c r="FO62" s="216"/>
      <c r="FP62" s="216"/>
      <c r="FQ62" s="216"/>
      <c r="FR62" s="216"/>
      <c r="FS62" s="216"/>
      <c r="FT62" s="216"/>
      <c r="FU62" s="216"/>
      <c r="FV62" s="216"/>
      <c r="FW62" s="216"/>
      <c r="FX62" s="216"/>
      <c r="FY62" s="216"/>
      <c r="FZ62" s="216"/>
      <c r="GA62" s="216"/>
      <c r="GB62" s="216"/>
      <c r="GC62" s="216"/>
      <c r="GD62" s="216"/>
      <c r="GE62" s="216"/>
      <c r="GF62" s="216"/>
      <c r="GG62" s="216"/>
      <c r="GH62" s="216"/>
      <c r="GI62" s="216"/>
      <c r="GJ62" s="216"/>
      <c r="GK62" s="216"/>
      <c r="GL62" s="216"/>
      <c r="GM62" s="216"/>
      <c r="GN62" s="216"/>
      <c r="GO62" s="216"/>
      <c r="GP62" s="216"/>
      <c r="GQ62" s="216"/>
      <c r="GR62" s="216"/>
      <c r="GS62" s="216"/>
      <c r="GT62" s="216"/>
      <c r="GU62" s="216"/>
      <c r="GV62" s="216"/>
      <c r="GW62" s="216"/>
      <c r="GX62" s="216"/>
      <c r="GY62" s="216"/>
      <c r="GZ62" s="216"/>
      <c r="HA62" s="216"/>
      <c r="HB62" s="216"/>
      <c r="HC62" s="216"/>
      <c r="HD62" s="216"/>
      <c r="HE62" s="216"/>
      <c r="HF62" s="216"/>
      <c r="HG62" s="216"/>
      <c r="HH62" s="216"/>
      <c r="HI62" s="216"/>
      <c r="HJ62" s="216"/>
      <c r="HK62" s="216"/>
      <c r="HL62" s="216"/>
      <c r="HM62" s="216"/>
      <c r="HN62" s="216"/>
      <c r="HO62" s="216"/>
      <c r="HP62" s="216"/>
      <c r="HQ62" s="216"/>
      <c r="HR62" s="216"/>
      <c r="HS62" s="216"/>
      <c r="HT62" s="216"/>
      <c r="HU62" s="216"/>
      <c r="HV62" s="216"/>
      <c r="HW62" s="216"/>
      <c r="HX62" s="216"/>
      <c r="HY62" s="216"/>
      <c r="HZ62" s="216"/>
      <c r="IA62" s="216"/>
      <c r="IB62" s="216"/>
      <c r="IC62" s="216"/>
      <c r="ID62" s="216"/>
      <c r="IE62" s="216"/>
      <c r="IF62" s="216"/>
      <c r="IG62" s="216"/>
      <c r="IH62" s="216"/>
      <c r="II62" s="216"/>
      <c r="IJ62" s="216"/>
      <c r="IK62" s="216"/>
      <c r="IL62" s="216"/>
      <c r="IM62" s="216"/>
      <c r="IN62" s="216"/>
      <c r="IO62" s="216"/>
      <c r="IP62" s="216"/>
      <c r="IQ62" s="216"/>
      <c r="IR62" s="216"/>
      <c r="IS62" s="216"/>
      <c r="IT62" s="216"/>
      <c r="IU62" s="216"/>
      <c r="IV62" s="216"/>
      <c r="IW62" s="128"/>
    </row>
    <row r="63" spans="1:257" customFormat="1" ht="12" customHeight="1">
      <c r="A63" s="327" t="s">
        <v>84</v>
      </c>
      <c r="B63" s="2314">
        <v>1165.6382349070002</v>
      </c>
      <c r="C63" s="2315">
        <v>1019.5559007353</v>
      </c>
      <c r="D63" s="2316">
        <v>1765</v>
      </c>
      <c r="E63" s="2314">
        <v>-536.59947540999997</v>
      </c>
      <c r="F63" s="2315">
        <v>-550.00724926999999</v>
      </c>
      <c r="G63" s="2316">
        <v>-865</v>
      </c>
      <c r="H63" s="2314">
        <v>629.03875949700023</v>
      </c>
      <c r="I63" s="2315">
        <v>469.54865146530005</v>
      </c>
      <c r="J63" s="2315">
        <v>900</v>
      </c>
      <c r="K63" s="218"/>
      <c r="L63" s="216"/>
      <c r="M63" s="216"/>
      <c r="N63" s="216"/>
      <c r="O63" s="216"/>
      <c r="P63" s="216"/>
      <c r="Q63" s="216"/>
      <c r="R63" s="216"/>
      <c r="S63" s="216"/>
      <c r="T63" s="216"/>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c r="BQ63" s="216"/>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c r="CR63" s="216"/>
      <c r="CS63" s="216"/>
      <c r="CT63" s="216"/>
      <c r="CU63" s="216"/>
      <c r="CV63" s="216"/>
      <c r="CW63" s="216"/>
      <c r="CX63" s="216"/>
      <c r="CY63" s="216"/>
      <c r="CZ63" s="216"/>
      <c r="DA63" s="216"/>
      <c r="DB63" s="216"/>
      <c r="DC63" s="216"/>
      <c r="DD63" s="216"/>
      <c r="DE63" s="216"/>
      <c r="DF63" s="216"/>
      <c r="DG63" s="216"/>
      <c r="DH63" s="216"/>
      <c r="DI63" s="216"/>
      <c r="DJ63" s="216"/>
      <c r="DK63" s="216"/>
      <c r="DL63" s="216"/>
      <c r="DM63" s="216"/>
      <c r="DN63" s="216"/>
      <c r="DO63" s="216"/>
      <c r="DP63" s="216"/>
      <c r="DQ63" s="216"/>
      <c r="DR63" s="216"/>
      <c r="DS63" s="216"/>
      <c r="DT63" s="216"/>
      <c r="DU63" s="216"/>
      <c r="DV63" s="216"/>
      <c r="DW63" s="216"/>
      <c r="DX63" s="216"/>
      <c r="DY63" s="216"/>
      <c r="DZ63" s="216"/>
      <c r="EA63" s="216"/>
      <c r="EB63" s="216"/>
      <c r="EC63" s="216"/>
      <c r="ED63" s="216"/>
      <c r="EE63" s="216"/>
      <c r="EF63" s="216"/>
      <c r="EG63" s="216"/>
      <c r="EH63" s="216"/>
      <c r="EI63" s="216"/>
      <c r="EJ63" s="216"/>
      <c r="EK63" s="216"/>
      <c r="EL63" s="216"/>
      <c r="EM63" s="216"/>
      <c r="EN63" s="216"/>
      <c r="EO63" s="216"/>
      <c r="EP63" s="216"/>
      <c r="EQ63" s="216"/>
      <c r="ER63" s="216"/>
      <c r="ES63" s="216"/>
      <c r="ET63" s="216"/>
      <c r="EU63" s="216"/>
      <c r="EV63" s="216"/>
      <c r="EW63" s="216"/>
      <c r="EX63" s="216"/>
      <c r="EY63" s="216"/>
      <c r="EZ63" s="216"/>
      <c r="FA63" s="216"/>
      <c r="FB63" s="216"/>
      <c r="FC63" s="216"/>
      <c r="FD63" s="216"/>
      <c r="FE63" s="216"/>
      <c r="FF63" s="216"/>
      <c r="FG63" s="216"/>
      <c r="FH63" s="216"/>
      <c r="FI63" s="216"/>
      <c r="FJ63" s="216"/>
      <c r="FK63" s="216"/>
      <c r="FL63" s="216"/>
      <c r="FM63" s="216"/>
      <c r="FN63" s="216"/>
      <c r="FO63" s="216"/>
      <c r="FP63" s="216"/>
      <c r="FQ63" s="216"/>
      <c r="FR63" s="216"/>
      <c r="FS63" s="216"/>
      <c r="FT63" s="216"/>
      <c r="FU63" s="216"/>
      <c r="FV63" s="216"/>
      <c r="FW63" s="216"/>
      <c r="FX63" s="216"/>
      <c r="FY63" s="216"/>
      <c r="FZ63" s="216"/>
      <c r="GA63" s="216"/>
      <c r="GB63" s="216"/>
      <c r="GC63" s="216"/>
      <c r="GD63" s="216"/>
      <c r="GE63" s="216"/>
      <c r="GF63" s="216"/>
      <c r="GG63" s="216"/>
      <c r="GH63" s="216"/>
      <c r="GI63" s="216"/>
      <c r="GJ63" s="216"/>
      <c r="GK63" s="216"/>
      <c r="GL63" s="216"/>
      <c r="GM63" s="216"/>
      <c r="GN63" s="216"/>
      <c r="GO63" s="216"/>
      <c r="GP63" s="216"/>
      <c r="GQ63" s="216"/>
      <c r="GR63" s="216"/>
      <c r="GS63" s="216"/>
      <c r="GT63" s="216"/>
      <c r="GU63" s="216"/>
      <c r="GV63" s="216"/>
      <c r="GW63" s="216"/>
      <c r="GX63" s="216"/>
      <c r="GY63" s="216"/>
      <c r="GZ63" s="216"/>
      <c r="HA63" s="216"/>
      <c r="HB63" s="216"/>
      <c r="HC63" s="216"/>
      <c r="HD63" s="216"/>
      <c r="HE63" s="216"/>
      <c r="HF63" s="216"/>
      <c r="HG63" s="216"/>
      <c r="HH63" s="216"/>
      <c r="HI63" s="216"/>
      <c r="HJ63" s="216"/>
      <c r="HK63" s="216"/>
      <c r="HL63" s="216"/>
      <c r="HM63" s="216"/>
      <c r="HN63" s="216"/>
      <c r="HO63" s="216"/>
      <c r="HP63" s="216"/>
      <c r="HQ63" s="216"/>
      <c r="HR63" s="216"/>
      <c r="HS63" s="216"/>
      <c r="HT63" s="216"/>
      <c r="HU63" s="216"/>
      <c r="HV63" s="216"/>
      <c r="HW63" s="216"/>
      <c r="HX63" s="216"/>
      <c r="HY63" s="216"/>
      <c r="HZ63" s="216"/>
      <c r="IA63" s="216"/>
      <c r="IB63" s="216"/>
      <c r="IC63" s="216"/>
      <c r="ID63" s="216"/>
      <c r="IE63" s="216"/>
      <c r="IF63" s="216"/>
      <c r="IG63" s="216"/>
      <c r="IH63" s="216"/>
      <c r="II63" s="216"/>
      <c r="IJ63" s="216"/>
      <c r="IK63" s="216"/>
      <c r="IL63" s="216"/>
      <c r="IM63" s="216"/>
      <c r="IN63" s="216"/>
      <c r="IO63" s="216"/>
      <c r="IP63" s="216"/>
      <c r="IQ63" s="216"/>
      <c r="IR63" s="216"/>
      <c r="IS63" s="216"/>
      <c r="IT63" s="216"/>
      <c r="IU63" s="216"/>
      <c r="IV63" s="216"/>
      <c r="IW63" s="128"/>
    </row>
    <row r="64" spans="1:257" customFormat="1" ht="12" customHeight="1">
      <c r="A64" s="327" t="s">
        <v>85</v>
      </c>
      <c r="B64" s="2314">
        <v>58.799503109999996</v>
      </c>
      <c r="C64" s="2315">
        <v>394.32948529999999</v>
      </c>
      <c r="D64" s="2316">
        <v>44</v>
      </c>
      <c r="E64" s="2314">
        <v>-28.285906069999999</v>
      </c>
      <c r="F64" s="2315">
        <v>-77.225231547500002</v>
      </c>
      <c r="G64" s="2316">
        <v>-16</v>
      </c>
      <c r="H64" s="2314">
        <v>30.513597039999997</v>
      </c>
      <c r="I64" s="2315">
        <v>317.10425375249997</v>
      </c>
      <c r="J64" s="2315">
        <v>28</v>
      </c>
      <c r="K64" s="218"/>
      <c r="L64" s="216"/>
      <c r="M64" s="216"/>
      <c r="N64" s="216"/>
      <c r="O64" s="216"/>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6"/>
      <c r="DI64" s="216"/>
      <c r="DJ64" s="216"/>
      <c r="DK64" s="216"/>
      <c r="DL64" s="216"/>
      <c r="DM64" s="216"/>
      <c r="DN64" s="216"/>
      <c r="DO64" s="216"/>
      <c r="DP64" s="216"/>
      <c r="DQ64" s="216"/>
      <c r="DR64" s="216"/>
      <c r="DS64" s="216"/>
      <c r="DT64" s="216"/>
      <c r="DU64" s="216"/>
      <c r="DV64" s="216"/>
      <c r="DW64" s="216"/>
      <c r="DX64" s="216"/>
      <c r="DY64" s="216"/>
      <c r="DZ64" s="216"/>
      <c r="EA64" s="216"/>
      <c r="EB64" s="216"/>
      <c r="EC64" s="216"/>
      <c r="ED64" s="216"/>
      <c r="EE64" s="216"/>
      <c r="EF64" s="216"/>
      <c r="EG64" s="216"/>
      <c r="EH64" s="216"/>
      <c r="EI64" s="216"/>
      <c r="EJ64" s="216"/>
      <c r="EK64" s="216"/>
      <c r="EL64" s="216"/>
      <c r="EM64" s="216"/>
      <c r="EN64" s="216"/>
      <c r="EO64" s="216"/>
      <c r="EP64" s="216"/>
      <c r="EQ64" s="216"/>
      <c r="ER64" s="216"/>
      <c r="ES64" s="216"/>
      <c r="ET64" s="216"/>
      <c r="EU64" s="216"/>
      <c r="EV64" s="216"/>
      <c r="EW64" s="216"/>
      <c r="EX64" s="216"/>
      <c r="EY64" s="216"/>
      <c r="EZ64" s="216"/>
      <c r="FA64" s="216"/>
      <c r="FB64" s="216"/>
      <c r="FC64" s="216"/>
      <c r="FD64" s="216"/>
      <c r="FE64" s="216"/>
      <c r="FF64" s="216"/>
      <c r="FG64" s="216"/>
      <c r="FH64" s="216"/>
      <c r="FI64" s="216"/>
      <c r="FJ64" s="216"/>
      <c r="FK64" s="216"/>
      <c r="FL64" s="216"/>
      <c r="FM64" s="216"/>
      <c r="FN64" s="216"/>
      <c r="FO64" s="216"/>
      <c r="FP64" s="216"/>
      <c r="FQ64" s="216"/>
      <c r="FR64" s="216"/>
      <c r="FS64" s="216"/>
      <c r="FT64" s="216"/>
      <c r="FU64" s="216"/>
      <c r="FV64" s="216"/>
      <c r="FW64" s="216"/>
      <c r="FX64" s="216"/>
      <c r="FY64" s="216"/>
      <c r="FZ64" s="216"/>
      <c r="GA64" s="216"/>
      <c r="GB64" s="216"/>
      <c r="GC64" s="216"/>
      <c r="GD64" s="216"/>
      <c r="GE64" s="216"/>
      <c r="GF64" s="216"/>
      <c r="GG64" s="216"/>
      <c r="GH64" s="216"/>
      <c r="GI64" s="216"/>
      <c r="GJ64" s="216"/>
      <c r="GK64" s="216"/>
      <c r="GL64" s="216"/>
      <c r="GM64" s="216"/>
      <c r="GN64" s="216"/>
      <c r="GO64" s="216"/>
      <c r="GP64" s="216"/>
      <c r="GQ64" s="216"/>
      <c r="GR64" s="216"/>
      <c r="GS64" s="216"/>
      <c r="GT64" s="216"/>
      <c r="GU64" s="216"/>
      <c r="GV64" s="216"/>
      <c r="GW64" s="216"/>
      <c r="GX64" s="216"/>
      <c r="GY64" s="216"/>
      <c r="GZ64" s="216"/>
      <c r="HA64" s="216"/>
      <c r="HB64" s="216"/>
      <c r="HC64" s="216"/>
      <c r="HD64" s="216"/>
      <c r="HE64" s="216"/>
      <c r="HF64" s="216"/>
      <c r="HG64" s="216"/>
      <c r="HH64" s="216"/>
      <c r="HI64" s="216"/>
      <c r="HJ64" s="216"/>
      <c r="HK64" s="216"/>
      <c r="HL64" s="216"/>
      <c r="HM64" s="216"/>
      <c r="HN64" s="216"/>
      <c r="HO64" s="216"/>
      <c r="HP64" s="216"/>
      <c r="HQ64" s="216"/>
      <c r="HR64" s="216"/>
      <c r="HS64" s="216"/>
      <c r="HT64" s="216"/>
      <c r="HU64" s="216"/>
      <c r="HV64" s="216"/>
      <c r="HW64" s="216"/>
      <c r="HX64" s="216"/>
      <c r="HY64" s="216"/>
      <c r="HZ64" s="216"/>
      <c r="IA64" s="216"/>
      <c r="IB64" s="216"/>
      <c r="IC64" s="216"/>
      <c r="ID64" s="216"/>
      <c r="IE64" s="216"/>
      <c r="IF64" s="216"/>
      <c r="IG64" s="216"/>
      <c r="IH64" s="216"/>
      <c r="II64" s="216"/>
      <c r="IJ64" s="216"/>
      <c r="IK64" s="216"/>
      <c r="IL64" s="216"/>
      <c r="IM64" s="216"/>
      <c r="IN64" s="216"/>
      <c r="IO64" s="216"/>
      <c r="IP64" s="216"/>
      <c r="IQ64" s="216"/>
      <c r="IR64" s="216"/>
      <c r="IS64" s="216"/>
      <c r="IT64" s="216"/>
      <c r="IU64" s="216"/>
      <c r="IV64" s="216"/>
      <c r="IW64" s="128"/>
    </row>
    <row r="65" spans="1:259" customFormat="1" ht="12" customHeight="1">
      <c r="A65" s="327" t="s">
        <v>129</v>
      </c>
      <c r="B65" s="2314">
        <v>25.133769090000001</v>
      </c>
      <c r="C65" s="2315">
        <v>12.84659452</v>
      </c>
      <c r="D65" s="2316">
        <v>144</v>
      </c>
      <c r="E65" s="2314">
        <v>-12.594499089999999</v>
      </c>
      <c r="F65" s="2315">
        <v>-8.2234313399999994</v>
      </c>
      <c r="G65" s="2316">
        <v>-83</v>
      </c>
      <c r="H65" s="2314">
        <v>12.539270000000002</v>
      </c>
      <c r="I65" s="2315">
        <v>4.6231631800000006</v>
      </c>
      <c r="J65" s="2315">
        <v>61</v>
      </c>
      <c r="K65" s="218"/>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216"/>
      <c r="BP65" s="216"/>
      <c r="BQ65" s="216"/>
      <c r="BR65" s="216"/>
      <c r="BS65" s="216"/>
      <c r="BT65" s="216"/>
      <c r="BU65" s="216"/>
      <c r="BV65" s="216"/>
      <c r="BW65" s="216"/>
      <c r="BX65" s="216"/>
      <c r="BY65" s="216"/>
      <c r="BZ65" s="216"/>
      <c r="CA65" s="216"/>
      <c r="CB65" s="216"/>
      <c r="CC65" s="216"/>
      <c r="CD65" s="216"/>
      <c r="CE65" s="216"/>
      <c r="CF65" s="216"/>
      <c r="CG65" s="216"/>
      <c r="CH65" s="216"/>
      <c r="CI65" s="216"/>
      <c r="CJ65" s="216"/>
      <c r="CK65" s="216"/>
      <c r="CL65" s="216"/>
      <c r="CM65" s="216"/>
      <c r="CN65" s="216"/>
      <c r="CO65" s="216"/>
      <c r="CP65" s="216"/>
      <c r="CQ65" s="216"/>
      <c r="CR65" s="216"/>
      <c r="CS65" s="216"/>
      <c r="CT65" s="216"/>
      <c r="CU65" s="216"/>
      <c r="CV65" s="216"/>
      <c r="CW65" s="216"/>
      <c r="CX65" s="216"/>
      <c r="CY65" s="216"/>
      <c r="CZ65" s="216"/>
      <c r="DA65" s="216"/>
      <c r="DB65" s="216"/>
      <c r="DC65" s="216"/>
      <c r="DD65" s="216"/>
      <c r="DE65" s="216"/>
      <c r="DF65" s="216"/>
      <c r="DG65" s="216"/>
      <c r="DH65" s="216"/>
      <c r="DI65" s="216"/>
      <c r="DJ65" s="216"/>
      <c r="DK65" s="216"/>
      <c r="DL65" s="216"/>
      <c r="DM65" s="216"/>
      <c r="DN65" s="216"/>
      <c r="DO65" s="216"/>
      <c r="DP65" s="216"/>
      <c r="DQ65" s="216"/>
      <c r="DR65" s="216"/>
      <c r="DS65" s="216"/>
      <c r="DT65" s="216"/>
      <c r="DU65" s="216"/>
      <c r="DV65" s="216"/>
      <c r="DW65" s="216"/>
      <c r="DX65" s="216"/>
      <c r="DY65" s="216"/>
      <c r="DZ65" s="216"/>
      <c r="EA65" s="216"/>
      <c r="EB65" s="216"/>
      <c r="EC65" s="216"/>
      <c r="ED65" s="216"/>
      <c r="EE65" s="216"/>
      <c r="EF65" s="216"/>
      <c r="EG65" s="216"/>
      <c r="EH65" s="216"/>
      <c r="EI65" s="216"/>
      <c r="EJ65" s="216"/>
      <c r="EK65" s="216"/>
      <c r="EL65" s="216"/>
      <c r="EM65" s="216"/>
      <c r="EN65" s="216"/>
      <c r="EO65" s="216"/>
      <c r="EP65" s="216"/>
      <c r="EQ65" s="216"/>
      <c r="ER65" s="216"/>
      <c r="ES65" s="216"/>
      <c r="ET65" s="216"/>
      <c r="EU65" s="216"/>
      <c r="EV65" s="216"/>
      <c r="EW65" s="216"/>
      <c r="EX65" s="216"/>
      <c r="EY65" s="216"/>
      <c r="EZ65" s="216"/>
      <c r="FA65" s="216"/>
      <c r="FB65" s="216"/>
      <c r="FC65" s="216"/>
      <c r="FD65" s="216"/>
      <c r="FE65" s="216"/>
      <c r="FF65" s="216"/>
      <c r="FG65" s="216"/>
      <c r="FH65" s="216"/>
      <c r="FI65" s="216"/>
      <c r="FJ65" s="216"/>
      <c r="FK65" s="216"/>
      <c r="FL65" s="216"/>
      <c r="FM65" s="216"/>
      <c r="FN65" s="216"/>
      <c r="FO65" s="216"/>
      <c r="FP65" s="216"/>
      <c r="FQ65" s="216"/>
      <c r="FR65" s="216"/>
      <c r="FS65" s="216"/>
      <c r="FT65" s="216"/>
      <c r="FU65" s="216"/>
      <c r="FV65" s="216"/>
      <c r="FW65" s="216"/>
      <c r="FX65" s="216"/>
      <c r="FY65" s="216"/>
      <c r="FZ65" s="216"/>
      <c r="GA65" s="216"/>
      <c r="GB65" s="216"/>
      <c r="GC65" s="216"/>
      <c r="GD65" s="216"/>
      <c r="GE65" s="216"/>
      <c r="GF65" s="216"/>
      <c r="GG65" s="216"/>
      <c r="GH65" s="216"/>
      <c r="GI65" s="216"/>
      <c r="GJ65" s="216"/>
      <c r="GK65" s="216"/>
      <c r="GL65" s="216"/>
      <c r="GM65" s="216"/>
      <c r="GN65" s="216"/>
      <c r="GO65" s="216"/>
      <c r="GP65" s="216"/>
      <c r="GQ65" s="216"/>
      <c r="GR65" s="216"/>
      <c r="GS65" s="216"/>
      <c r="GT65" s="216"/>
      <c r="GU65" s="216"/>
      <c r="GV65" s="216"/>
      <c r="GW65" s="216"/>
      <c r="GX65" s="216"/>
      <c r="GY65" s="216"/>
      <c r="GZ65" s="216"/>
      <c r="HA65" s="216"/>
      <c r="HB65" s="216"/>
      <c r="HC65" s="216"/>
      <c r="HD65" s="216"/>
      <c r="HE65" s="216"/>
      <c r="HF65" s="216"/>
      <c r="HG65" s="216"/>
      <c r="HH65" s="216"/>
      <c r="HI65" s="216"/>
      <c r="HJ65" s="216"/>
      <c r="HK65" s="216"/>
      <c r="HL65" s="216"/>
      <c r="HM65" s="216"/>
      <c r="HN65" s="216"/>
      <c r="HO65" s="216"/>
      <c r="HP65" s="216"/>
      <c r="HQ65" s="216"/>
      <c r="HR65" s="216"/>
      <c r="HS65" s="216"/>
      <c r="HT65" s="216"/>
      <c r="HU65" s="216"/>
      <c r="HV65" s="216"/>
      <c r="HW65" s="216"/>
      <c r="HX65" s="216"/>
      <c r="HY65" s="216"/>
      <c r="HZ65" s="216"/>
      <c r="IA65" s="216"/>
      <c r="IB65" s="216"/>
      <c r="IC65" s="216"/>
      <c r="ID65" s="216"/>
      <c r="IE65" s="216"/>
      <c r="IF65" s="216"/>
      <c r="IG65" s="216"/>
      <c r="IH65" s="216"/>
      <c r="II65" s="216"/>
      <c r="IJ65" s="216"/>
      <c r="IK65" s="216"/>
      <c r="IL65" s="216"/>
      <c r="IM65" s="216"/>
      <c r="IN65" s="216"/>
      <c r="IO65" s="216"/>
      <c r="IP65" s="216"/>
      <c r="IQ65" s="216"/>
      <c r="IR65" s="216"/>
      <c r="IS65" s="216"/>
      <c r="IT65" s="216"/>
      <c r="IU65" s="216"/>
      <c r="IV65" s="216"/>
      <c r="IW65" s="128"/>
    </row>
    <row r="66" spans="1:259" customFormat="1" ht="12" customHeight="1">
      <c r="A66" s="327" t="s">
        <v>86</v>
      </c>
      <c r="B66" s="2314">
        <v>147.16242659</v>
      </c>
      <c r="C66" s="2315">
        <v>167.07075833000002</v>
      </c>
      <c r="D66" s="2316">
        <v>171</v>
      </c>
      <c r="E66" s="2314">
        <v>-48.167753220000002</v>
      </c>
      <c r="F66" s="2315">
        <v>-49.487533519999999</v>
      </c>
      <c r="G66" s="2316">
        <v>-59</v>
      </c>
      <c r="H66" s="2314">
        <v>98.994673369999987</v>
      </c>
      <c r="I66" s="2315">
        <v>117.58322481000002</v>
      </c>
      <c r="J66" s="2315">
        <v>112</v>
      </c>
      <c r="K66" s="218"/>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6"/>
      <c r="DI66" s="216"/>
      <c r="DJ66" s="216"/>
      <c r="DK66" s="216"/>
      <c r="DL66" s="216"/>
      <c r="DM66" s="216"/>
      <c r="DN66" s="216"/>
      <c r="DO66" s="216"/>
      <c r="DP66" s="216"/>
      <c r="DQ66" s="216"/>
      <c r="DR66" s="216"/>
      <c r="DS66" s="216"/>
      <c r="DT66" s="216"/>
      <c r="DU66" s="216"/>
      <c r="DV66" s="216"/>
      <c r="DW66" s="216"/>
      <c r="DX66" s="216"/>
      <c r="DY66" s="216"/>
      <c r="DZ66" s="216"/>
      <c r="EA66" s="216"/>
      <c r="EB66" s="216"/>
      <c r="EC66" s="216"/>
      <c r="ED66" s="216"/>
      <c r="EE66" s="216"/>
      <c r="EF66" s="216"/>
      <c r="EG66" s="216"/>
      <c r="EH66" s="216"/>
      <c r="EI66" s="216"/>
      <c r="EJ66" s="216"/>
      <c r="EK66" s="216"/>
      <c r="EL66" s="216"/>
      <c r="EM66" s="216"/>
      <c r="EN66" s="216"/>
      <c r="EO66" s="216"/>
      <c r="EP66" s="216"/>
      <c r="EQ66" s="216"/>
      <c r="ER66" s="216"/>
      <c r="ES66" s="216"/>
      <c r="ET66" s="216"/>
      <c r="EU66" s="216"/>
      <c r="EV66" s="216"/>
      <c r="EW66" s="216"/>
      <c r="EX66" s="216"/>
      <c r="EY66" s="216"/>
      <c r="EZ66" s="216"/>
      <c r="FA66" s="216"/>
      <c r="FB66" s="216"/>
      <c r="FC66" s="216"/>
      <c r="FD66" s="216"/>
      <c r="FE66" s="216"/>
      <c r="FF66" s="216"/>
      <c r="FG66" s="216"/>
      <c r="FH66" s="216"/>
      <c r="FI66" s="216"/>
      <c r="FJ66" s="216"/>
      <c r="FK66" s="216"/>
      <c r="FL66" s="216"/>
      <c r="FM66" s="216"/>
      <c r="FN66" s="216"/>
      <c r="FO66" s="216"/>
      <c r="FP66" s="216"/>
      <c r="FQ66" s="216"/>
      <c r="FR66" s="216"/>
      <c r="FS66" s="216"/>
      <c r="FT66" s="216"/>
      <c r="FU66" s="216"/>
      <c r="FV66" s="216"/>
      <c r="FW66" s="216"/>
      <c r="FX66" s="216"/>
      <c r="FY66" s="216"/>
      <c r="FZ66" s="216"/>
      <c r="GA66" s="216"/>
      <c r="GB66" s="216"/>
      <c r="GC66" s="216"/>
      <c r="GD66" s="216"/>
      <c r="GE66" s="216"/>
      <c r="GF66" s="216"/>
      <c r="GG66" s="216"/>
      <c r="GH66" s="216"/>
      <c r="GI66" s="216"/>
      <c r="GJ66" s="216"/>
      <c r="GK66" s="216"/>
      <c r="GL66" s="216"/>
      <c r="GM66" s="216"/>
      <c r="GN66" s="216"/>
      <c r="GO66" s="216"/>
      <c r="GP66" s="216"/>
      <c r="GQ66" s="216"/>
      <c r="GR66" s="216"/>
      <c r="GS66" s="216"/>
      <c r="GT66" s="216"/>
      <c r="GU66" s="216"/>
      <c r="GV66" s="216"/>
      <c r="GW66" s="216"/>
      <c r="GX66" s="216"/>
      <c r="GY66" s="216"/>
      <c r="GZ66" s="216"/>
      <c r="HA66" s="216"/>
      <c r="HB66" s="216"/>
      <c r="HC66" s="216"/>
      <c r="HD66" s="216"/>
      <c r="HE66" s="216"/>
      <c r="HF66" s="216"/>
      <c r="HG66" s="216"/>
      <c r="HH66" s="216"/>
      <c r="HI66" s="216"/>
      <c r="HJ66" s="216"/>
      <c r="HK66" s="216"/>
      <c r="HL66" s="216"/>
      <c r="HM66" s="216"/>
      <c r="HN66" s="216"/>
      <c r="HO66" s="216"/>
      <c r="HP66" s="216"/>
      <c r="HQ66" s="216"/>
      <c r="HR66" s="216"/>
      <c r="HS66" s="216"/>
      <c r="HT66" s="216"/>
      <c r="HU66" s="216"/>
      <c r="HV66" s="216"/>
      <c r="HW66" s="216"/>
      <c r="HX66" s="216"/>
      <c r="HY66" s="216"/>
      <c r="HZ66" s="216"/>
      <c r="IA66" s="216"/>
      <c r="IB66" s="216"/>
      <c r="IC66" s="216"/>
      <c r="ID66" s="216"/>
      <c r="IE66" s="216"/>
      <c r="IF66" s="216"/>
      <c r="IG66" s="216"/>
      <c r="IH66" s="216"/>
      <c r="II66" s="216"/>
      <c r="IJ66" s="216"/>
      <c r="IK66" s="216"/>
      <c r="IL66" s="216"/>
      <c r="IM66" s="216"/>
      <c r="IN66" s="216"/>
      <c r="IO66" s="216"/>
      <c r="IP66" s="216"/>
      <c r="IQ66" s="216"/>
      <c r="IR66" s="216"/>
      <c r="IS66" s="216"/>
      <c r="IT66" s="216"/>
      <c r="IU66" s="216"/>
      <c r="IV66" s="216"/>
      <c r="IW66" s="128"/>
    </row>
    <row r="67" spans="1:259" customFormat="1" ht="12" customHeight="1">
      <c r="A67" s="327" t="s">
        <v>87</v>
      </c>
      <c r="B67" s="2314">
        <v>144.49798097000001</v>
      </c>
      <c r="C67" s="2315">
        <v>172.27932190999999</v>
      </c>
      <c r="D67" s="2316">
        <v>187</v>
      </c>
      <c r="E67" s="2314">
        <v>-58.820249060000002</v>
      </c>
      <c r="F67" s="2315">
        <v>-62.715660360000001</v>
      </c>
      <c r="G67" s="2316">
        <v>-81</v>
      </c>
      <c r="H67" s="2314">
        <v>85.677731910000006</v>
      </c>
      <c r="I67" s="2315">
        <v>109.56366154999999</v>
      </c>
      <c r="J67" s="2315">
        <v>106</v>
      </c>
      <c r="K67" s="218"/>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6"/>
      <c r="DI67" s="216"/>
      <c r="DJ67" s="216"/>
      <c r="DK67" s="216"/>
      <c r="DL67" s="216"/>
      <c r="DM67" s="216"/>
      <c r="DN67" s="216"/>
      <c r="DO67" s="216"/>
      <c r="DP67" s="216"/>
      <c r="DQ67" s="216"/>
      <c r="DR67" s="216"/>
      <c r="DS67" s="216"/>
      <c r="DT67" s="216"/>
      <c r="DU67" s="216"/>
      <c r="DV67" s="216"/>
      <c r="DW67" s="216"/>
      <c r="DX67" s="216"/>
      <c r="DY67" s="216"/>
      <c r="DZ67" s="216"/>
      <c r="EA67" s="216"/>
      <c r="EB67" s="216"/>
      <c r="EC67" s="216"/>
      <c r="ED67" s="216"/>
      <c r="EE67" s="216"/>
      <c r="EF67" s="216"/>
      <c r="EG67" s="216"/>
      <c r="EH67" s="216"/>
      <c r="EI67" s="216"/>
      <c r="EJ67" s="216"/>
      <c r="EK67" s="216"/>
      <c r="EL67" s="216"/>
      <c r="EM67" s="216"/>
      <c r="EN67" s="216"/>
      <c r="EO67" s="216"/>
      <c r="EP67" s="216"/>
      <c r="EQ67" s="216"/>
      <c r="ER67" s="216"/>
      <c r="ES67" s="216"/>
      <c r="ET67" s="216"/>
      <c r="EU67" s="216"/>
      <c r="EV67" s="216"/>
      <c r="EW67" s="216"/>
      <c r="EX67" s="216"/>
      <c r="EY67" s="216"/>
      <c r="EZ67" s="216"/>
      <c r="FA67" s="216"/>
      <c r="FB67" s="216"/>
      <c r="FC67" s="216"/>
      <c r="FD67" s="216"/>
      <c r="FE67" s="216"/>
      <c r="FF67" s="216"/>
      <c r="FG67" s="216"/>
      <c r="FH67" s="216"/>
      <c r="FI67" s="216"/>
      <c r="FJ67" s="216"/>
      <c r="FK67" s="216"/>
      <c r="FL67" s="216"/>
      <c r="FM67" s="216"/>
      <c r="FN67" s="216"/>
      <c r="FO67" s="216"/>
      <c r="FP67" s="216"/>
      <c r="FQ67" s="216"/>
      <c r="FR67" s="216"/>
      <c r="FS67" s="216"/>
      <c r="FT67" s="216"/>
      <c r="FU67" s="216"/>
      <c r="FV67" s="216"/>
      <c r="FW67" s="216"/>
      <c r="FX67" s="216"/>
      <c r="FY67" s="216"/>
      <c r="FZ67" s="216"/>
      <c r="GA67" s="216"/>
      <c r="GB67" s="216"/>
      <c r="GC67" s="216"/>
      <c r="GD67" s="216"/>
      <c r="GE67" s="216"/>
      <c r="GF67" s="216"/>
      <c r="GG67" s="216"/>
      <c r="GH67" s="216"/>
      <c r="GI67" s="216"/>
      <c r="GJ67" s="216"/>
      <c r="GK67" s="216"/>
      <c r="GL67" s="216"/>
      <c r="GM67" s="216"/>
      <c r="GN67" s="216"/>
      <c r="GO67" s="216"/>
      <c r="GP67" s="216"/>
      <c r="GQ67" s="216"/>
      <c r="GR67" s="216"/>
      <c r="GS67" s="216"/>
      <c r="GT67" s="216"/>
      <c r="GU67" s="216"/>
      <c r="GV67" s="216"/>
      <c r="GW67" s="216"/>
      <c r="GX67" s="216"/>
      <c r="GY67" s="216"/>
      <c r="GZ67" s="216"/>
      <c r="HA67" s="216"/>
      <c r="HB67" s="216"/>
      <c r="HC67" s="216"/>
      <c r="HD67" s="216"/>
      <c r="HE67" s="216"/>
      <c r="HF67" s="216"/>
      <c r="HG67" s="216"/>
      <c r="HH67" s="216"/>
      <c r="HI67" s="216"/>
      <c r="HJ67" s="216"/>
      <c r="HK67" s="216"/>
      <c r="HL67" s="216"/>
      <c r="HM67" s="216"/>
      <c r="HN67" s="216"/>
      <c r="HO67" s="216"/>
      <c r="HP67" s="216"/>
      <c r="HQ67" s="216"/>
      <c r="HR67" s="216"/>
      <c r="HS67" s="216"/>
      <c r="HT67" s="216"/>
      <c r="HU67" s="216"/>
      <c r="HV67" s="216"/>
      <c r="HW67" s="216"/>
      <c r="HX67" s="216"/>
      <c r="HY67" s="216"/>
      <c r="HZ67" s="216"/>
      <c r="IA67" s="216"/>
      <c r="IB67" s="216"/>
      <c r="IC67" s="216"/>
      <c r="ID67" s="216"/>
      <c r="IE67" s="216"/>
      <c r="IF67" s="216"/>
      <c r="IG67" s="216"/>
      <c r="IH67" s="216"/>
      <c r="II67" s="216"/>
      <c r="IJ67" s="216"/>
      <c r="IK67" s="216"/>
      <c r="IL67" s="216"/>
      <c r="IM67" s="216"/>
      <c r="IN67" s="216"/>
      <c r="IO67" s="216"/>
      <c r="IP67" s="216"/>
      <c r="IQ67" s="216"/>
      <c r="IR67" s="216"/>
      <c r="IS67" s="216"/>
      <c r="IT67" s="216"/>
      <c r="IU67" s="216"/>
      <c r="IV67" s="216"/>
      <c r="IW67" s="128"/>
    </row>
    <row r="68" spans="1:259" customFormat="1" ht="12" customHeight="1">
      <c r="A68" s="363" t="s">
        <v>88</v>
      </c>
      <c r="B68" s="2314">
        <v>63.371155389999998</v>
      </c>
      <c r="C68" s="2315">
        <v>136.98902645999999</v>
      </c>
      <c r="D68" s="2316">
        <v>32</v>
      </c>
      <c r="E68" s="2314">
        <v>-35.70391154</v>
      </c>
      <c r="F68" s="2315">
        <v>-96.209613180000005</v>
      </c>
      <c r="G68" s="2316">
        <v>-23</v>
      </c>
      <c r="H68" s="2314">
        <v>27.667243849999998</v>
      </c>
      <c r="I68" s="2315">
        <v>40.779413279999986</v>
      </c>
      <c r="J68" s="2315">
        <v>9</v>
      </c>
      <c r="K68" s="218"/>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c r="BX68" s="216"/>
      <c r="BY68" s="216"/>
      <c r="BZ68" s="216"/>
      <c r="CA68" s="216"/>
      <c r="CB68" s="216"/>
      <c r="CC68" s="216"/>
      <c r="CD68" s="216"/>
      <c r="CE68" s="216"/>
      <c r="CF68" s="216"/>
      <c r="CG68" s="216"/>
      <c r="CH68" s="216"/>
      <c r="CI68" s="216"/>
      <c r="CJ68" s="216"/>
      <c r="CK68" s="216"/>
      <c r="CL68" s="216"/>
      <c r="CM68" s="216"/>
      <c r="CN68" s="216"/>
      <c r="CO68" s="216"/>
      <c r="CP68" s="216"/>
      <c r="CQ68" s="216"/>
      <c r="CR68" s="216"/>
      <c r="CS68" s="216"/>
      <c r="CT68" s="216"/>
      <c r="CU68" s="216"/>
      <c r="CV68" s="216"/>
      <c r="CW68" s="216"/>
      <c r="CX68" s="216"/>
      <c r="CY68" s="216"/>
      <c r="CZ68" s="216"/>
      <c r="DA68" s="216"/>
      <c r="DB68" s="216"/>
      <c r="DC68" s="216"/>
      <c r="DD68" s="216"/>
      <c r="DE68" s="216"/>
      <c r="DF68" s="216"/>
      <c r="DG68" s="216"/>
      <c r="DH68" s="216"/>
      <c r="DI68" s="216"/>
      <c r="DJ68" s="216"/>
      <c r="DK68" s="216"/>
      <c r="DL68" s="216"/>
      <c r="DM68" s="216"/>
      <c r="DN68" s="216"/>
      <c r="DO68" s="216"/>
      <c r="DP68" s="216"/>
      <c r="DQ68" s="216"/>
      <c r="DR68" s="216"/>
      <c r="DS68" s="216"/>
      <c r="DT68" s="216"/>
      <c r="DU68" s="216"/>
      <c r="DV68" s="216"/>
      <c r="DW68" s="216"/>
      <c r="DX68" s="216"/>
      <c r="DY68" s="216"/>
      <c r="DZ68" s="216"/>
      <c r="EA68" s="216"/>
      <c r="EB68" s="216"/>
      <c r="EC68" s="216"/>
      <c r="ED68" s="216"/>
      <c r="EE68" s="216"/>
      <c r="EF68" s="216"/>
      <c r="EG68" s="216"/>
      <c r="EH68" s="216"/>
      <c r="EI68" s="216"/>
      <c r="EJ68" s="216"/>
      <c r="EK68" s="216"/>
      <c r="EL68" s="216"/>
      <c r="EM68" s="216"/>
      <c r="EN68" s="216"/>
      <c r="EO68" s="216"/>
      <c r="EP68" s="216"/>
      <c r="EQ68" s="216"/>
      <c r="ER68" s="216"/>
      <c r="ES68" s="216"/>
      <c r="ET68" s="216"/>
      <c r="EU68" s="216"/>
      <c r="EV68" s="216"/>
      <c r="EW68" s="216"/>
      <c r="EX68" s="216"/>
      <c r="EY68" s="216"/>
      <c r="EZ68" s="216"/>
      <c r="FA68" s="216"/>
      <c r="FB68" s="216"/>
      <c r="FC68" s="216"/>
      <c r="FD68" s="216"/>
      <c r="FE68" s="216"/>
      <c r="FF68" s="216"/>
      <c r="FG68" s="216"/>
      <c r="FH68" s="216"/>
      <c r="FI68" s="216"/>
      <c r="FJ68" s="216"/>
      <c r="FK68" s="216"/>
      <c r="FL68" s="216"/>
      <c r="FM68" s="216"/>
      <c r="FN68" s="216"/>
      <c r="FO68" s="216"/>
      <c r="FP68" s="216"/>
      <c r="FQ68" s="216"/>
      <c r="FR68" s="216"/>
      <c r="FS68" s="216"/>
      <c r="FT68" s="216"/>
      <c r="FU68" s="216"/>
      <c r="FV68" s="216"/>
      <c r="FW68" s="216"/>
      <c r="FX68" s="216"/>
      <c r="FY68" s="216"/>
      <c r="FZ68" s="216"/>
      <c r="GA68" s="216"/>
      <c r="GB68" s="216"/>
      <c r="GC68" s="216"/>
      <c r="GD68" s="216"/>
      <c r="GE68" s="216"/>
      <c r="GF68" s="216"/>
      <c r="GG68" s="216"/>
      <c r="GH68" s="216"/>
      <c r="GI68" s="216"/>
      <c r="GJ68" s="216"/>
      <c r="GK68" s="216"/>
      <c r="GL68" s="216"/>
      <c r="GM68" s="216"/>
      <c r="GN68" s="216"/>
      <c r="GO68" s="216"/>
      <c r="GP68" s="216"/>
      <c r="GQ68" s="216"/>
      <c r="GR68" s="216"/>
      <c r="GS68" s="216"/>
      <c r="GT68" s="216"/>
      <c r="GU68" s="216"/>
      <c r="GV68" s="216"/>
      <c r="GW68" s="216"/>
      <c r="GX68" s="216"/>
      <c r="GY68" s="216"/>
      <c r="GZ68" s="216"/>
      <c r="HA68" s="216"/>
      <c r="HB68" s="216"/>
      <c r="HC68" s="216"/>
      <c r="HD68" s="216"/>
      <c r="HE68" s="216"/>
      <c r="HF68" s="216"/>
      <c r="HG68" s="216"/>
      <c r="HH68" s="216"/>
      <c r="HI68" s="216"/>
      <c r="HJ68" s="216"/>
      <c r="HK68" s="216"/>
      <c r="HL68" s="216"/>
      <c r="HM68" s="216"/>
      <c r="HN68" s="216"/>
      <c r="HO68" s="216"/>
      <c r="HP68" s="216"/>
      <c r="HQ68" s="216"/>
      <c r="HR68" s="216"/>
      <c r="HS68" s="216"/>
      <c r="HT68" s="216"/>
      <c r="HU68" s="216"/>
      <c r="HV68" s="216"/>
      <c r="HW68" s="216"/>
      <c r="HX68" s="216"/>
      <c r="HY68" s="216"/>
      <c r="HZ68" s="216"/>
      <c r="IA68" s="216"/>
      <c r="IB68" s="216"/>
      <c r="IC68" s="216"/>
      <c r="ID68" s="216"/>
      <c r="IE68" s="216"/>
      <c r="IF68" s="216"/>
      <c r="IG68" s="216"/>
      <c r="IH68" s="216"/>
      <c r="II68" s="216"/>
      <c r="IJ68" s="216"/>
      <c r="IK68" s="216"/>
      <c r="IL68" s="216"/>
      <c r="IM68" s="216"/>
      <c r="IN68" s="216"/>
      <c r="IO68" s="216"/>
      <c r="IP68" s="216"/>
      <c r="IQ68" s="216"/>
      <c r="IR68" s="216"/>
      <c r="IS68" s="216"/>
      <c r="IT68" s="216"/>
      <c r="IU68" s="216"/>
      <c r="IV68" s="216"/>
      <c r="IW68" s="128"/>
    </row>
    <row r="69" spans="1:259" customFormat="1" ht="12" customHeight="1">
      <c r="A69" s="391" t="s">
        <v>131</v>
      </c>
      <c r="B69" s="2317">
        <v>20688.565002925199</v>
      </c>
      <c r="C69" s="2318">
        <v>20183.987694793595</v>
      </c>
      <c r="D69" s="2318">
        <v>21006</v>
      </c>
      <c r="E69" s="2317">
        <v>-8883.1471073789999</v>
      </c>
      <c r="F69" s="2318">
        <v>-8664.9764422745993</v>
      </c>
      <c r="G69" s="2318">
        <v>-9990</v>
      </c>
      <c r="H69" s="2317">
        <v>11805.417895546201</v>
      </c>
      <c r="I69" s="2318">
        <v>11519.011252519003</v>
      </c>
      <c r="J69" s="2318">
        <v>11016</v>
      </c>
      <c r="K69" s="218"/>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c r="BR69" s="216"/>
      <c r="BS69" s="216"/>
      <c r="BT69" s="216"/>
      <c r="BU69" s="216"/>
      <c r="BV69" s="216"/>
      <c r="BW69" s="216"/>
      <c r="BX69" s="216"/>
      <c r="BY69" s="216"/>
      <c r="BZ69" s="216"/>
      <c r="CA69" s="216"/>
      <c r="CB69" s="216"/>
      <c r="CC69" s="216"/>
      <c r="CD69" s="216"/>
      <c r="CE69" s="216"/>
      <c r="CF69" s="216"/>
      <c r="CG69" s="216"/>
      <c r="CH69" s="216"/>
      <c r="CI69" s="216"/>
      <c r="CJ69" s="216"/>
      <c r="CK69" s="216"/>
      <c r="CL69" s="216"/>
      <c r="CM69" s="216"/>
      <c r="CN69" s="216"/>
      <c r="CO69" s="216"/>
      <c r="CP69" s="216"/>
      <c r="CQ69" s="216"/>
      <c r="CR69" s="216"/>
      <c r="CS69" s="216"/>
      <c r="CT69" s="216"/>
      <c r="CU69" s="216"/>
      <c r="CV69" s="216"/>
      <c r="CW69" s="216"/>
      <c r="CX69" s="216"/>
      <c r="CY69" s="216"/>
      <c r="CZ69" s="216"/>
      <c r="DA69" s="216"/>
      <c r="DB69" s="216"/>
      <c r="DC69" s="216"/>
      <c r="DD69" s="216"/>
      <c r="DE69" s="216"/>
      <c r="DF69" s="216"/>
      <c r="DG69" s="216"/>
      <c r="DH69" s="216"/>
      <c r="DI69" s="216"/>
      <c r="DJ69" s="216"/>
      <c r="DK69" s="216"/>
      <c r="DL69" s="216"/>
      <c r="DM69" s="216"/>
      <c r="DN69" s="216"/>
      <c r="DO69" s="216"/>
      <c r="DP69" s="216"/>
      <c r="DQ69" s="216"/>
      <c r="DR69" s="216"/>
      <c r="DS69" s="216"/>
      <c r="DT69" s="216"/>
      <c r="DU69" s="216"/>
      <c r="DV69" s="216"/>
      <c r="DW69" s="216"/>
      <c r="DX69" s="216"/>
      <c r="DY69" s="216"/>
      <c r="DZ69" s="216"/>
      <c r="EA69" s="216"/>
      <c r="EB69" s="216"/>
      <c r="EC69" s="216"/>
      <c r="ED69" s="216"/>
      <c r="EE69" s="216"/>
      <c r="EF69" s="216"/>
      <c r="EG69" s="216"/>
      <c r="EH69" s="216"/>
      <c r="EI69" s="216"/>
      <c r="EJ69" s="216"/>
      <c r="EK69" s="216"/>
      <c r="EL69" s="216"/>
      <c r="EM69" s="216"/>
      <c r="EN69" s="216"/>
      <c r="EO69" s="216"/>
      <c r="EP69" s="216"/>
      <c r="EQ69" s="216"/>
      <c r="ER69" s="216"/>
      <c r="ES69" s="216"/>
      <c r="ET69" s="216"/>
      <c r="EU69" s="216"/>
      <c r="EV69" s="216"/>
      <c r="EW69" s="216"/>
      <c r="EX69" s="216"/>
      <c r="EY69" s="216"/>
      <c r="EZ69" s="216"/>
      <c r="FA69" s="216"/>
      <c r="FB69" s="216"/>
      <c r="FC69" s="216"/>
      <c r="FD69" s="216"/>
      <c r="FE69" s="216"/>
      <c r="FF69" s="216"/>
      <c r="FG69" s="216"/>
      <c r="FH69" s="216"/>
      <c r="FI69" s="216"/>
      <c r="FJ69" s="216"/>
      <c r="FK69" s="216"/>
      <c r="FL69" s="216"/>
      <c r="FM69" s="216"/>
      <c r="FN69" s="216"/>
      <c r="FO69" s="216"/>
      <c r="FP69" s="216"/>
      <c r="FQ69" s="216"/>
      <c r="FR69" s="216"/>
      <c r="FS69" s="216"/>
      <c r="FT69" s="216"/>
      <c r="FU69" s="216"/>
      <c r="FV69" s="216"/>
      <c r="FW69" s="216"/>
      <c r="FX69" s="216"/>
      <c r="FY69" s="216"/>
      <c r="FZ69" s="216"/>
      <c r="GA69" s="216"/>
      <c r="GB69" s="216"/>
      <c r="GC69" s="216"/>
      <c r="GD69" s="216"/>
      <c r="GE69" s="216"/>
      <c r="GF69" s="216"/>
      <c r="GG69" s="216"/>
      <c r="GH69" s="216"/>
      <c r="GI69" s="216"/>
      <c r="GJ69" s="216"/>
      <c r="GK69" s="216"/>
      <c r="GL69" s="216"/>
      <c r="GM69" s="216"/>
      <c r="GN69" s="216"/>
      <c r="GO69" s="216"/>
      <c r="GP69" s="216"/>
      <c r="GQ69" s="216"/>
      <c r="GR69" s="216"/>
      <c r="GS69" s="216"/>
      <c r="GT69" s="216"/>
      <c r="GU69" s="216"/>
      <c r="GV69" s="216"/>
      <c r="GW69" s="216"/>
      <c r="GX69" s="216"/>
      <c r="GY69" s="216"/>
      <c r="GZ69" s="216"/>
      <c r="HA69" s="216"/>
      <c r="HB69" s="216"/>
      <c r="HC69" s="216"/>
      <c r="HD69" s="216"/>
      <c r="HE69" s="216"/>
      <c r="HF69" s="216"/>
      <c r="HG69" s="216"/>
      <c r="HH69" s="216"/>
      <c r="HI69" s="216"/>
      <c r="HJ69" s="216"/>
      <c r="HK69" s="216"/>
      <c r="HL69" s="216"/>
      <c r="HM69" s="216"/>
      <c r="HN69" s="216"/>
      <c r="HO69" s="216"/>
      <c r="HP69" s="216"/>
      <c r="HQ69" s="216"/>
      <c r="HR69" s="216"/>
      <c r="HS69" s="216"/>
      <c r="HT69" s="216"/>
      <c r="HU69" s="216"/>
      <c r="HV69" s="216"/>
      <c r="HW69" s="216"/>
      <c r="HX69" s="216"/>
      <c r="HY69" s="216"/>
      <c r="HZ69" s="216"/>
      <c r="IA69" s="216"/>
      <c r="IB69" s="216"/>
      <c r="IC69" s="216"/>
      <c r="ID69" s="216"/>
      <c r="IE69" s="216"/>
      <c r="IF69" s="216"/>
      <c r="IG69" s="216"/>
      <c r="IH69" s="216"/>
      <c r="II69" s="216"/>
      <c r="IJ69" s="216"/>
      <c r="IK69" s="216"/>
      <c r="IL69" s="216"/>
      <c r="IM69" s="216"/>
      <c r="IN69" s="216"/>
      <c r="IO69" s="216"/>
      <c r="IP69" s="216"/>
      <c r="IQ69" s="216"/>
      <c r="IR69" s="216"/>
      <c r="IS69" s="216"/>
      <c r="IT69" s="216"/>
      <c r="IU69" s="216"/>
      <c r="IV69" s="216"/>
      <c r="IW69" s="128"/>
    </row>
    <row r="70" spans="1:259" customFormat="1" ht="12" customHeight="1">
      <c r="A70" s="392" t="s">
        <v>1260</v>
      </c>
      <c r="B70" s="2314">
        <v>0</v>
      </c>
      <c r="C70" s="2315">
        <v>0</v>
      </c>
      <c r="D70" s="2316">
        <v>0</v>
      </c>
      <c r="E70" s="2314">
        <v>0</v>
      </c>
      <c r="F70" s="2315">
        <v>0</v>
      </c>
      <c r="G70" s="2316">
        <v>0</v>
      </c>
      <c r="H70" s="2314">
        <v>0</v>
      </c>
      <c r="I70" s="2315">
        <v>0</v>
      </c>
      <c r="J70" s="2315">
        <v>0</v>
      </c>
      <c r="K70" s="218"/>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6"/>
      <c r="CM70" s="216"/>
      <c r="CN70" s="216"/>
      <c r="CO70" s="216"/>
      <c r="CP70" s="216"/>
      <c r="CQ70" s="216"/>
      <c r="CR70" s="216"/>
      <c r="CS70" s="216"/>
      <c r="CT70" s="216"/>
      <c r="CU70" s="216"/>
      <c r="CV70" s="216"/>
      <c r="CW70" s="216"/>
      <c r="CX70" s="216"/>
      <c r="CY70" s="216"/>
      <c r="CZ70" s="216"/>
      <c r="DA70" s="216"/>
      <c r="DB70" s="216"/>
      <c r="DC70" s="216"/>
      <c r="DD70" s="216"/>
      <c r="DE70" s="216"/>
      <c r="DF70" s="216"/>
      <c r="DG70" s="216"/>
      <c r="DH70" s="216"/>
      <c r="DI70" s="216"/>
      <c r="DJ70" s="216"/>
      <c r="DK70" s="216"/>
      <c r="DL70" s="216"/>
      <c r="DM70" s="216"/>
      <c r="DN70" s="216"/>
      <c r="DO70" s="216"/>
      <c r="DP70" s="216"/>
      <c r="DQ70" s="216"/>
      <c r="DR70" s="216"/>
      <c r="DS70" s="216"/>
      <c r="DT70" s="216"/>
      <c r="DU70" s="216"/>
      <c r="DV70" s="216"/>
      <c r="DW70" s="216"/>
      <c r="DX70" s="216"/>
      <c r="DY70" s="216"/>
      <c r="DZ70" s="216"/>
      <c r="EA70" s="216"/>
      <c r="EB70" s="216"/>
      <c r="EC70" s="216"/>
      <c r="ED70" s="216"/>
      <c r="EE70" s="216"/>
      <c r="EF70" s="216"/>
      <c r="EG70" s="216"/>
      <c r="EH70" s="216"/>
      <c r="EI70" s="216"/>
      <c r="EJ70" s="216"/>
      <c r="EK70" s="216"/>
      <c r="EL70" s="216"/>
      <c r="EM70" s="216"/>
      <c r="EN70" s="216"/>
      <c r="EO70" s="216"/>
      <c r="EP70" s="216"/>
      <c r="EQ70" s="216"/>
      <c r="ER70" s="216"/>
      <c r="ES70" s="216"/>
      <c r="ET70" s="216"/>
      <c r="EU70" s="216"/>
      <c r="EV70" s="216"/>
      <c r="EW70" s="216"/>
      <c r="EX70" s="216"/>
      <c r="EY70" s="216"/>
      <c r="EZ70" s="216"/>
      <c r="FA70" s="216"/>
      <c r="FB70" s="216"/>
      <c r="FC70" s="216"/>
      <c r="FD70" s="216"/>
      <c r="FE70" s="216"/>
      <c r="FF70" s="216"/>
      <c r="FG70" s="216"/>
      <c r="FH70" s="216"/>
      <c r="FI70" s="216"/>
      <c r="FJ70" s="216"/>
      <c r="FK70" s="216"/>
      <c r="FL70" s="216"/>
      <c r="FM70" s="216"/>
      <c r="FN70" s="216"/>
      <c r="FO70" s="216"/>
      <c r="FP70" s="216"/>
      <c r="FQ70" s="216"/>
      <c r="FR70" s="216"/>
      <c r="FS70" s="216"/>
      <c r="FT70" s="216"/>
      <c r="FU70" s="216"/>
      <c r="FV70" s="216"/>
      <c r="FW70" s="216"/>
      <c r="FX70" s="216"/>
      <c r="FY70" s="216"/>
      <c r="FZ70" s="216"/>
      <c r="GA70" s="216"/>
      <c r="GB70" s="216"/>
      <c r="GC70" s="216"/>
      <c r="GD70" s="216"/>
      <c r="GE70" s="216"/>
      <c r="GF70" s="216"/>
      <c r="GG70" s="216"/>
      <c r="GH70" s="216"/>
      <c r="GI70" s="216"/>
      <c r="GJ70" s="216"/>
      <c r="GK70" s="216"/>
      <c r="GL70" s="216"/>
      <c r="GM70" s="216"/>
      <c r="GN70" s="216"/>
      <c r="GO70" s="216"/>
      <c r="GP70" s="216"/>
      <c r="GQ70" s="216"/>
      <c r="GR70" s="216"/>
      <c r="GS70" s="216"/>
      <c r="GT70" s="216"/>
      <c r="GU70" s="216"/>
      <c r="GV70" s="216"/>
      <c r="GW70" s="216"/>
      <c r="GX70" s="216"/>
      <c r="GY70" s="216"/>
      <c r="GZ70" s="216"/>
      <c r="HA70" s="216"/>
      <c r="HB70" s="216"/>
      <c r="HC70" s="216"/>
      <c r="HD70" s="216"/>
      <c r="HE70" s="216"/>
      <c r="HF70" s="216"/>
      <c r="HG70" s="216"/>
      <c r="HH70" s="216"/>
      <c r="HI70" s="216"/>
      <c r="HJ70" s="216"/>
      <c r="HK70" s="216"/>
      <c r="HL70" s="216"/>
      <c r="HM70" s="216"/>
      <c r="HN70" s="216"/>
      <c r="HO70" s="216"/>
      <c r="HP70" s="216"/>
      <c r="HQ70" s="216"/>
      <c r="HR70" s="216"/>
      <c r="HS70" s="216"/>
      <c r="HT70" s="216"/>
      <c r="HU70" s="216"/>
      <c r="HV70" s="216"/>
      <c r="HW70" s="216"/>
      <c r="HX70" s="216"/>
      <c r="HY70" s="216"/>
      <c r="HZ70" s="216"/>
      <c r="IA70" s="216"/>
      <c r="IB70" s="216"/>
      <c r="IC70" s="216"/>
      <c r="ID70" s="216"/>
      <c r="IE70" s="216"/>
      <c r="IF70" s="216"/>
      <c r="IG70" s="216"/>
      <c r="IH70" s="216"/>
      <c r="II70" s="216"/>
      <c r="IJ70" s="216"/>
      <c r="IK70" s="216"/>
      <c r="IL70" s="216"/>
      <c r="IM70" s="216"/>
      <c r="IN70" s="216"/>
      <c r="IO70" s="216"/>
      <c r="IP70" s="216"/>
      <c r="IQ70" s="216"/>
      <c r="IR70" s="216"/>
      <c r="IS70" s="216"/>
      <c r="IT70" s="216"/>
      <c r="IU70" s="216"/>
      <c r="IV70" s="216"/>
      <c r="IW70" s="128"/>
    </row>
    <row r="71" spans="1:259" customFormat="1" ht="12" customHeight="1">
      <c r="A71" s="391" t="s">
        <v>268</v>
      </c>
      <c r="B71" s="2317">
        <v>20688.565002925199</v>
      </c>
      <c r="C71" s="2318">
        <v>20183.987694793595</v>
      </c>
      <c r="D71" s="2319">
        <v>21006</v>
      </c>
      <c r="E71" s="2317">
        <v>-8883.1471073789999</v>
      </c>
      <c r="F71" s="2318">
        <v>-8664.9764422745993</v>
      </c>
      <c r="G71" s="2319">
        <v>-9990</v>
      </c>
      <c r="H71" s="2317">
        <v>11805.417895546201</v>
      </c>
      <c r="I71" s="2318">
        <v>11519.011252519003</v>
      </c>
      <c r="J71" s="2318">
        <v>11016</v>
      </c>
      <c r="K71" s="218"/>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6"/>
      <c r="CI71" s="216"/>
      <c r="CJ71" s="216"/>
      <c r="CK71" s="216"/>
      <c r="CL71" s="216"/>
      <c r="CM71" s="216"/>
      <c r="CN71" s="216"/>
      <c r="CO71" s="216"/>
      <c r="CP71" s="216"/>
      <c r="CQ71" s="216"/>
      <c r="CR71" s="216"/>
      <c r="CS71" s="216"/>
      <c r="CT71" s="216"/>
      <c r="CU71" s="216"/>
      <c r="CV71" s="216"/>
      <c r="CW71" s="216"/>
      <c r="CX71" s="216"/>
      <c r="CY71" s="216"/>
      <c r="CZ71" s="216"/>
      <c r="DA71" s="216"/>
      <c r="DB71" s="216"/>
      <c r="DC71" s="216"/>
      <c r="DD71" s="216"/>
      <c r="DE71" s="216"/>
      <c r="DF71" s="216"/>
      <c r="DG71" s="216"/>
      <c r="DH71" s="216"/>
      <c r="DI71" s="216"/>
      <c r="DJ71" s="216"/>
      <c r="DK71" s="216"/>
      <c r="DL71" s="216"/>
      <c r="DM71" s="216"/>
      <c r="DN71" s="216"/>
      <c r="DO71" s="216"/>
      <c r="DP71" s="216"/>
      <c r="DQ71" s="216"/>
      <c r="DR71" s="216"/>
      <c r="DS71" s="216"/>
      <c r="DT71" s="216"/>
      <c r="DU71" s="216"/>
      <c r="DV71" s="216"/>
      <c r="DW71" s="216"/>
      <c r="DX71" s="216"/>
      <c r="DY71" s="216"/>
      <c r="DZ71" s="216"/>
      <c r="EA71" s="216"/>
      <c r="EB71" s="216"/>
      <c r="EC71" s="216"/>
      <c r="ED71" s="216"/>
      <c r="EE71" s="216"/>
      <c r="EF71" s="216"/>
      <c r="EG71" s="216"/>
      <c r="EH71" s="216"/>
      <c r="EI71" s="216"/>
      <c r="EJ71" s="216"/>
      <c r="EK71" s="216"/>
      <c r="EL71" s="216"/>
      <c r="EM71" s="216"/>
      <c r="EN71" s="216"/>
      <c r="EO71" s="216"/>
      <c r="EP71" s="216"/>
      <c r="EQ71" s="216"/>
      <c r="ER71" s="216"/>
      <c r="ES71" s="216"/>
      <c r="ET71" s="216"/>
      <c r="EU71" s="216"/>
      <c r="EV71" s="216"/>
      <c r="EW71" s="216"/>
      <c r="EX71" s="216"/>
      <c r="EY71" s="216"/>
      <c r="EZ71" s="216"/>
      <c r="FA71" s="216"/>
      <c r="FB71" s="216"/>
      <c r="FC71" s="216"/>
      <c r="FD71" s="216"/>
      <c r="FE71" s="216"/>
      <c r="FF71" s="216"/>
      <c r="FG71" s="216"/>
      <c r="FH71" s="216"/>
      <c r="FI71" s="216"/>
      <c r="FJ71" s="216"/>
      <c r="FK71" s="216"/>
      <c r="FL71" s="216"/>
      <c r="FM71" s="216"/>
      <c r="FN71" s="216"/>
      <c r="FO71" s="216"/>
      <c r="FP71" s="216"/>
      <c r="FQ71" s="216"/>
      <c r="FR71" s="216"/>
      <c r="FS71" s="216"/>
      <c r="FT71" s="216"/>
      <c r="FU71" s="216"/>
      <c r="FV71" s="216"/>
      <c r="FW71" s="216"/>
      <c r="FX71" s="216"/>
      <c r="FY71" s="216"/>
      <c r="FZ71" s="216"/>
      <c r="GA71" s="216"/>
      <c r="GB71" s="216"/>
      <c r="GC71" s="216"/>
      <c r="GD71" s="216"/>
      <c r="GE71" s="216"/>
      <c r="GF71" s="216"/>
      <c r="GG71" s="216"/>
      <c r="GH71" s="216"/>
      <c r="GI71" s="216"/>
      <c r="GJ71" s="216"/>
      <c r="GK71" s="216"/>
      <c r="GL71" s="216"/>
      <c r="GM71" s="216"/>
      <c r="GN71" s="216"/>
      <c r="GO71" s="216"/>
      <c r="GP71" s="216"/>
      <c r="GQ71" s="216"/>
      <c r="GR71" s="216"/>
      <c r="GS71" s="216"/>
      <c r="GT71" s="216"/>
      <c r="GU71" s="216"/>
      <c r="GV71" s="216"/>
      <c r="GW71" s="216"/>
      <c r="GX71" s="216"/>
      <c r="GY71" s="216"/>
      <c r="GZ71" s="216"/>
      <c r="HA71" s="216"/>
      <c r="HB71" s="216"/>
      <c r="HC71" s="216"/>
      <c r="HD71" s="216"/>
      <c r="HE71" s="216"/>
      <c r="HF71" s="216"/>
      <c r="HG71" s="216"/>
      <c r="HH71" s="216"/>
      <c r="HI71" s="216"/>
      <c r="HJ71" s="216"/>
      <c r="HK71" s="216"/>
      <c r="HL71" s="216"/>
      <c r="HM71" s="216"/>
      <c r="HN71" s="216"/>
      <c r="HO71" s="216"/>
      <c r="HP71" s="216"/>
      <c r="HQ71" s="216"/>
      <c r="HR71" s="216"/>
      <c r="HS71" s="216"/>
      <c r="HT71" s="216"/>
      <c r="HU71" s="216"/>
      <c r="HV71" s="216"/>
      <c r="HW71" s="216"/>
      <c r="HX71" s="216"/>
      <c r="HY71" s="216"/>
      <c r="HZ71" s="216"/>
      <c r="IA71" s="216"/>
      <c r="IB71" s="216"/>
      <c r="IC71" s="216"/>
      <c r="ID71" s="216"/>
      <c r="IE71" s="216"/>
      <c r="IF71" s="216"/>
      <c r="IG71" s="216"/>
      <c r="IH71" s="216"/>
      <c r="II71" s="216"/>
      <c r="IJ71" s="216"/>
      <c r="IK71" s="216"/>
      <c r="IL71" s="216"/>
      <c r="IM71" s="216"/>
      <c r="IN71" s="216"/>
      <c r="IO71" s="216"/>
      <c r="IP71" s="216"/>
      <c r="IQ71" s="216"/>
      <c r="IR71" s="216"/>
      <c r="IS71" s="216"/>
      <c r="IT71" s="216"/>
      <c r="IU71" s="216"/>
      <c r="IV71" s="216"/>
      <c r="IW71" s="128"/>
    </row>
    <row r="72" spans="1:259" s="262" customFormat="1" ht="18.75" customHeight="1">
      <c r="A72" s="1474" t="s">
        <v>275</v>
      </c>
      <c r="B72" s="2320">
        <v>3123</v>
      </c>
      <c r="C72" s="2321">
        <v>2463</v>
      </c>
      <c r="D72" s="2322">
        <v>2841</v>
      </c>
      <c r="E72" s="588">
        <v>0</v>
      </c>
      <c r="F72" s="471">
        <v>0</v>
      </c>
      <c r="G72" s="471">
        <v>0</v>
      </c>
      <c r="H72" s="2320">
        <v>3123</v>
      </c>
      <c r="I72" s="2322">
        <v>2463</v>
      </c>
      <c r="J72" s="2321">
        <v>2841</v>
      </c>
      <c r="K72" s="438"/>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39"/>
      <c r="AZ72" s="439"/>
      <c r="BA72" s="439"/>
      <c r="BB72" s="439"/>
      <c r="BC72" s="439"/>
      <c r="BD72" s="439"/>
      <c r="BE72" s="439"/>
      <c r="BF72" s="439"/>
      <c r="BG72" s="439"/>
      <c r="BH72" s="439"/>
      <c r="BI72" s="439"/>
      <c r="BJ72" s="439"/>
      <c r="BK72" s="439"/>
      <c r="BL72" s="439"/>
      <c r="BM72" s="439"/>
      <c r="BN72" s="439"/>
      <c r="BO72" s="439"/>
      <c r="BP72" s="439"/>
      <c r="BQ72" s="439"/>
      <c r="BR72" s="439"/>
      <c r="BS72" s="439"/>
      <c r="BT72" s="439"/>
      <c r="BU72" s="439"/>
      <c r="BV72" s="439"/>
      <c r="BW72" s="439"/>
      <c r="BX72" s="439"/>
      <c r="BY72" s="439"/>
      <c r="BZ72" s="439"/>
      <c r="CA72" s="439"/>
      <c r="CB72" s="439"/>
      <c r="CC72" s="439"/>
      <c r="CD72" s="439"/>
      <c r="CE72" s="439"/>
      <c r="CF72" s="439"/>
      <c r="CG72" s="439"/>
      <c r="CH72" s="439"/>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39"/>
      <c r="DJ72" s="439"/>
      <c r="DK72" s="439"/>
      <c r="DL72" s="439"/>
      <c r="DM72" s="439"/>
      <c r="DN72" s="439"/>
      <c r="DO72" s="439"/>
      <c r="DP72" s="439"/>
      <c r="DQ72" s="439"/>
      <c r="DR72" s="439"/>
      <c r="DS72" s="439"/>
      <c r="DT72" s="439"/>
      <c r="DU72" s="439"/>
      <c r="DV72" s="439"/>
      <c r="DW72" s="439"/>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39"/>
      <c r="EY72" s="439"/>
      <c r="EZ72" s="439"/>
      <c r="FA72" s="439"/>
      <c r="FB72" s="439"/>
      <c r="FC72" s="439"/>
      <c r="FD72" s="439"/>
      <c r="FE72" s="439"/>
      <c r="FF72" s="439"/>
      <c r="FG72" s="439"/>
      <c r="FH72" s="439"/>
      <c r="FI72" s="439"/>
      <c r="FJ72" s="439"/>
      <c r="FK72" s="439"/>
      <c r="FL72" s="439"/>
      <c r="FM72" s="439"/>
      <c r="FN72" s="439"/>
      <c r="FO72" s="439"/>
      <c r="FP72" s="439"/>
      <c r="FQ72" s="439"/>
      <c r="FR72" s="439"/>
      <c r="FS72" s="439"/>
      <c r="FT72" s="439"/>
      <c r="FU72" s="439"/>
      <c r="FV72" s="439"/>
      <c r="FW72" s="439"/>
      <c r="FX72" s="439"/>
      <c r="FY72" s="439"/>
      <c r="FZ72" s="439"/>
      <c r="GA72" s="439"/>
      <c r="GB72" s="439"/>
      <c r="GC72" s="439"/>
      <c r="GD72" s="439"/>
      <c r="GE72" s="439"/>
      <c r="GF72" s="439"/>
      <c r="GG72" s="439"/>
      <c r="GH72" s="439"/>
      <c r="GI72" s="439"/>
      <c r="GJ72" s="439"/>
      <c r="GK72" s="439"/>
      <c r="GL72" s="439"/>
      <c r="GM72" s="439"/>
      <c r="GN72" s="439"/>
      <c r="GO72" s="439"/>
      <c r="GP72" s="439"/>
      <c r="GQ72" s="439"/>
      <c r="GR72" s="439"/>
      <c r="GS72" s="439"/>
      <c r="GT72" s="439"/>
      <c r="GU72" s="439"/>
      <c r="GV72" s="439"/>
      <c r="GW72" s="439"/>
      <c r="GX72" s="439"/>
      <c r="GY72" s="439"/>
      <c r="GZ72" s="439"/>
      <c r="HA72" s="439"/>
      <c r="HB72" s="439"/>
      <c r="HC72" s="439"/>
      <c r="HD72" s="439"/>
      <c r="HE72" s="439"/>
      <c r="HF72" s="439"/>
      <c r="HG72" s="439"/>
      <c r="HH72" s="439"/>
      <c r="HI72" s="439"/>
      <c r="HJ72" s="439"/>
      <c r="HK72" s="439"/>
      <c r="HL72" s="439"/>
      <c r="HM72" s="439"/>
      <c r="HN72" s="439"/>
      <c r="HO72" s="439"/>
      <c r="HP72" s="439"/>
      <c r="HQ72" s="439"/>
      <c r="HR72" s="439"/>
      <c r="HS72" s="439"/>
      <c r="HT72" s="439"/>
      <c r="HU72" s="439"/>
      <c r="HV72" s="439"/>
      <c r="HW72" s="439"/>
      <c r="HX72" s="439"/>
      <c r="HY72" s="439"/>
      <c r="HZ72" s="439"/>
      <c r="IA72" s="439"/>
      <c r="IB72" s="439"/>
      <c r="IC72" s="439"/>
      <c r="ID72" s="439"/>
      <c r="IE72" s="439"/>
      <c r="IF72" s="439"/>
      <c r="IG72" s="439"/>
      <c r="IH72" s="439"/>
      <c r="II72" s="439"/>
      <c r="IJ72" s="439"/>
      <c r="IK72" s="439"/>
      <c r="IL72" s="439"/>
      <c r="IM72" s="439"/>
      <c r="IN72" s="439"/>
      <c r="IO72" s="439"/>
      <c r="IP72" s="439"/>
      <c r="IQ72" s="439"/>
      <c r="IR72" s="439"/>
      <c r="IS72" s="439"/>
      <c r="IT72" s="439"/>
      <c r="IU72" s="439"/>
      <c r="IV72" s="439"/>
      <c r="IW72" s="440"/>
    </row>
    <row r="73" spans="1:259" customFormat="1" ht="21" customHeight="1">
      <c r="A73" s="393" t="s">
        <v>1258</v>
      </c>
      <c r="B73" s="2323">
        <v>23810.565002925199</v>
      </c>
      <c r="C73" s="2324">
        <v>22646.987694793595</v>
      </c>
      <c r="D73" s="2325">
        <v>23846</v>
      </c>
      <c r="E73" s="2323">
        <v>-8883.1471073789999</v>
      </c>
      <c r="F73" s="2324">
        <v>-8664.9764422745993</v>
      </c>
      <c r="G73" s="2325">
        <v>-9990</v>
      </c>
      <c r="H73" s="2323">
        <v>14928.417895546201</v>
      </c>
      <c r="I73" s="2324">
        <v>13982.011252519003</v>
      </c>
      <c r="J73" s="2325">
        <v>13856</v>
      </c>
      <c r="K73" s="219"/>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5"/>
      <c r="CR73" s="215"/>
      <c r="CS73" s="215"/>
      <c r="CT73" s="215"/>
      <c r="CU73" s="215"/>
      <c r="CV73" s="215"/>
      <c r="CW73" s="215"/>
      <c r="CX73" s="215"/>
      <c r="CY73" s="215"/>
      <c r="CZ73" s="215"/>
      <c r="DA73" s="215"/>
      <c r="DB73" s="215"/>
      <c r="DC73" s="215"/>
      <c r="DD73" s="215"/>
      <c r="DE73" s="215"/>
      <c r="DF73" s="215"/>
      <c r="DG73" s="215"/>
      <c r="DH73" s="215"/>
      <c r="DI73" s="215"/>
      <c r="DJ73" s="215"/>
      <c r="DK73" s="215"/>
      <c r="DL73" s="215"/>
      <c r="DM73" s="215"/>
      <c r="DN73" s="215"/>
      <c r="DO73" s="215"/>
      <c r="DP73" s="215"/>
      <c r="DQ73" s="215"/>
      <c r="DR73" s="215"/>
      <c r="DS73" s="215"/>
      <c r="DT73" s="215"/>
      <c r="DU73" s="215"/>
      <c r="DV73" s="215"/>
      <c r="DW73" s="215"/>
      <c r="DX73" s="215"/>
      <c r="DY73" s="215"/>
      <c r="DZ73" s="215"/>
      <c r="EA73" s="215"/>
      <c r="EB73" s="215"/>
      <c r="EC73" s="215"/>
      <c r="ED73" s="215"/>
      <c r="EE73" s="215"/>
      <c r="EF73" s="215"/>
      <c r="EG73" s="215"/>
      <c r="EH73" s="215"/>
      <c r="EI73" s="215"/>
      <c r="EJ73" s="215"/>
      <c r="EK73" s="215"/>
      <c r="EL73" s="215"/>
      <c r="EM73" s="215"/>
      <c r="EN73" s="215"/>
      <c r="EO73" s="215"/>
      <c r="EP73" s="215"/>
      <c r="EQ73" s="215"/>
      <c r="ER73" s="215"/>
      <c r="ES73" s="215"/>
      <c r="ET73" s="215"/>
      <c r="EU73" s="215"/>
      <c r="EV73" s="215"/>
      <c r="EW73" s="215"/>
      <c r="EX73" s="215"/>
      <c r="EY73" s="215"/>
      <c r="EZ73" s="215"/>
      <c r="FA73" s="215"/>
      <c r="FB73" s="215"/>
      <c r="FC73" s="215"/>
      <c r="FD73" s="215"/>
      <c r="FE73" s="215"/>
      <c r="FF73" s="215"/>
      <c r="FG73" s="215"/>
      <c r="FH73" s="215"/>
      <c r="FI73" s="215"/>
      <c r="FJ73" s="215"/>
      <c r="FK73" s="215"/>
      <c r="FL73" s="215"/>
      <c r="FM73" s="215"/>
      <c r="FN73" s="215"/>
      <c r="FO73" s="215"/>
      <c r="FP73" s="215"/>
      <c r="FQ73" s="215"/>
      <c r="FR73" s="215"/>
      <c r="FS73" s="215"/>
      <c r="FT73" s="215"/>
      <c r="FU73" s="215"/>
      <c r="FV73" s="215"/>
      <c r="FW73" s="215"/>
      <c r="FX73" s="215"/>
      <c r="FY73" s="215"/>
      <c r="FZ73" s="215"/>
      <c r="GA73" s="215"/>
      <c r="GB73" s="215"/>
      <c r="GC73" s="215"/>
      <c r="GD73" s="215"/>
      <c r="GE73" s="215"/>
      <c r="GF73" s="215"/>
      <c r="GG73" s="215"/>
      <c r="GH73" s="215"/>
      <c r="GI73" s="215"/>
      <c r="GJ73" s="215"/>
      <c r="GK73" s="215"/>
      <c r="GL73" s="215"/>
      <c r="GM73" s="215"/>
      <c r="GN73" s="215"/>
      <c r="GO73" s="215"/>
      <c r="GP73" s="215"/>
      <c r="GQ73" s="215"/>
      <c r="GR73" s="215"/>
      <c r="GS73" s="215"/>
      <c r="GT73" s="215"/>
      <c r="GU73" s="215"/>
      <c r="GV73" s="215"/>
      <c r="GW73" s="215"/>
      <c r="GX73" s="215"/>
      <c r="GY73" s="215"/>
      <c r="GZ73" s="215"/>
      <c r="HA73" s="215"/>
      <c r="HB73" s="215"/>
      <c r="HC73" s="215"/>
      <c r="HD73" s="215"/>
      <c r="HE73" s="215"/>
      <c r="HF73" s="215"/>
      <c r="HG73" s="215"/>
      <c r="HH73" s="215"/>
      <c r="HI73" s="215"/>
      <c r="HJ73" s="215"/>
      <c r="HK73" s="215"/>
      <c r="HL73" s="215"/>
      <c r="HM73" s="215"/>
      <c r="HN73" s="215"/>
      <c r="HO73" s="215"/>
      <c r="HP73" s="215"/>
      <c r="HQ73" s="215"/>
      <c r="HR73" s="215"/>
      <c r="HS73" s="215"/>
      <c r="HT73" s="215"/>
      <c r="HU73" s="215"/>
      <c r="HV73" s="215"/>
      <c r="HW73" s="215"/>
      <c r="HX73" s="215"/>
      <c r="HY73" s="215"/>
      <c r="HZ73" s="215"/>
      <c r="IA73" s="215"/>
      <c r="IB73" s="215"/>
      <c r="IC73" s="215"/>
      <c r="ID73" s="215"/>
      <c r="IE73" s="215"/>
      <c r="IF73" s="215"/>
      <c r="IG73" s="215"/>
      <c r="IH73" s="215"/>
      <c r="II73" s="215"/>
      <c r="IJ73" s="215"/>
      <c r="IK73" s="215"/>
      <c r="IL73" s="215"/>
      <c r="IM73" s="215"/>
      <c r="IN73" s="215"/>
      <c r="IO73" s="215"/>
      <c r="IP73" s="215"/>
      <c r="IQ73" s="215"/>
      <c r="IR73" s="215"/>
      <c r="IS73" s="215"/>
      <c r="IT73" s="215"/>
      <c r="IU73" s="215"/>
      <c r="IV73" s="215"/>
      <c r="IW73" s="220"/>
      <c r="IX73" s="221"/>
      <c r="IY73" s="221"/>
    </row>
    <row r="74" spans="1:259" customFormat="1" ht="21" customHeight="1">
      <c r="A74" s="425"/>
      <c r="B74" s="426"/>
      <c r="C74" s="426"/>
      <c r="D74" s="426"/>
      <c r="E74" s="426"/>
      <c r="F74" s="426"/>
      <c r="G74" s="426"/>
      <c r="H74" s="426"/>
      <c r="I74" s="426"/>
      <c r="J74" s="426"/>
      <c r="K74" s="219"/>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15"/>
      <c r="CO74" s="215"/>
      <c r="CP74" s="215"/>
      <c r="CQ74" s="215"/>
      <c r="CR74" s="215"/>
      <c r="CS74" s="215"/>
      <c r="CT74" s="215"/>
      <c r="CU74" s="215"/>
      <c r="CV74" s="215"/>
      <c r="CW74" s="215"/>
      <c r="CX74" s="215"/>
      <c r="CY74" s="215"/>
      <c r="CZ74" s="215"/>
      <c r="DA74" s="215"/>
      <c r="DB74" s="215"/>
      <c r="DC74" s="215"/>
      <c r="DD74" s="215"/>
      <c r="DE74" s="215"/>
      <c r="DF74" s="215"/>
      <c r="DG74" s="215"/>
      <c r="DH74" s="215"/>
      <c r="DI74" s="215"/>
      <c r="DJ74" s="215"/>
      <c r="DK74" s="215"/>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215"/>
      <c r="EK74" s="215"/>
      <c r="EL74" s="215"/>
      <c r="EM74" s="215"/>
      <c r="EN74" s="215"/>
      <c r="EO74" s="215"/>
      <c r="EP74" s="215"/>
      <c r="EQ74" s="215"/>
      <c r="ER74" s="215"/>
      <c r="ES74" s="215"/>
      <c r="ET74" s="215"/>
      <c r="EU74" s="215"/>
      <c r="EV74" s="215"/>
      <c r="EW74" s="215"/>
      <c r="EX74" s="215"/>
      <c r="EY74" s="215"/>
      <c r="EZ74" s="215"/>
      <c r="FA74" s="215"/>
      <c r="FB74" s="215"/>
      <c r="FC74" s="215"/>
      <c r="FD74" s="215"/>
      <c r="FE74" s="215"/>
      <c r="FF74" s="215"/>
      <c r="FG74" s="215"/>
      <c r="FH74" s="215"/>
      <c r="FI74" s="215"/>
      <c r="FJ74" s="215"/>
      <c r="FK74" s="215"/>
      <c r="FL74" s="215"/>
      <c r="FM74" s="215"/>
      <c r="FN74" s="215"/>
      <c r="FO74" s="215"/>
      <c r="FP74" s="215"/>
      <c r="FQ74" s="215"/>
      <c r="FR74" s="215"/>
      <c r="FS74" s="215"/>
      <c r="FT74" s="215"/>
      <c r="FU74" s="215"/>
      <c r="FV74" s="215"/>
      <c r="FW74" s="215"/>
      <c r="FX74" s="215"/>
      <c r="FY74" s="215"/>
      <c r="FZ74" s="215"/>
      <c r="GA74" s="215"/>
      <c r="GB74" s="215"/>
      <c r="GC74" s="215"/>
      <c r="GD74" s="215"/>
      <c r="GE74" s="215"/>
      <c r="GF74" s="215"/>
      <c r="GG74" s="215"/>
      <c r="GH74" s="215"/>
      <c r="GI74" s="215"/>
      <c r="GJ74" s="215"/>
      <c r="GK74" s="215"/>
      <c r="GL74" s="215"/>
      <c r="GM74" s="215"/>
      <c r="GN74" s="215"/>
      <c r="GO74" s="215"/>
      <c r="GP74" s="215"/>
      <c r="GQ74" s="215"/>
      <c r="GR74" s="215"/>
      <c r="GS74" s="215"/>
      <c r="GT74" s="215"/>
      <c r="GU74" s="215"/>
      <c r="GV74" s="215"/>
      <c r="GW74" s="215"/>
      <c r="GX74" s="215"/>
      <c r="GY74" s="215"/>
      <c r="GZ74" s="215"/>
      <c r="HA74" s="215"/>
      <c r="HB74" s="215"/>
      <c r="HC74" s="215"/>
      <c r="HD74" s="215"/>
      <c r="HE74" s="215"/>
      <c r="HF74" s="215"/>
      <c r="HG74" s="215"/>
      <c r="HH74" s="215"/>
      <c r="HI74" s="215"/>
      <c r="HJ74" s="215"/>
      <c r="HK74" s="215"/>
      <c r="HL74" s="215"/>
      <c r="HM74" s="215"/>
      <c r="HN74" s="215"/>
      <c r="HO74" s="215"/>
      <c r="HP74" s="215"/>
      <c r="HQ74" s="215"/>
      <c r="HR74" s="215"/>
      <c r="HS74" s="215"/>
      <c r="HT74" s="215"/>
      <c r="HU74" s="215"/>
      <c r="HV74" s="215"/>
      <c r="HW74" s="215"/>
      <c r="HX74" s="215"/>
      <c r="HY74" s="215"/>
      <c r="HZ74" s="215"/>
      <c r="IA74" s="215"/>
      <c r="IB74" s="215"/>
      <c r="IC74" s="215"/>
      <c r="ID74" s="215"/>
      <c r="IE74" s="215"/>
      <c r="IF74" s="215"/>
      <c r="IG74" s="215"/>
      <c r="IH74" s="215"/>
      <c r="II74" s="215"/>
      <c r="IJ74" s="215"/>
      <c r="IK74" s="215"/>
      <c r="IL74" s="215"/>
      <c r="IM74" s="215"/>
      <c r="IN74" s="215"/>
      <c r="IO74" s="215"/>
      <c r="IP74" s="215"/>
      <c r="IQ74" s="215"/>
      <c r="IR74" s="215"/>
      <c r="IS74" s="215"/>
      <c r="IT74" s="215"/>
      <c r="IU74" s="215"/>
      <c r="IV74" s="215"/>
      <c r="IW74" s="220"/>
      <c r="IX74" s="221"/>
      <c r="IY74" s="221"/>
    </row>
    <row r="75" spans="1:259" customFormat="1" ht="12" customHeight="1">
      <c r="A75" s="427" t="s">
        <v>450</v>
      </c>
      <c r="B75" s="426"/>
      <c r="C75" s="426"/>
      <c r="D75" s="426"/>
      <c r="E75" s="426"/>
      <c r="F75" s="426"/>
      <c r="G75" s="426"/>
      <c r="H75" s="426"/>
      <c r="I75" s="426"/>
      <c r="J75" s="426"/>
      <c r="K75" s="219"/>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20"/>
      <c r="IX75" s="221"/>
      <c r="IY75" s="221"/>
    </row>
    <row r="76" spans="1:259" customFormat="1" ht="12" customHeight="1">
      <c r="A76" s="324" t="s">
        <v>152</v>
      </c>
      <c r="B76" s="2317">
        <v>1857.8039004</v>
      </c>
      <c r="C76" s="2318">
        <v>1999</v>
      </c>
      <c r="D76" s="2318">
        <v>2122</v>
      </c>
      <c r="E76" s="2317">
        <v>-1036.6515202</v>
      </c>
      <c r="F76" s="2319">
        <v>-1082.0786035599999</v>
      </c>
      <c r="G76" s="2326">
        <v>1106</v>
      </c>
      <c r="H76" s="2317">
        <v>821.15238019999993</v>
      </c>
      <c r="I76" s="2319">
        <v>917.41886062000003</v>
      </c>
      <c r="J76" s="2327">
        <v>1016</v>
      </c>
      <c r="K76" s="218"/>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c r="CN76" s="216"/>
      <c r="CO76" s="216"/>
      <c r="CP76" s="216"/>
      <c r="CQ76" s="216"/>
      <c r="CR76" s="216"/>
      <c r="CS76" s="216"/>
      <c r="CT76" s="216"/>
      <c r="CU76" s="216"/>
      <c r="CV76" s="216"/>
      <c r="CW76" s="216"/>
      <c r="CX76" s="216"/>
      <c r="CY76" s="216"/>
      <c r="CZ76" s="216"/>
      <c r="DA76" s="216"/>
      <c r="DB76" s="216"/>
      <c r="DC76" s="216"/>
      <c r="DD76" s="216"/>
      <c r="DE76" s="216"/>
      <c r="DF76" s="216"/>
      <c r="DG76" s="216"/>
      <c r="DH76" s="216"/>
      <c r="DI76" s="216"/>
      <c r="DJ76" s="216"/>
      <c r="DK76" s="216"/>
      <c r="DL76" s="216"/>
      <c r="DM76" s="216"/>
      <c r="DN76" s="216"/>
      <c r="DO76" s="216"/>
      <c r="DP76" s="216"/>
      <c r="DQ76" s="216"/>
      <c r="DR76" s="216"/>
      <c r="DS76" s="216"/>
      <c r="DT76" s="216"/>
      <c r="DU76" s="216"/>
      <c r="DV76" s="216"/>
      <c r="DW76" s="216"/>
      <c r="DX76" s="216"/>
      <c r="DY76" s="216"/>
      <c r="DZ76" s="216"/>
      <c r="EA76" s="216"/>
      <c r="EB76" s="216"/>
      <c r="EC76" s="216"/>
      <c r="ED76" s="216"/>
      <c r="EE76" s="216"/>
      <c r="EF76" s="216"/>
      <c r="EG76" s="216"/>
      <c r="EH76" s="216"/>
      <c r="EI76" s="216"/>
      <c r="EJ76" s="216"/>
      <c r="EK76" s="216"/>
      <c r="EL76" s="216"/>
      <c r="EM76" s="216"/>
      <c r="EN76" s="216"/>
      <c r="EO76" s="216"/>
      <c r="EP76" s="216"/>
      <c r="EQ76" s="216"/>
      <c r="ER76" s="216"/>
      <c r="ES76" s="216"/>
      <c r="ET76" s="216"/>
      <c r="EU76" s="216"/>
      <c r="EV76" s="216"/>
      <c r="EW76" s="216"/>
      <c r="EX76" s="216"/>
      <c r="EY76" s="216"/>
      <c r="EZ76" s="216"/>
      <c r="FA76" s="216"/>
      <c r="FB76" s="216"/>
      <c r="FC76" s="216"/>
      <c r="FD76" s="216"/>
      <c r="FE76" s="216"/>
      <c r="FF76" s="216"/>
      <c r="FG76" s="216"/>
      <c r="FH76" s="216"/>
      <c r="FI76" s="216"/>
      <c r="FJ76" s="216"/>
      <c r="FK76" s="216"/>
      <c r="FL76" s="216"/>
      <c r="FM76" s="216"/>
      <c r="FN76" s="216"/>
      <c r="FO76" s="216"/>
      <c r="FP76" s="216"/>
      <c r="FQ76" s="216"/>
      <c r="FR76" s="216"/>
      <c r="FS76" s="216"/>
      <c r="FT76" s="216"/>
      <c r="FU76" s="216"/>
      <c r="FV76" s="216"/>
      <c r="FW76" s="216"/>
      <c r="FX76" s="216"/>
      <c r="FY76" s="216"/>
      <c r="FZ76" s="216"/>
      <c r="GA76" s="216"/>
      <c r="GB76" s="216"/>
      <c r="GC76" s="216"/>
      <c r="GD76" s="216"/>
      <c r="GE76" s="216"/>
      <c r="GF76" s="216"/>
      <c r="GG76" s="216"/>
      <c r="GH76" s="216"/>
      <c r="GI76" s="216"/>
      <c r="GJ76" s="216"/>
      <c r="GK76" s="216"/>
      <c r="GL76" s="216"/>
      <c r="GM76" s="216"/>
      <c r="GN76" s="216"/>
      <c r="GO76" s="216"/>
      <c r="GP76" s="216"/>
      <c r="GQ76" s="216"/>
      <c r="GR76" s="216"/>
      <c r="GS76" s="216"/>
      <c r="GT76" s="216"/>
      <c r="GU76" s="216"/>
      <c r="GV76" s="216"/>
      <c r="GW76" s="216"/>
      <c r="GX76" s="216"/>
      <c r="GY76" s="216"/>
      <c r="GZ76" s="216"/>
      <c r="HA76" s="216"/>
      <c r="HB76" s="216"/>
      <c r="HC76" s="216"/>
      <c r="HD76" s="216"/>
      <c r="HE76" s="216"/>
      <c r="HF76" s="216"/>
      <c r="HG76" s="216"/>
      <c r="HH76" s="216"/>
      <c r="HI76" s="216"/>
      <c r="HJ76" s="216"/>
      <c r="HK76" s="216"/>
      <c r="HL76" s="216"/>
      <c r="HM76" s="216"/>
      <c r="HN76" s="216"/>
      <c r="HO76" s="216"/>
      <c r="HP76" s="216"/>
      <c r="HQ76" s="216"/>
      <c r="HR76" s="216"/>
      <c r="HS76" s="216"/>
      <c r="HT76" s="216"/>
      <c r="HU76" s="216"/>
      <c r="HV76" s="216"/>
      <c r="HW76" s="216"/>
      <c r="HX76" s="216"/>
      <c r="HY76" s="216"/>
      <c r="HZ76" s="216"/>
      <c r="IA76" s="216"/>
      <c r="IB76" s="216"/>
      <c r="IC76" s="216"/>
      <c r="ID76" s="216"/>
      <c r="IE76" s="216"/>
      <c r="IF76" s="216"/>
      <c r="IG76" s="216"/>
      <c r="IH76" s="216"/>
      <c r="II76" s="216"/>
      <c r="IJ76" s="216"/>
      <c r="IK76" s="216"/>
      <c r="IL76" s="216"/>
      <c r="IM76" s="216"/>
      <c r="IN76" s="216"/>
      <c r="IO76" s="216"/>
      <c r="IP76" s="216"/>
      <c r="IQ76" s="216"/>
      <c r="IR76" s="216"/>
      <c r="IS76" s="216"/>
      <c r="IT76" s="216"/>
      <c r="IU76" s="216"/>
      <c r="IV76" s="216"/>
      <c r="IW76" s="128"/>
    </row>
    <row r="77" spans="1:259" s="262" customFormat="1" ht="12" customHeight="1">
      <c r="A77" s="372" t="s">
        <v>204</v>
      </c>
      <c r="B77" s="2314">
        <v>0</v>
      </c>
      <c r="C77" s="2315">
        <v>0</v>
      </c>
      <c r="D77" s="2315">
        <v>34</v>
      </c>
      <c r="E77" s="2314">
        <v>0</v>
      </c>
      <c r="F77" s="2316"/>
      <c r="G77" s="2328">
        <v>26</v>
      </c>
      <c r="H77" s="2314">
        <v>0</v>
      </c>
      <c r="I77" s="2316">
        <v>0</v>
      </c>
      <c r="J77" s="2315">
        <v>8</v>
      </c>
      <c r="K77" s="438"/>
      <c r="L77" s="439"/>
      <c r="M77" s="439"/>
      <c r="N77" s="439"/>
      <c r="O77" s="439"/>
      <c r="P77" s="439"/>
      <c r="Q77" s="439"/>
      <c r="R77" s="439"/>
      <c r="S77" s="439"/>
      <c r="T77" s="439"/>
      <c r="U77" s="439"/>
      <c r="V77" s="439"/>
      <c r="W77" s="439"/>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39"/>
      <c r="AZ77" s="439"/>
      <c r="BA77" s="439"/>
      <c r="BB77" s="439"/>
      <c r="BC77" s="439"/>
      <c r="BD77" s="439"/>
      <c r="BE77" s="439"/>
      <c r="BF77" s="439"/>
      <c r="BG77" s="439"/>
      <c r="BH77" s="439"/>
      <c r="BI77" s="439"/>
      <c r="BJ77" s="439"/>
      <c r="BK77" s="439"/>
      <c r="BL77" s="439"/>
      <c r="BM77" s="439"/>
      <c r="BN77" s="439"/>
      <c r="BO77" s="439"/>
      <c r="BP77" s="439"/>
      <c r="BQ77" s="439"/>
      <c r="BR77" s="439"/>
      <c r="BS77" s="439"/>
      <c r="BT77" s="439"/>
      <c r="BU77" s="439"/>
      <c r="BV77" s="439"/>
      <c r="BW77" s="439"/>
      <c r="BX77" s="439"/>
      <c r="BY77" s="439"/>
      <c r="BZ77" s="439"/>
      <c r="CA77" s="439"/>
      <c r="CB77" s="439"/>
      <c r="CC77" s="439"/>
      <c r="CD77" s="439"/>
      <c r="CE77" s="439"/>
      <c r="CF77" s="439"/>
      <c r="CG77" s="439"/>
      <c r="CH77" s="439"/>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39"/>
      <c r="DJ77" s="439"/>
      <c r="DK77" s="439"/>
      <c r="DL77" s="439"/>
      <c r="DM77" s="439"/>
      <c r="DN77" s="439"/>
      <c r="DO77" s="439"/>
      <c r="DP77" s="439"/>
      <c r="DQ77" s="439"/>
      <c r="DR77" s="439"/>
      <c r="DS77" s="439"/>
      <c r="DT77" s="439"/>
      <c r="DU77" s="439"/>
      <c r="DV77" s="439"/>
      <c r="DW77" s="439"/>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39"/>
      <c r="EY77" s="439"/>
      <c r="EZ77" s="439"/>
      <c r="FA77" s="439"/>
      <c r="FB77" s="439"/>
      <c r="FC77" s="439"/>
      <c r="FD77" s="439"/>
      <c r="FE77" s="439"/>
      <c r="FF77" s="439"/>
      <c r="FG77" s="439"/>
      <c r="FH77" s="439"/>
      <c r="FI77" s="439"/>
      <c r="FJ77" s="439"/>
      <c r="FK77" s="439"/>
      <c r="FL77" s="439"/>
      <c r="FM77" s="439"/>
      <c r="FN77" s="439"/>
      <c r="FO77" s="439"/>
      <c r="FP77" s="439"/>
      <c r="FQ77" s="439"/>
      <c r="FR77" s="439"/>
      <c r="FS77" s="439"/>
      <c r="FT77" s="439"/>
      <c r="FU77" s="439"/>
      <c r="FV77" s="439"/>
      <c r="FW77" s="439"/>
      <c r="FX77" s="439"/>
      <c r="FY77" s="439"/>
      <c r="FZ77" s="439"/>
      <c r="GA77" s="439"/>
      <c r="GB77" s="439"/>
      <c r="GC77" s="439"/>
      <c r="GD77" s="439"/>
      <c r="GE77" s="439"/>
      <c r="GF77" s="439"/>
      <c r="GG77" s="439"/>
      <c r="GH77" s="439"/>
      <c r="GI77" s="439"/>
      <c r="GJ77" s="439"/>
      <c r="GK77" s="439"/>
      <c r="GL77" s="439"/>
      <c r="GM77" s="439"/>
      <c r="GN77" s="439"/>
      <c r="GO77" s="439"/>
      <c r="GP77" s="439"/>
      <c r="GQ77" s="439"/>
      <c r="GR77" s="439"/>
      <c r="GS77" s="439"/>
      <c r="GT77" s="439"/>
      <c r="GU77" s="439"/>
      <c r="GV77" s="439"/>
      <c r="GW77" s="439"/>
      <c r="GX77" s="439"/>
      <c r="GY77" s="439"/>
      <c r="GZ77" s="439"/>
      <c r="HA77" s="439"/>
      <c r="HB77" s="439"/>
      <c r="HC77" s="439"/>
      <c r="HD77" s="439"/>
      <c r="HE77" s="439"/>
      <c r="HF77" s="439"/>
      <c r="HG77" s="439"/>
      <c r="HH77" s="439"/>
      <c r="HI77" s="439"/>
      <c r="HJ77" s="439"/>
      <c r="HK77" s="439"/>
      <c r="HL77" s="439"/>
      <c r="HM77" s="439"/>
      <c r="HN77" s="439"/>
      <c r="HO77" s="439"/>
      <c r="HP77" s="439"/>
      <c r="HQ77" s="439"/>
      <c r="HR77" s="439"/>
      <c r="HS77" s="439"/>
      <c r="HT77" s="439"/>
      <c r="HU77" s="439"/>
      <c r="HV77" s="439"/>
      <c r="HW77" s="439"/>
      <c r="HX77" s="439"/>
      <c r="HY77" s="439"/>
      <c r="HZ77" s="439"/>
      <c r="IA77" s="439"/>
      <c r="IB77" s="439"/>
      <c r="IC77" s="439"/>
      <c r="ID77" s="439"/>
      <c r="IE77" s="439"/>
      <c r="IF77" s="439"/>
      <c r="IG77" s="439"/>
      <c r="IH77" s="439"/>
      <c r="II77" s="439"/>
      <c r="IJ77" s="439"/>
      <c r="IK77" s="439"/>
      <c r="IL77" s="439"/>
      <c r="IM77" s="439"/>
      <c r="IN77" s="439"/>
      <c r="IO77" s="439"/>
      <c r="IP77" s="439"/>
      <c r="IQ77" s="439"/>
      <c r="IR77" s="439"/>
      <c r="IS77" s="439"/>
      <c r="IT77" s="439"/>
      <c r="IU77" s="439"/>
      <c r="IV77" s="439"/>
      <c r="IW77" s="440"/>
    </row>
    <row r="78" spans="1:259" customFormat="1" ht="12" customHeight="1">
      <c r="A78" s="327" t="s">
        <v>70</v>
      </c>
      <c r="B78" s="2314">
        <v>2111.11668874</v>
      </c>
      <c r="C78" s="2315">
        <v>2173</v>
      </c>
      <c r="D78" s="2315">
        <v>1828</v>
      </c>
      <c r="E78" s="2314">
        <v>-810.01317541000003</v>
      </c>
      <c r="F78" s="2316">
        <v>-836.45904466000002</v>
      </c>
      <c r="G78" s="2328">
        <v>650</v>
      </c>
      <c r="H78" s="2314">
        <v>1301.1035133299999</v>
      </c>
      <c r="I78" s="2316">
        <v>1336.2893180400001</v>
      </c>
      <c r="J78" s="2315">
        <v>1178</v>
      </c>
      <c r="K78" s="218"/>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216"/>
      <c r="DB78" s="216"/>
      <c r="DC78" s="216"/>
      <c r="DD78" s="216"/>
      <c r="DE78" s="216"/>
      <c r="DF78" s="216"/>
      <c r="DG78" s="216"/>
      <c r="DH78" s="216"/>
      <c r="DI78" s="216"/>
      <c r="DJ78" s="216"/>
      <c r="DK78" s="216"/>
      <c r="DL78" s="216"/>
      <c r="DM78" s="216"/>
      <c r="DN78" s="216"/>
      <c r="DO78" s="216"/>
      <c r="DP78" s="216"/>
      <c r="DQ78" s="216"/>
      <c r="DR78" s="216"/>
      <c r="DS78" s="216"/>
      <c r="DT78" s="216"/>
      <c r="DU78" s="216"/>
      <c r="DV78" s="216"/>
      <c r="DW78" s="216"/>
      <c r="DX78" s="216"/>
      <c r="DY78" s="216"/>
      <c r="DZ78" s="216"/>
      <c r="EA78" s="216"/>
      <c r="EB78" s="216"/>
      <c r="EC78" s="216"/>
      <c r="ED78" s="216"/>
      <c r="EE78" s="216"/>
      <c r="EF78" s="216"/>
      <c r="EG78" s="216"/>
      <c r="EH78" s="216"/>
      <c r="EI78" s="216"/>
      <c r="EJ78" s="216"/>
      <c r="EK78" s="216"/>
      <c r="EL78" s="216"/>
      <c r="EM78" s="216"/>
      <c r="EN78" s="216"/>
      <c r="EO78" s="216"/>
      <c r="EP78" s="216"/>
      <c r="EQ78" s="216"/>
      <c r="ER78" s="216"/>
      <c r="ES78" s="216"/>
      <c r="ET78" s="216"/>
      <c r="EU78" s="216"/>
      <c r="EV78" s="216"/>
      <c r="EW78" s="216"/>
      <c r="EX78" s="216"/>
      <c r="EY78" s="216"/>
      <c r="EZ78" s="216"/>
      <c r="FA78" s="216"/>
      <c r="FB78" s="216"/>
      <c r="FC78" s="216"/>
      <c r="FD78" s="216"/>
      <c r="FE78" s="216"/>
      <c r="FF78" s="216"/>
      <c r="FG78" s="216"/>
      <c r="FH78" s="216"/>
      <c r="FI78" s="216"/>
      <c r="FJ78" s="216"/>
      <c r="FK78" s="216"/>
      <c r="FL78" s="216"/>
      <c r="FM78" s="216"/>
      <c r="FN78" s="216"/>
      <c r="FO78" s="216"/>
      <c r="FP78" s="216"/>
      <c r="FQ78" s="216"/>
      <c r="FR78" s="216"/>
      <c r="FS78" s="216"/>
      <c r="FT78" s="216"/>
      <c r="FU78" s="216"/>
      <c r="FV78" s="216"/>
      <c r="FW78" s="216"/>
      <c r="FX78" s="216"/>
      <c r="FY78" s="216"/>
      <c r="FZ78" s="216"/>
      <c r="GA78" s="216"/>
      <c r="GB78" s="216"/>
      <c r="GC78" s="216"/>
      <c r="GD78" s="216"/>
      <c r="GE78" s="216"/>
      <c r="GF78" s="216"/>
      <c r="GG78" s="216"/>
      <c r="GH78" s="216"/>
      <c r="GI78" s="216"/>
      <c r="GJ78" s="216"/>
      <c r="GK78" s="216"/>
      <c r="GL78" s="216"/>
      <c r="GM78" s="216"/>
      <c r="GN78" s="216"/>
      <c r="GO78" s="216"/>
      <c r="GP78" s="216"/>
      <c r="GQ78" s="216"/>
      <c r="GR78" s="216"/>
      <c r="GS78" s="216"/>
      <c r="GT78" s="216"/>
      <c r="GU78" s="216"/>
      <c r="GV78" s="216"/>
      <c r="GW78" s="216"/>
      <c r="GX78" s="216"/>
      <c r="GY78" s="216"/>
      <c r="GZ78" s="216"/>
      <c r="HA78" s="216"/>
      <c r="HB78" s="216"/>
      <c r="HC78" s="216"/>
      <c r="HD78" s="216"/>
      <c r="HE78" s="216"/>
      <c r="HF78" s="216"/>
      <c r="HG78" s="216"/>
      <c r="HH78" s="216"/>
      <c r="HI78" s="216"/>
      <c r="HJ78" s="216"/>
      <c r="HK78" s="216"/>
      <c r="HL78" s="216"/>
      <c r="HM78" s="216"/>
      <c r="HN78" s="216"/>
      <c r="HO78" s="216"/>
      <c r="HP78" s="216"/>
      <c r="HQ78" s="216"/>
      <c r="HR78" s="216"/>
      <c r="HS78" s="216"/>
      <c r="HT78" s="216"/>
      <c r="HU78" s="216"/>
      <c r="HV78" s="216"/>
      <c r="HW78" s="216"/>
      <c r="HX78" s="216"/>
      <c r="HY78" s="216"/>
      <c r="HZ78" s="216"/>
      <c r="IA78" s="216"/>
      <c r="IB78" s="216"/>
      <c r="IC78" s="216"/>
      <c r="ID78" s="216"/>
      <c r="IE78" s="216"/>
      <c r="IF78" s="216"/>
      <c r="IG78" s="216"/>
      <c r="IH78" s="216"/>
      <c r="II78" s="216"/>
      <c r="IJ78" s="216"/>
      <c r="IK78" s="216"/>
      <c r="IL78" s="216"/>
      <c r="IM78" s="216"/>
      <c r="IN78" s="216"/>
      <c r="IO78" s="216"/>
      <c r="IP78" s="216"/>
      <c r="IQ78" s="216"/>
      <c r="IR78" s="216"/>
      <c r="IS78" s="216"/>
      <c r="IT78" s="216"/>
      <c r="IU78" s="216"/>
      <c r="IV78" s="216"/>
      <c r="IW78" s="128"/>
    </row>
    <row r="79" spans="1:259" customFormat="1" ht="12" customHeight="1">
      <c r="A79" s="327" t="s">
        <v>80</v>
      </c>
      <c r="B79" s="2314">
        <v>477.46040934999996</v>
      </c>
      <c r="C79" s="2315">
        <v>512</v>
      </c>
      <c r="D79" s="2315">
        <v>658</v>
      </c>
      <c r="E79" s="2314">
        <v>-314.58714816999998</v>
      </c>
      <c r="F79" s="2316">
        <v>-334.91282933999997</v>
      </c>
      <c r="G79" s="2328">
        <v>448</v>
      </c>
      <c r="H79" s="2314">
        <v>162.87326117999999</v>
      </c>
      <c r="I79" s="2316">
        <v>176.64252076000002</v>
      </c>
      <c r="J79" s="2315">
        <v>210</v>
      </c>
      <c r="K79" s="218"/>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c r="BR79" s="216"/>
      <c r="BS79" s="216"/>
      <c r="BT79" s="216"/>
      <c r="BU79" s="216"/>
      <c r="BV79" s="216"/>
      <c r="BW79" s="216"/>
      <c r="BX79" s="216"/>
      <c r="BY79" s="216"/>
      <c r="BZ79" s="216"/>
      <c r="CA79" s="216"/>
      <c r="CB79" s="216"/>
      <c r="CC79" s="216"/>
      <c r="CD79" s="216"/>
      <c r="CE79" s="216"/>
      <c r="CF79" s="216"/>
      <c r="CG79" s="216"/>
      <c r="CH79" s="216"/>
      <c r="CI79" s="216"/>
      <c r="CJ79" s="216"/>
      <c r="CK79" s="216"/>
      <c r="CL79" s="216"/>
      <c r="CM79" s="216"/>
      <c r="CN79" s="216"/>
      <c r="CO79" s="216"/>
      <c r="CP79" s="216"/>
      <c r="CQ79" s="216"/>
      <c r="CR79" s="216"/>
      <c r="CS79" s="216"/>
      <c r="CT79" s="216"/>
      <c r="CU79" s="216"/>
      <c r="CV79" s="216"/>
      <c r="CW79" s="216"/>
      <c r="CX79" s="216"/>
      <c r="CY79" s="216"/>
      <c r="CZ79" s="216"/>
      <c r="DA79" s="216"/>
      <c r="DB79" s="216"/>
      <c r="DC79" s="216"/>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6"/>
      <c r="EF79" s="216"/>
      <c r="EG79" s="216"/>
      <c r="EH79" s="216"/>
      <c r="EI79" s="216"/>
      <c r="EJ79" s="216"/>
      <c r="EK79" s="216"/>
      <c r="EL79" s="216"/>
      <c r="EM79" s="216"/>
      <c r="EN79" s="216"/>
      <c r="EO79" s="216"/>
      <c r="EP79" s="216"/>
      <c r="EQ79" s="216"/>
      <c r="ER79" s="216"/>
      <c r="ES79" s="216"/>
      <c r="ET79" s="216"/>
      <c r="EU79" s="216"/>
      <c r="EV79" s="216"/>
      <c r="EW79" s="216"/>
      <c r="EX79" s="216"/>
      <c r="EY79" s="216"/>
      <c r="EZ79" s="216"/>
      <c r="FA79" s="216"/>
      <c r="FB79" s="216"/>
      <c r="FC79" s="216"/>
      <c r="FD79" s="216"/>
      <c r="FE79" s="216"/>
      <c r="FF79" s="216"/>
      <c r="FG79" s="216"/>
      <c r="FH79" s="216"/>
      <c r="FI79" s="216"/>
      <c r="FJ79" s="216"/>
      <c r="FK79" s="216"/>
      <c r="FL79" s="216"/>
      <c r="FM79" s="216"/>
      <c r="FN79" s="216"/>
      <c r="FO79" s="216"/>
      <c r="FP79" s="216"/>
      <c r="FQ79" s="216"/>
      <c r="FR79" s="216"/>
      <c r="FS79" s="216"/>
      <c r="FT79" s="216"/>
      <c r="FU79" s="216"/>
      <c r="FV79" s="216"/>
      <c r="FW79" s="216"/>
      <c r="FX79" s="216"/>
      <c r="FY79" s="216"/>
      <c r="FZ79" s="216"/>
      <c r="GA79" s="216"/>
      <c r="GB79" s="216"/>
      <c r="GC79" s="216"/>
      <c r="GD79" s="216"/>
      <c r="GE79" s="216"/>
      <c r="GF79" s="216"/>
      <c r="GG79" s="216"/>
      <c r="GH79" s="216"/>
      <c r="GI79" s="216"/>
      <c r="GJ79" s="216"/>
      <c r="GK79" s="216"/>
      <c r="GL79" s="216"/>
      <c r="GM79" s="216"/>
      <c r="GN79" s="216"/>
      <c r="GO79" s="216"/>
      <c r="GP79" s="216"/>
      <c r="GQ79" s="216"/>
      <c r="GR79" s="216"/>
      <c r="GS79" s="216"/>
      <c r="GT79" s="216"/>
      <c r="GU79" s="216"/>
      <c r="GV79" s="216"/>
      <c r="GW79" s="216"/>
      <c r="GX79" s="216"/>
      <c r="GY79" s="216"/>
      <c r="GZ79" s="216"/>
      <c r="HA79" s="216"/>
      <c r="HB79" s="216"/>
      <c r="HC79" s="216"/>
      <c r="HD79" s="216"/>
      <c r="HE79" s="216"/>
      <c r="HF79" s="216"/>
      <c r="HG79" s="216"/>
      <c r="HH79" s="216"/>
      <c r="HI79" s="216"/>
      <c r="HJ79" s="216"/>
      <c r="HK79" s="216"/>
      <c r="HL79" s="216"/>
      <c r="HM79" s="216"/>
      <c r="HN79" s="216"/>
      <c r="HO79" s="216"/>
      <c r="HP79" s="216"/>
      <c r="HQ79" s="216"/>
      <c r="HR79" s="216"/>
      <c r="HS79" s="216"/>
      <c r="HT79" s="216"/>
      <c r="HU79" s="216"/>
      <c r="HV79" s="216"/>
      <c r="HW79" s="216"/>
      <c r="HX79" s="216"/>
      <c r="HY79" s="216"/>
      <c r="HZ79" s="216"/>
      <c r="IA79" s="216"/>
      <c r="IB79" s="216"/>
      <c r="IC79" s="216"/>
      <c r="ID79" s="216"/>
      <c r="IE79" s="216"/>
      <c r="IF79" s="216"/>
      <c r="IG79" s="216"/>
      <c r="IH79" s="216"/>
      <c r="II79" s="216"/>
      <c r="IJ79" s="216"/>
      <c r="IK79" s="216"/>
      <c r="IL79" s="216"/>
      <c r="IM79" s="216"/>
      <c r="IN79" s="216"/>
      <c r="IO79" s="216"/>
      <c r="IP79" s="216"/>
      <c r="IQ79" s="216"/>
      <c r="IR79" s="216"/>
      <c r="IS79" s="216"/>
      <c r="IT79" s="216"/>
      <c r="IU79" s="216"/>
      <c r="IV79" s="216"/>
      <c r="IW79" s="128"/>
    </row>
    <row r="80" spans="1:259" customFormat="1" ht="12" customHeight="1">
      <c r="A80" s="327" t="s">
        <v>220</v>
      </c>
      <c r="B80" s="2314">
        <v>90.359538579999992</v>
      </c>
      <c r="C80" s="2315">
        <v>95</v>
      </c>
      <c r="D80" s="2315">
        <v>166</v>
      </c>
      <c r="E80" s="2314">
        <v>-56.081051760000001</v>
      </c>
      <c r="F80" s="2316">
        <v>-64.844436860000002</v>
      </c>
      <c r="G80" s="2328">
        <v>120</v>
      </c>
      <c r="H80" s="2314">
        <v>34.278486819999991</v>
      </c>
      <c r="I80" s="2316">
        <v>29.855867200000002</v>
      </c>
      <c r="J80" s="2315">
        <v>46</v>
      </c>
      <c r="K80" s="218"/>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c r="BR80" s="216"/>
      <c r="BS80" s="216"/>
      <c r="BT80" s="216"/>
      <c r="BU80" s="216"/>
      <c r="BV80" s="216"/>
      <c r="BW80" s="216"/>
      <c r="BX80" s="216"/>
      <c r="BY80" s="216"/>
      <c r="BZ80" s="216"/>
      <c r="CA80" s="216"/>
      <c r="CB80" s="216"/>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216"/>
      <c r="ER80" s="216"/>
      <c r="ES80" s="216"/>
      <c r="ET80" s="216"/>
      <c r="EU80" s="216"/>
      <c r="EV80" s="216"/>
      <c r="EW80" s="216"/>
      <c r="EX80" s="216"/>
      <c r="EY80" s="216"/>
      <c r="EZ80" s="216"/>
      <c r="FA80" s="216"/>
      <c r="FB80" s="216"/>
      <c r="FC80" s="216"/>
      <c r="FD80" s="216"/>
      <c r="FE80" s="216"/>
      <c r="FF80" s="216"/>
      <c r="FG80" s="216"/>
      <c r="FH80" s="216"/>
      <c r="FI80" s="216"/>
      <c r="FJ80" s="216"/>
      <c r="FK80" s="216"/>
      <c r="FL80" s="216"/>
      <c r="FM80" s="216"/>
      <c r="FN80" s="216"/>
      <c r="FO80" s="216"/>
      <c r="FP80" s="216"/>
      <c r="FQ80" s="216"/>
      <c r="FR80" s="216"/>
      <c r="FS80" s="216"/>
      <c r="FT80" s="216"/>
      <c r="FU80" s="216"/>
      <c r="FV80" s="216"/>
      <c r="FW80" s="216"/>
      <c r="FX80" s="216"/>
      <c r="FY80" s="216"/>
      <c r="FZ80" s="216"/>
      <c r="GA80" s="216"/>
      <c r="GB80" s="216"/>
      <c r="GC80" s="216"/>
      <c r="GD80" s="216"/>
      <c r="GE80" s="216"/>
      <c r="GF80" s="216"/>
      <c r="GG80" s="216"/>
      <c r="GH80" s="216"/>
      <c r="GI80" s="216"/>
      <c r="GJ80" s="216"/>
      <c r="GK80" s="216"/>
      <c r="GL80" s="216"/>
      <c r="GM80" s="216"/>
      <c r="GN80" s="216"/>
      <c r="GO80" s="216"/>
      <c r="GP80" s="216"/>
      <c r="GQ80" s="216"/>
      <c r="GR80" s="216"/>
      <c r="GS80" s="216"/>
      <c r="GT80" s="216"/>
      <c r="GU80" s="216"/>
      <c r="GV80" s="216"/>
      <c r="GW80" s="216"/>
      <c r="GX80" s="216"/>
      <c r="GY80" s="216"/>
      <c r="GZ80" s="216"/>
      <c r="HA80" s="216"/>
      <c r="HB80" s="216"/>
      <c r="HC80" s="216"/>
      <c r="HD80" s="216"/>
      <c r="HE80" s="216"/>
      <c r="HF80" s="216"/>
      <c r="HG80" s="216"/>
      <c r="HH80" s="216"/>
      <c r="HI80" s="216"/>
      <c r="HJ80" s="216"/>
      <c r="HK80" s="216"/>
      <c r="HL80" s="216"/>
      <c r="HM80" s="216"/>
      <c r="HN80" s="216"/>
      <c r="HO80" s="216"/>
      <c r="HP80" s="216"/>
      <c r="HQ80" s="216"/>
      <c r="HR80" s="216"/>
      <c r="HS80" s="216"/>
      <c r="HT80" s="216"/>
      <c r="HU80" s="216"/>
      <c r="HV80" s="216"/>
      <c r="HW80" s="216"/>
      <c r="HX80" s="216"/>
      <c r="HY80" s="216"/>
      <c r="HZ80" s="216"/>
      <c r="IA80" s="216"/>
      <c r="IB80" s="216"/>
      <c r="IC80" s="216"/>
      <c r="ID80" s="216"/>
      <c r="IE80" s="216"/>
      <c r="IF80" s="216"/>
      <c r="IG80" s="216"/>
      <c r="IH80" s="216"/>
      <c r="II80" s="216"/>
      <c r="IJ80" s="216"/>
      <c r="IK80" s="216"/>
      <c r="IL80" s="216"/>
      <c r="IM80" s="216"/>
      <c r="IN80" s="216"/>
      <c r="IO80" s="216"/>
      <c r="IP80" s="216"/>
      <c r="IQ80" s="216"/>
      <c r="IR80" s="216"/>
      <c r="IS80" s="216"/>
      <c r="IT80" s="216"/>
      <c r="IU80" s="216"/>
      <c r="IV80" s="216"/>
      <c r="IW80" s="128"/>
    </row>
    <row r="81" spans="1:259" customFormat="1" ht="12" customHeight="1">
      <c r="A81" s="327" t="s">
        <v>81</v>
      </c>
      <c r="B81" s="2314">
        <v>204.30607225</v>
      </c>
      <c r="C81" s="2315">
        <v>229</v>
      </c>
      <c r="D81" s="2315">
        <v>283</v>
      </c>
      <c r="E81" s="2314">
        <v>-121.74368617</v>
      </c>
      <c r="F81" s="2316">
        <v>-139.37923272</v>
      </c>
      <c r="G81" s="2328">
        <v>190</v>
      </c>
      <c r="H81" s="2314">
        <v>82.562386079999996</v>
      </c>
      <c r="I81" s="2316">
        <v>89.622493480000003</v>
      </c>
      <c r="J81" s="2315">
        <v>93</v>
      </c>
      <c r="K81" s="218"/>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6"/>
      <c r="DI81" s="216"/>
      <c r="DJ81" s="216"/>
      <c r="DK81" s="216"/>
      <c r="DL81" s="216"/>
      <c r="DM81" s="216"/>
      <c r="DN81" s="216"/>
      <c r="DO81" s="216"/>
      <c r="DP81" s="216"/>
      <c r="DQ81" s="216"/>
      <c r="DR81" s="216"/>
      <c r="DS81" s="216"/>
      <c r="DT81" s="216"/>
      <c r="DU81" s="216"/>
      <c r="DV81" s="216"/>
      <c r="DW81" s="216"/>
      <c r="DX81" s="216"/>
      <c r="DY81" s="216"/>
      <c r="DZ81" s="216"/>
      <c r="EA81" s="216"/>
      <c r="EB81" s="216"/>
      <c r="EC81" s="216"/>
      <c r="ED81" s="216"/>
      <c r="EE81" s="216"/>
      <c r="EF81" s="216"/>
      <c r="EG81" s="216"/>
      <c r="EH81" s="216"/>
      <c r="EI81" s="216"/>
      <c r="EJ81" s="216"/>
      <c r="EK81" s="216"/>
      <c r="EL81" s="216"/>
      <c r="EM81" s="216"/>
      <c r="EN81" s="216"/>
      <c r="EO81" s="216"/>
      <c r="EP81" s="216"/>
      <c r="EQ81" s="216"/>
      <c r="ER81" s="216"/>
      <c r="ES81" s="216"/>
      <c r="ET81" s="216"/>
      <c r="EU81" s="216"/>
      <c r="EV81" s="216"/>
      <c r="EW81" s="216"/>
      <c r="EX81" s="216"/>
      <c r="EY81" s="216"/>
      <c r="EZ81" s="216"/>
      <c r="FA81" s="216"/>
      <c r="FB81" s="216"/>
      <c r="FC81" s="216"/>
      <c r="FD81" s="216"/>
      <c r="FE81" s="216"/>
      <c r="FF81" s="216"/>
      <c r="FG81" s="216"/>
      <c r="FH81" s="216"/>
      <c r="FI81" s="216"/>
      <c r="FJ81" s="216"/>
      <c r="FK81" s="216"/>
      <c r="FL81" s="216"/>
      <c r="FM81" s="216"/>
      <c r="FN81" s="216"/>
      <c r="FO81" s="216"/>
      <c r="FP81" s="216"/>
      <c r="FQ81" s="216"/>
      <c r="FR81" s="216"/>
      <c r="FS81" s="216"/>
      <c r="FT81" s="216"/>
      <c r="FU81" s="216"/>
      <c r="FV81" s="216"/>
      <c r="FW81" s="216"/>
      <c r="FX81" s="216"/>
      <c r="FY81" s="216"/>
      <c r="FZ81" s="216"/>
      <c r="GA81" s="216"/>
      <c r="GB81" s="216"/>
      <c r="GC81" s="216"/>
      <c r="GD81" s="216"/>
      <c r="GE81" s="216"/>
      <c r="GF81" s="216"/>
      <c r="GG81" s="216"/>
      <c r="GH81" s="216"/>
      <c r="GI81" s="216"/>
      <c r="GJ81" s="216"/>
      <c r="GK81" s="216"/>
      <c r="GL81" s="216"/>
      <c r="GM81" s="216"/>
      <c r="GN81" s="216"/>
      <c r="GO81" s="216"/>
      <c r="GP81" s="216"/>
      <c r="GQ81" s="216"/>
      <c r="GR81" s="216"/>
      <c r="GS81" s="216"/>
      <c r="GT81" s="216"/>
      <c r="GU81" s="216"/>
      <c r="GV81" s="216"/>
      <c r="GW81" s="216"/>
      <c r="GX81" s="216"/>
      <c r="GY81" s="216"/>
      <c r="GZ81" s="216"/>
      <c r="HA81" s="216"/>
      <c r="HB81" s="216"/>
      <c r="HC81" s="216"/>
      <c r="HD81" s="216"/>
      <c r="HE81" s="216"/>
      <c r="HF81" s="216"/>
      <c r="HG81" s="216"/>
      <c r="HH81" s="216"/>
      <c r="HI81" s="216"/>
      <c r="HJ81" s="216"/>
      <c r="HK81" s="216"/>
      <c r="HL81" s="216"/>
      <c r="HM81" s="216"/>
      <c r="HN81" s="216"/>
      <c r="HO81" s="216"/>
      <c r="HP81" s="216"/>
      <c r="HQ81" s="216"/>
      <c r="HR81" s="216"/>
      <c r="HS81" s="216"/>
      <c r="HT81" s="216"/>
      <c r="HU81" s="216"/>
      <c r="HV81" s="216"/>
      <c r="HW81" s="216"/>
      <c r="HX81" s="216"/>
      <c r="HY81" s="216"/>
      <c r="HZ81" s="216"/>
      <c r="IA81" s="216"/>
      <c r="IB81" s="216"/>
      <c r="IC81" s="216"/>
      <c r="ID81" s="216"/>
      <c r="IE81" s="216"/>
      <c r="IF81" s="216"/>
      <c r="IG81" s="216"/>
      <c r="IH81" s="216"/>
      <c r="II81" s="216"/>
      <c r="IJ81" s="216"/>
      <c r="IK81" s="216"/>
      <c r="IL81" s="216"/>
      <c r="IM81" s="216"/>
      <c r="IN81" s="216"/>
      <c r="IO81" s="216"/>
      <c r="IP81" s="216"/>
      <c r="IQ81" s="216"/>
      <c r="IR81" s="216"/>
      <c r="IS81" s="216"/>
      <c r="IT81" s="216"/>
      <c r="IU81" s="216"/>
      <c r="IV81" s="216"/>
      <c r="IW81" s="128"/>
    </row>
    <row r="82" spans="1:259" customFormat="1" ht="12" customHeight="1">
      <c r="A82" s="327" t="s">
        <v>82</v>
      </c>
      <c r="B82" s="2314">
        <v>0</v>
      </c>
      <c r="C82" s="2315">
        <v>0</v>
      </c>
      <c r="D82" s="2315">
        <v>0</v>
      </c>
      <c r="E82" s="2314">
        <v>0</v>
      </c>
      <c r="F82" s="2316">
        <v>0</v>
      </c>
      <c r="G82" s="2328">
        <v>0</v>
      </c>
      <c r="H82" s="2314">
        <v>0</v>
      </c>
      <c r="I82" s="2316">
        <v>0</v>
      </c>
      <c r="J82" s="2315">
        <v>0</v>
      </c>
      <c r="K82" s="218"/>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c r="CZ82" s="216"/>
      <c r="DA82" s="216"/>
      <c r="DB82" s="216"/>
      <c r="DC82" s="216"/>
      <c r="DD82" s="216"/>
      <c r="DE82" s="216"/>
      <c r="DF82" s="216"/>
      <c r="DG82" s="216"/>
      <c r="DH82" s="216"/>
      <c r="DI82" s="216"/>
      <c r="DJ82" s="216"/>
      <c r="DK82" s="216"/>
      <c r="DL82" s="216"/>
      <c r="DM82" s="216"/>
      <c r="DN82" s="216"/>
      <c r="DO82" s="216"/>
      <c r="DP82" s="216"/>
      <c r="DQ82" s="216"/>
      <c r="DR82" s="216"/>
      <c r="DS82" s="216"/>
      <c r="DT82" s="216"/>
      <c r="DU82" s="216"/>
      <c r="DV82" s="216"/>
      <c r="DW82" s="216"/>
      <c r="DX82" s="216"/>
      <c r="DY82" s="216"/>
      <c r="DZ82" s="216"/>
      <c r="EA82" s="216"/>
      <c r="EB82" s="216"/>
      <c r="EC82" s="216"/>
      <c r="ED82" s="216"/>
      <c r="EE82" s="216"/>
      <c r="EF82" s="216"/>
      <c r="EG82" s="216"/>
      <c r="EH82" s="216"/>
      <c r="EI82" s="216"/>
      <c r="EJ82" s="216"/>
      <c r="EK82" s="216"/>
      <c r="EL82" s="216"/>
      <c r="EM82" s="216"/>
      <c r="EN82" s="216"/>
      <c r="EO82" s="216"/>
      <c r="EP82" s="216"/>
      <c r="EQ82" s="216"/>
      <c r="ER82" s="216"/>
      <c r="ES82" s="216"/>
      <c r="ET82" s="216"/>
      <c r="EU82" s="216"/>
      <c r="EV82" s="216"/>
      <c r="EW82" s="216"/>
      <c r="EX82" s="216"/>
      <c r="EY82" s="216"/>
      <c r="EZ82" s="216"/>
      <c r="FA82" s="216"/>
      <c r="FB82" s="216"/>
      <c r="FC82" s="216"/>
      <c r="FD82" s="216"/>
      <c r="FE82" s="216"/>
      <c r="FF82" s="216"/>
      <c r="FG82" s="216"/>
      <c r="FH82" s="216"/>
      <c r="FI82" s="216"/>
      <c r="FJ82" s="216"/>
      <c r="FK82" s="216"/>
      <c r="FL82" s="216"/>
      <c r="FM82" s="216"/>
      <c r="FN82" s="216"/>
      <c r="FO82" s="216"/>
      <c r="FP82" s="216"/>
      <c r="FQ82" s="216"/>
      <c r="FR82" s="216"/>
      <c r="FS82" s="216"/>
      <c r="FT82" s="216"/>
      <c r="FU82" s="216"/>
      <c r="FV82" s="216"/>
      <c r="FW82" s="216"/>
      <c r="FX82" s="216"/>
      <c r="FY82" s="216"/>
      <c r="FZ82" s="216"/>
      <c r="GA82" s="216"/>
      <c r="GB82" s="216"/>
      <c r="GC82" s="216"/>
      <c r="GD82" s="216"/>
      <c r="GE82" s="216"/>
      <c r="GF82" s="216"/>
      <c r="GG82" s="216"/>
      <c r="GH82" s="216"/>
      <c r="GI82" s="216"/>
      <c r="GJ82" s="216"/>
      <c r="GK82" s="216"/>
      <c r="GL82" s="216"/>
      <c r="GM82" s="216"/>
      <c r="GN82" s="216"/>
      <c r="GO82" s="216"/>
      <c r="GP82" s="216"/>
      <c r="GQ82" s="216"/>
      <c r="GR82" s="216"/>
      <c r="GS82" s="216"/>
      <c r="GT82" s="216"/>
      <c r="GU82" s="216"/>
      <c r="GV82" s="216"/>
      <c r="GW82" s="216"/>
      <c r="GX82" s="216"/>
      <c r="GY82" s="216"/>
      <c r="GZ82" s="216"/>
      <c r="HA82" s="216"/>
      <c r="HB82" s="216"/>
      <c r="HC82" s="216"/>
      <c r="HD82" s="216"/>
      <c r="HE82" s="216"/>
      <c r="HF82" s="216"/>
      <c r="HG82" s="216"/>
      <c r="HH82" s="216"/>
      <c r="HI82" s="216"/>
      <c r="HJ82" s="216"/>
      <c r="HK82" s="216"/>
      <c r="HL82" s="216"/>
      <c r="HM82" s="216"/>
      <c r="HN82" s="216"/>
      <c r="HO82" s="216"/>
      <c r="HP82" s="216"/>
      <c r="HQ82" s="216"/>
      <c r="HR82" s="216"/>
      <c r="HS82" s="216"/>
      <c r="HT82" s="216"/>
      <c r="HU82" s="216"/>
      <c r="HV82" s="216"/>
      <c r="HW82" s="216"/>
      <c r="HX82" s="216"/>
      <c r="HY82" s="216"/>
      <c r="HZ82" s="216"/>
      <c r="IA82" s="216"/>
      <c r="IB82" s="216"/>
      <c r="IC82" s="216"/>
      <c r="ID82" s="216"/>
      <c r="IE82" s="216"/>
      <c r="IF82" s="216"/>
      <c r="IG82" s="216"/>
      <c r="IH82" s="216"/>
      <c r="II82" s="216"/>
      <c r="IJ82" s="216"/>
      <c r="IK82" s="216"/>
      <c r="IL82" s="216"/>
      <c r="IM82" s="216"/>
      <c r="IN82" s="216"/>
      <c r="IO82" s="216"/>
      <c r="IP82" s="216"/>
      <c r="IQ82" s="216"/>
      <c r="IR82" s="216"/>
      <c r="IS82" s="216"/>
      <c r="IT82" s="216"/>
      <c r="IU82" s="216"/>
      <c r="IV82" s="216"/>
      <c r="IW82" s="128"/>
    </row>
    <row r="83" spans="1:259" customFormat="1" ht="12" customHeight="1">
      <c r="A83" s="327" t="s">
        <v>83</v>
      </c>
      <c r="B83" s="2314">
        <v>107.59587592999999</v>
      </c>
      <c r="C83" s="2315">
        <v>124</v>
      </c>
      <c r="D83" s="2315">
        <v>113</v>
      </c>
      <c r="E83" s="2314">
        <v>-68.170419760000001</v>
      </c>
      <c r="F83" s="2316">
        <v>-78.778411519999992</v>
      </c>
      <c r="G83" s="2328">
        <v>69</v>
      </c>
      <c r="H83" s="2314">
        <v>39.42545616999999</v>
      </c>
      <c r="I83" s="2316">
        <v>44.916692040000001</v>
      </c>
      <c r="J83" s="2315">
        <v>44</v>
      </c>
      <c r="K83" s="218"/>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6"/>
      <c r="CI83" s="216"/>
      <c r="CJ83" s="216"/>
      <c r="CK83" s="216"/>
      <c r="CL83" s="216"/>
      <c r="CM83" s="216"/>
      <c r="CN83" s="216"/>
      <c r="CO83" s="216"/>
      <c r="CP83" s="216"/>
      <c r="CQ83" s="216"/>
      <c r="CR83" s="216"/>
      <c r="CS83" s="216"/>
      <c r="CT83" s="216"/>
      <c r="CU83" s="216"/>
      <c r="CV83" s="216"/>
      <c r="CW83" s="216"/>
      <c r="CX83" s="216"/>
      <c r="CY83" s="216"/>
      <c r="CZ83" s="216"/>
      <c r="DA83" s="216"/>
      <c r="DB83" s="216"/>
      <c r="DC83" s="216"/>
      <c r="DD83" s="216"/>
      <c r="DE83" s="216"/>
      <c r="DF83" s="216"/>
      <c r="DG83" s="216"/>
      <c r="DH83" s="216"/>
      <c r="DI83" s="216"/>
      <c r="DJ83" s="216"/>
      <c r="DK83" s="216"/>
      <c r="DL83" s="216"/>
      <c r="DM83" s="216"/>
      <c r="DN83" s="216"/>
      <c r="DO83" s="216"/>
      <c r="DP83" s="216"/>
      <c r="DQ83" s="216"/>
      <c r="DR83" s="216"/>
      <c r="DS83" s="216"/>
      <c r="DT83" s="216"/>
      <c r="DU83" s="216"/>
      <c r="DV83" s="216"/>
      <c r="DW83" s="216"/>
      <c r="DX83" s="216"/>
      <c r="DY83" s="216"/>
      <c r="DZ83" s="216"/>
      <c r="EA83" s="216"/>
      <c r="EB83" s="216"/>
      <c r="EC83" s="216"/>
      <c r="ED83" s="216"/>
      <c r="EE83" s="216"/>
      <c r="EF83" s="216"/>
      <c r="EG83" s="216"/>
      <c r="EH83" s="216"/>
      <c r="EI83" s="216"/>
      <c r="EJ83" s="216"/>
      <c r="EK83" s="216"/>
      <c r="EL83" s="216"/>
      <c r="EM83" s="216"/>
      <c r="EN83" s="216"/>
      <c r="EO83" s="216"/>
      <c r="EP83" s="216"/>
      <c r="EQ83" s="216"/>
      <c r="ER83" s="216"/>
      <c r="ES83" s="216"/>
      <c r="ET83" s="216"/>
      <c r="EU83" s="216"/>
      <c r="EV83" s="216"/>
      <c r="EW83" s="216"/>
      <c r="EX83" s="216"/>
      <c r="EY83" s="216"/>
      <c r="EZ83" s="216"/>
      <c r="FA83" s="216"/>
      <c r="FB83" s="216"/>
      <c r="FC83" s="216"/>
      <c r="FD83" s="216"/>
      <c r="FE83" s="216"/>
      <c r="FF83" s="216"/>
      <c r="FG83" s="216"/>
      <c r="FH83" s="216"/>
      <c r="FI83" s="216"/>
      <c r="FJ83" s="216"/>
      <c r="FK83" s="216"/>
      <c r="FL83" s="216"/>
      <c r="FM83" s="216"/>
      <c r="FN83" s="216"/>
      <c r="FO83" s="216"/>
      <c r="FP83" s="216"/>
      <c r="FQ83" s="216"/>
      <c r="FR83" s="216"/>
      <c r="FS83" s="216"/>
      <c r="FT83" s="216"/>
      <c r="FU83" s="216"/>
      <c r="FV83" s="216"/>
      <c r="FW83" s="216"/>
      <c r="FX83" s="216"/>
      <c r="FY83" s="216"/>
      <c r="FZ83" s="216"/>
      <c r="GA83" s="216"/>
      <c r="GB83" s="216"/>
      <c r="GC83" s="216"/>
      <c r="GD83" s="216"/>
      <c r="GE83" s="216"/>
      <c r="GF83" s="216"/>
      <c r="GG83" s="216"/>
      <c r="GH83" s="216"/>
      <c r="GI83" s="216"/>
      <c r="GJ83" s="216"/>
      <c r="GK83" s="216"/>
      <c r="GL83" s="216"/>
      <c r="GM83" s="216"/>
      <c r="GN83" s="216"/>
      <c r="GO83" s="216"/>
      <c r="GP83" s="216"/>
      <c r="GQ83" s="216"/>
      <c r="GR83" s="216"/>
      <c r="GS83" s="216"/>
      <c r="GT83" s="216"/>
      <c r="GU83" s="216"/>
      <c r="GV83" s="216"/>
      <c r="GW83" s="216"/>
      <c r="GX83" s="216"/>
      <c r="GY83" s="216"/>
      <c r="GZ83" s="216"/>
      <c r="HA83" s="216"/>
      <c r="HB83" s="216"/>
      <c r="HC83" s="216"/>
      <c r="HD83" s="216"/>
      <c r="HE83" s="216"/>
      <c r="HF83" s="216"/>
      <c r="HG83" s="216"/>
      <c r="HH83" s="216"/>
      <c r="HI83" s="216"/>
      <c r="HJ83" s="216"/>
      <c r="HK83" s="216"/>
      <c r="HL83" s="216"/>
      <c r="HM83" s="216"/>
      <c r="HN83" s="216"/>
      <c r="HO83" s="216"/>
      <c r="HP83" s="216"/>
      <c r="HQ83" s="216"/>
      <c r="HR83" s="216"/>
      <c r="HS83" s="216"/>
      <c r="HT83" s="216"/>
      <c r="HU83" s="216"/>
      <c r="HV83" s="216"/>
      <c r="HW83" s="216"/>
      <c r="HX83" s="216"/>
      <c r="HY83" s="216"/>
      <c r="HZ83" s="216"/>
      <c r="IA83" s="216"/>
      <c r="IB83" s="216"/>
      <c r="IC83" s="216"/>
      <c r="ID83" s="216"/>
      <c r="IE83" s="216"/>
      <c r="IF83" s="216"/>
      <c r="IG83" s="216"/>
      <c r="IH83" s="216"/>
      <c r="II83" s="216"/>
      <c r="IJ83" s="216"/>
      <c r="IK83" s="216"/>
      <c r="IL83" s="216"/>
      <c r="IM83" s="216"/>
      <c r="IN83" s="216"/>
      <c r="IO83" s="216"/>
      <c r="IP83" s="216"/>
      <c r="IQ83" s="216"/>
      <c r="IR83" s="216"/>
      <c r="IS83" s="216"/>
      <c r="IT83" s="216"/>
      <c r="IU83" s="216"/>
      <c r="IV83" s="216"/>
      <c r="IW83" s="128"/>
    </row>
    <row r="84" spans="1:259" customFormat="1" ht="12" customHeight="1">
      <c r="A84" s="327" t="s">
        <v>84</v>
      </c>
      <c r="B84" s="2314">
        <v>375.59074272999999</v>
      </c>
      <c r="C84" s="2315">
        <v>431</v>
      </c>
      <c r="D84" s="2315">
        <v>764</v>
      </c>
      <c r="E84" s="2314">
        <v>-300.57172312</v>
      </c>
      <c r="F84" s="2316">
        <v>-297.49844660000002</v>
      </c>
      <c r="G84" s="2328">
        <v>411</v>
      </c>
      <c r="H84" s="2314">
        <v>75.019019609999987</v>
      </c>
      <c r="I84" s="2316">
        <v>133.6878734</v>
      </c>
      <c r="J84" s="2315">
        <v>353</v>
      </c>
      <c r="K84" s="218"/>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6"/>
      <c r="DI84" s="216"/>
      <c r="DJ84" s="216"/>
      <c r="DK84" s="216"/>
      <c r="DL84" s="216"/>
      <c r="DM84" s="216"/>
      <c r="DN84" s="216"/>
      <c r="DO84" s="216"/>
      <c r="DP84" s="216"/>
      <c r="DQ84" s="216"/>
      <c r="DR84" s="216"/>
      <c r="DS84" s="216"/>
      <c r="DT84" s="216"/>
      <c r="DU84" s="216"/>
      <c r="DV84" s="216"/>
      <c r="DW84" s="216"/>
      <c r="DX84" s="216"/>
      <c r="DY84" s="216"/>
      <c r="DZ84" s="216"/>
      <c r="EA84" s="216"/>
      <c r="EB84" s="216"/>
      <c r="EC84" s="216"/>
      <c r="ED84" s="216"/>
      <c r="EE84" s="216"/>
      <c r="EF84" s="216"/>
      <c r="EG84" s="216"/>
      <c r="EH84" s="216"/>
      <c r="EI84" s="216"/>
      <c r="EJ84" s="216"/>
      <c r="EK84" s="216"/>
      <c r="EL84" s="216"/>
      <c r="EM84" s="216"/>
      <c r="EN84" s="216"/>
      <c r="EO84" s="216"/>
      <c r="EP84" s="216"/>
      <c r="EQ84" s="216"/>
      <c r="ER84" s="216"/>
      <c r="ES84" s="216"/>
      <c r="ET84" s="216"/>
      <c r="EU84" s="216"/>
      <c r="EV84" s="216"/>
      <c r="EW84" s="216"/>
      <c r="EX84" s="216"/>
      <c r="EY84" s="216"/>
      <c r="EZ84" s="216"/>
      <c r="FA84" s="216"/>
      <c r="FB84" s="216"/>
      <c r="FC84" s="216"/>
      <c r="FD84" s="216"/>
      <c r="FE84" s="216"/>
      <c r="FF84" s="216"/>
      <c r="FG84" s="216"/>
      <c r="FH84" s="216"/>
      <c r="FI84" s="216"/>
      <c r="FJ84" s="216"/>
      <c r="FK84" s="216"/>
      <c r="FL84" s="216"/>
      <c r="FM84" s="216"/>
      <c r="FN84" s="216"/>
      <c r="FO84" s="216"/>
      <c r="FP84" s="216"/>
      <c r="FQ84" s="216"/>
      <c r="FR84" s="216"/>
      <c r="FS84" s="216"/>
      <c r="FT84" s="216"/>
      <c r="FU84" s="216"/>
      <c r="FV84" s="216"/>
      <c r="FW84" s="216"/>
      <c r="FX84" s="216"/>
      <c r="FY84" s="216"/>
      <c r="FZ84" s="216"/>
      <c r="GA84" s="216"/>
      <c r="GB84" s="216"/>
      <c r="GC84" s="216"/>
      <c r="GD84" s="216"/>
      <c r="GE84" s="216"/>
      <c r="GF84" s="216"/>
      <c r="GG84" s="216"/>
      <c r="GH84" s="216"/>
      <c r="GI84" s="216"/>
      <c r="GJ84" s="216"/>
      <c r="GK84" s="216"/>
      <c r="GL84" s="216"/>
      <c r="GM84" s="216"/>
      <c r="GN84" s="216"/>
      <c r="GO84" s="216"/>
      <c r="GP84" s="216"/>
      <c r="GQ84" s="216"/>
      <c r="GR84" s="216"/>
      <c r="GS84" s="216"/>
      <c r="GT84" s="216"/>
      <c r="GU84" s="216"/>
      <c r="GV84" s="216"/>
      <c r="GW84" s="216"/>
      <c r="GX84" s="216"/>
      <c r="GY84" s="216"/>
      <c r="GZ84" s="216"/>
      <c r="HA84" s="216"/>
      <c r="HB84" s="216"/>
      <c r="HC84" s="216"/>
      <c r="HD84" s="216"/>
      <c r="HE84" s="216"/>
      <c r="HF84" s="216"/>
      <c r="HG84" s="216"/>
      <c r="HH84" s="216"/>
      <c r="HI84" s="216"/>
      <c r="HJ84" s="216"/>
      <c r="HK84" s="216"/>
      <c r="HL84" s="216"/>
      <c r="HM84" s="216"/>
      <c r="HN84" s="216"/>
      <c r="HO84" s="216"/>
      <c r="HP84" s="216"/>
      <c r="HQ84" s="216"/>
      <c r="HR84" s="216"/>
      <c r="HS84" s="216"/>
      <c r="HT84" s="216"/>
      <c r="HU84" s="216"/>
      <c r="HV84" s="216"/>
      <c r="HW84" s="216"/>
      <c r="HX84" s="216"/>
      <c r="HY84" s="216"/>
      <c r="HZ84" s="216"/>
      <c r="IA84" s="216"/>
      <c r="IB84" s="216"/>
      <c r="IC84" s="216"/>
      <c r="ID84" s="216"/>
      <c r="IE84" s="216"/>
      <c r="IF84" s="216"/>
      <c r="IG84" s="216"/>
      <c r="IH84" s="216"/>
      <c r="II84" s="216"/>
      <c r="IJ84" s="216"/>
      <c r="IK84" s="216"/>
      <c r="IL84" s="216"/>
      <c r="IM84" s="216"/>
      <c r="IN84" s="216"/>
      <c r="IO84" s="216"/>
      <c r="IP84" s="216"/>
      <c r="IQ84" s="216"/>
      <c r="IR84" s="216"/>
      <c r="IS84" s="216"/>
      <c r="IT84" s="216"/>
      <c r="IU84" s="216"/>
      <c r="IV84" s="216"/>
      <c r="IW84" s="128"/>
    </row>
    <row r="85" spans="1:259" customFormat="1" ht="12" customHeight="1">
      <c r="A85" s="327" t="s">
        <v>85</v>
      </c>
      <c r="B85" s="2314">
        <v>3.9270108799999996</v>
      </c>
      <c r="C85" s="2315">
        <v>5</v>
      </c>
      <c r="D85" s="2315">
        <v>3</v>
      </c>
      <c r="E85" s="2314">
        <v>-1.33103013</v>
      </c>
      <c r="F85" s="2316">
        <v>-1.91103282</v>
      </c>
      <c r="G85" s="2328">
        <v>1</v>
      </c>
      <c r="H85" s="2314">
        <v>2.5959807499999998</v>
      </c>
      <c r="I85" s="2316">
        <v>3.3034939199999998</v>
      </c>
      <c r="J85" s="2315">
        <v>2</v>
      </c>
      <c r="K85" s="218"/>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6"/>
      <c r="DI85" s="216"/>
      <c r="DJ85" s="216"/>
      <c r="DK85" s="216"/>
      <c r="DL85" s="216"/>
      <c r="DM85" s="216"/>
      <c r="DN85" s="216"/>
      <c r="DO85" s="216"/>
      <c r="DP85" s="216"/>
      <c r="DQ85" s="216"/>
      <c r="DR85" s="216"/>
      <c r="DS85" s="216"/>
      <c r="DT85" s="216"/>
      <c r="DU85" s="216"/>
      <c r="DV85" s="216"/>
      <c r="DW85" s="216"/>
      <c r="DX85" s="216"/>
      <c r="DY85" s="216"/>
      <c r="DZ85" s="216"/>
      <c r="EA85" s="216"/>
      <c r="EB85" s="216"/>
      <c r="EC85" s="216"/>
      <c r="ED85" s="216"/>
      <c r="EE85" s="216"/>
      <c r="EF85" s="216"/>
      <c r="EG85" s="216"/>
      <c r="EH85" s="216"/>
      <c r="EI85" s="216"/>
      <c r="EJ85" s="216"/>
      <c r="EK85" s="216"/>
      <c r="EL85" s="216"/>
      <c r="EM85" s="216"/>
      <c r="EN85" s="216"/>
      <c r="EO85" s="216"/>
      <c r="EP85" s="216"/>
      <c r="EQ85" s="216"/>
      <c r="ER85" s="216"/>
      <c r="ES85" s="216"/>
      <c r="ET85" s="216"/>
      <c r="EU85" s="216"/>
      <c r="EV85" s="216"/>
      <c r="EW85" s="216"/>
      <c r="EX85" s="216"/>
      <c r="EY85" s="216"/>
      <c r="EZ85" s="216"/>
      <c r="FA85" s="216"/>
      <c r="FB85" s="216"/>
      <c r="FC85" s="216"/>
      <c r="FD85" s="216"/>
      <c r="FE85" s="216"/>
      <c r="FF85" s="216"/>
      <c r="FG85" s="216"/>
      <c r="FH85" s="216"/>
      <c r="FI85" s="216"/>
      <c r="FJ85" s="216"/>
      <c r="FK85" s="216"/>
      <c r="FL85" s="216"/>
      <c r="FM85" s="216"/>
      <c r="FN85" s="216"/>
      <c r="FO85" s="216"/>
      <c r="FP85" s="216"/>
      <c r="FQ85" s="216"/>
      <c r="FR85" s="216"/>
      <c r="FS85" s="216"/>
      <c r="FT85" s="216"/>
      <c r="FU85" s="216"/>
      <c r="FV85" s="216"/>
      <c r="FW85" s="216"/>
      <c r="FX85" s="216"/>
      <c r="FY85" s="216"/>
      <c r="FZ85" s="216"/>
      <c r="GA85" s="216"/>
      <c r="GB85" s="216"/>
      <c r="GC85" s="216"/>
      <c r="GD85" s="216"/>
      <c r="GE85" s="216"/>
      <c r="GF85" s="216"/>
      <c r="GG85" s="216"/>
      <c r="GH85" s="216"/>
      <c r="GI85" s="216"/>
      <c r="GJ85" s="216"/>
      <c r="GK85" s="216"/>
      <c r="GL85" s="216"/>
      <c r="GM85" s="216"/>
      <c r="GN85" s="216"/>
      <c r="GO85" s="216"/>
      <c r="GP85" s="216"/>
      <c r="GQ85" s="216"/>
      <c r="GR85" s="216"/>
      <c r="GS85" s="216"/>
      <c r="GT85" s="216"/>
      <c r="GU85" s="216"/>
      <c r="GV85" s="216"/>
      <c r="GW85" s="216"/>
      <c r="GX85" s="216"/>
      <c r="GY85" s="216"/>
      <c r="GZ85" s="216"/>
      <c r="HA85" s="216"/>
      <c r="HB85" s="216"/>
      <c r="HC85" s="216"/>
      <c r="HD85" s="216"/>
      <c r="HE85" s="216"/>
      <c r="HF85" s="216"/>
      <c r="HG85" s="216"/>
      <c r="HH85" s="216"/>
      <c r="HI85" s="216"/>
      <c r="HJ85" s="216"/>
      <c r="HK85" s="216"/>
      <c r="HL85" s="216"/>
      <c r="HM85" s="216"/>
      <c r="HN85" s="216"/>
      <c r="HO85" s="216"/>
      <c r="HP85" s="216"/>
      <c r="HQ85" s="216"/>
      <c r="HR85" s="216"/>
      <c r="HS85" s="216"/>
      <c r="HT85" s="216"/>
      <c r="HU85" s="216"/>
      <c r="HV85" s="216"/>
      <c r="HW85" s="216"/>
      <c r="HX85" s="216"/>
      <c r="HY85" s="216"/>
      <c r="HZ85" s="216"/>
      <c r="IA85" s="216"/>
      <c r="IB85" s="216"/>
      <c r="IC85" s="216"/>
      <c r="ID85" s="216"/>
      <c r="IE85" s="216"/>
      <c r="IF85" s="216"/>
      <c r="IG85" s="216"/>
      <c r="IH85" s="216"/>
      <c r="II85" s="216"/>
      <c r="IJ85" s="216"/>
      <c r="IK85" s="216"/>
      <c r="IL85" s="216"/>
      <c r="IM85" s="216"/>
      <c r="IN85" s="216"/>
      <c r="IO85" s="216"/>
      <c r="IP85" s="216"/>
      <c r="IQ85" s="216"/>
      <c r="IR85" s="216"/>
      <c r="IS85" s="216"/>
      <c r="IT85" s="216"/>
      <c r="IU85" s="216"/>
      <c r="IV85" s="216"/>
      <c r="IW85" s="128"/>
    </row>
    <row r="86" spans="1:259" customFormat="1" ht="12" customHeight="1">
      <c r="A86" s="327" t="s">
        <v>129</v>
      </c>
      <c r="B86" s="2314">
        <v>0.12271908999999999</v>
      </c>
      <c r="C86" s="2315">
        <v>0</v>
      </c>
      <c r="D86" s="2315">
        <v>0</v>
      </c>
      <c r="E86" s="2314">
        <v>-0.12271908999999999</v>
      </c>
      <c r="F86" s="2316">
        <v>-0.12484134000000001</v>
      </c>
      <c r="G86" s="2328">
        <v>0</v>
      </c>
      <c r="H86" s="2314">
        <v>0</v>
      </c>
      <c r="I86" s="2316">
        <v>9.6031800000000115E-3</v>
      </c>
      <c r="J86" s="2315">
        <v>0</v>
      </c>
      <c r="K86" s="218"/>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c r="BR86" s="216"/>
      <c r="BS86" s="216"/>
      <c r="BT86" s="216"/>
      <c r="BU86" s="216"/>
      <c r="BV86" s="216"/>
      <c r="BW86" s="216"/>
      <c r="BX86" s="216"/>
      <c r="BY86" s="216"/>
      <c r="BZ86" s="216"/>
      <c r="CA86" s="216"/>
      <c r="CB86" s="216"/>
      <c r="CC86" s="216"/>
      <c r="CD86" s="216"/>
      <c r="CE86" s="216"/>
      <c r="CF86" s="216"/>
      <c r="CG86" s="216"/>
      <c r="CH86" s="216"/>
      <c r="CI86" s="216"/>
      <c r="CJ86" s="216"/>
      <c r="CK86" s="216"/>
      <c r="CL86" s="216"/>
      <c r="CM86" s="216"/>
      <c r="CN86" s="216"/>
      <c r="CO86" s="216"/>
      <c r="CP86" s="216"/>
      <c r="CQ86" s="216"/>
      <c r="CR86" s="216"/>
      <c r="CS86" s="216"/>
      <c r="CT86" s="216"/>
      <c r="CU86" s="216"/>
      <c r="CV86" s="216"/>
      <c r="CW86" s="216"/>
      <c r="CX86" s="216"/>
      <c r="CY86" s="216"/>
      <c r="CZ86" s="216"/>
      <c r="DA86" s="216"/>
      <c r="DB86" s="216"/>
      <c r="DC86" s="216"/>
      <c r="DD86" s="216"/>
      <c r="DE86" s="216"/>
      <c r="DF86" s="216"/>
      <c r="DG86" s="216"/>
      <c r="DH86" s="216"/>
      <c r="DI86" s="216"/>
      <c r="DJ86" s="216"/>
      <c r="DK86" s="216"/>
      <c r="DL86" s="216"/>
      <c r="DM86" s="216"/>
      <c r="DN86" s="216"/>
      <c r="DO86" s="216"/>
      <c r="DP86" s="216"/>
      <c r="DQ86" s="216"/>
      <c r="DR86" s="216"/>
      <c r="DS86" s="216"/>
      <c r="DT86" s="216"/>
      <c r="DU86" s="216"/>
      <c r="DV86" s="216"/>
      <c r="DW86" s="216"/>
      <c r="DX86" s="216"/>
      <c r="DY86" s="216"/>
      <c r="DZ86" s="216"/>
      <c r="EA86" s="216"/>
      <c r="EB86" s="216"/>
      <c r="EC86" s="216"/>
      <c r="ED86" s="216"/>
      <c r="EE86" s="216"/>
      <c r="EF86" s="216"/>
      <c r="EG86" s="216"/>
      <c r="EH86" s="216"/>
      <c r="EI86" s="216"/>
      <c r="EJ86" s="216"/>
      <c r="EK86" s="216"/>
      <c r="EL86" s="216"/>
      <c r="EM86" s="216"/>
      <c r="EN86" s="216"/>
      <c r="EO86" s="216"/>
      <c r="EP86" s="216"/>
      <c r="EQ86" s="216"/>
      <c r="ER86" s="216"/>
      <c r="ES86" s="216"/>
      <c r="ET86" s="216"/>
      <c r="EU86" s="216"/>
      <c r="EV86" s="216"/>
      <c r="EW86" s="216"/>
      <c r="EX86" s="216"/>
      <c r="EY86" s="216"/>
      <c r="EZ86" s="216"/>
      <c r="FA86" s="216"/>
      <c r="FB86" s="216"/>
      <c r="FC86" s="216"/>
      <c r="FD86" s="216"/>
      <c r="FE86" s="216"/>
      <c r="FF86" s="216"/>
      <c r="FG86" s="216"/>
      <c r="FH86" s="216"/>
      <c r="FI86" s="216"/>
      <c r="FJ86" s="216"/>
      <c r="FK86" s="216"/>
      <c r="FL86" s="216"/>
      <c r="FM86" s="216"/>
      <c r="FN86" s="216"/>
      <c r="FO86" s="216"/>
      <c r="FP86" s="216"/>
      <c r="FQ86" s="216"/>
      <c r="FR86" s="216"/>
      <c r="FS86" s="216"/>
      <c r="FT86" s="216"/>
      <c r="FU86" s="216"/>
      <c r="FV86" s="216"/>
      <c r="FW86" s="216"/>
      <c r="FX86" s="216"/>
      <c r="FY86" s="216"/>
      <c r="FZ86" s="216"/>
      <c r="GA86" s="216"/>
      <c r="GB86" s="216"/>
      <c r="GC86" s="216"/>
      <c r="GD86" s="216"/>
      <c r="GE86" s="216"/>
      <c r="GF86" s="216"/>
      <c r="GG86" s="216"/>
      <c r="GH86" s="216"/>
      <c r="GI86" s="216"/>
      <c r="GJ86" s="216"/>
      <c r="GK86" s="216"/>
      <c r="GL86" s="216"/>
      <c r="GM86" s="216"/>
      <c r="GN86" s="216"/>
      <c r="GO86" s="216"/>
      <c r="GP86" s="216"/>
      <c r="GQ86" s="216"/>
      <c r="GR86" s="216"/>
      <c r="GS86" s="216"/>
      <c r="GT86" s="216"/>
      <c r="GU86" s="216"/>
      <c r="GV86" s="216"/>
      <c r="GW86" s="216"/>
      <c r="GX86" s="216"/>
      <c r="GY86" s="216"/>
      <c r="GZ86" s="216"/>
      <c r="HA86" s="216"/>
      <c r="HB86" s="216"/>
      <c r="HC86" s="216"/>
      <c r="HD86" s="216"/>
      <c r="HE86" s="216"/>
      <c r="HF86" s="216"/>
      <c r="HG86" s="216"/>
      <c r="HH86" s="216"/>
      <c r="HI86" s="216"/>
      <c r="HJ86" s="216"/>
      <c r="HK86" s="216"/>
      <c r="HL86" s="216"/>
      <c r="HM86" s="216"/>
      <c r="HN86" s="216"/>
      <c r="HO86" s="216"/>
      <c r="HP86" s="216"/>
      <c r="HQ86" s="216"/>
      <c r="HR86" s="216"/>
      <c r="HS86" s="216"/>
      <c r="HT86" s="216"/>
      <c r="HU86" s="216"/>
      <c r="HV86" s="216"/>
      <c r="HW86" s="216"/>
      <c r="HX86" s="216"/>
      <c r="HY86" s="216"/>
      <c r="HZ86" s="216"/>
      <c r="IA86" s="216"/>
      <c r="IB86" s="216"/>
      <c r="IC86" s="216"/>
      <c r="ID86" s="216"/>
      <c r="IE86" s="216"/>
      <c r="IF86" s="216"/>
      <c r="IG86" s="216"/>
      <c r="IH86" s="216"/>
      <c r="II86" s="216"/>
      <c r="IJ86" s="216"/>
      <c r="IK86" s="216"/>
      <c r="IL86" s="216"/>
      <c r="IM86" s="216"/>
      <c r="IN86" s="216"/>
      <c r="IO86" s="216"/>
      <c r="IP86" s="216"/>
      <c r="IQ86" s="216"/>
      <c r="IR86" s="216"/>
      <c r="IS86" s="216"/>
      <c r="IT86" s="216"/>
      <c r="IU86" s="216"/>
      <c r="IV86" s="216"/>
      <c r="IW86" s="128"/>
    </row>
    <row r="87" spans="1:259" customFormat="1" ht="12" customHeight="1">
      <c r="A87" s="327" t="s">
        <v>86</v>
      </c>
      <c r="B87" s="2314">
        <v>97.275643800000012</v>
      </c>
      <c r="C87" s="2315">
        <v>113</v>
      </c>
      <c r="D87" s="2315">
        <v>117</v>
      </c>
      <c r="E87" s="2314">
        <v>-31.80307453</v>
      </c>
      <c r="F87" s="2316">
        <v>-32.064871279999998</v>
      </c>
      <c r="G87" s="2328">
        <v>37</v>
      </c>
      <c r="H87" s="2314">
        <v>65.472569270000008</v>
      </c>
      <c r="I87" s="2316">
        <v>81.352440239999993</v>
      </c>
      <c r="J87" s="2315">
        <v>80</v>
      </c>
      <c r="K87" s="218"/>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c r="BR87" s="216"/>
      <c r="BS87" s="216"/>
      <c r="BT87" s="216"/>
      <c r="BU87" s="216"/>
      <c r="BV87" s="216"/>
      <c r="BW87" s="216"/>
      <c r="BX87" s="216"/>
      <c r="BY87" s="216"/>
      <c r="BZ87" s="216"/>
      <c r="CA87" s="216"/>
      <c r="CB87" s="216"/>
      <c r="CC87" s="216"/>
      <c r="CD87" s="216"/>
      <c r="CE87" s="216"/>
      <c r="CF87" s="216"/>
      <c r="CG87" s="216"/>
      <c r="CH87" s="216"/>
      <c r="CI87" s="216"/>
      <c r="CJ87" s="216"/>
      <c r="CK87" s="216"/>
      <c r="CL87" s="216"/>
      <c r="CM87" s="216"/>
      <c r="CN87" s="216"/>
      <c r="CO87" s="216"/>
      <c r="CP87" s="216"/>
      <c r="CQ87" s="216"/>
      <c r="CR87" s="216"/>
      <c r="CS87" s="216"/>
      <c r="CT87" s="216"/>
      <c r="CU87" s="216"/>
      <c r="CV87" s="216"/>
      <c r="CW87" s="216"/>
      <c r="CX87" s="216"/>
      <c r="CY87" s="216"/>
      <c r="CZ87" s="216"/>
      <c r="DA87" s="216"/>
      <c r="DB87" s="216"/>
      <c r="DC87" s="216"/>
      <c r="DD87" s="216"/>
      <c r="DE87" s="216"/>
      <c r="DF87" s="216"/>
      <c r="DG87" s="216"/>
      <c r="DH87" s="216"/>
      <c r="DI87" s="216"/>
      <c r="DJ87" s="216"/>
      <c r="DK87" s="216"/>
      <c r="DL87" s="216"/>
      <c r="DM87" s="216"/>
      <c r="DN87" s="216"/>
      <c r="DO87" s="216"/>
      <c r="DP87" s="216"/>
      <c r="DQ87" s="216"/>
      <c r="DR87" s="216"/>
      <c r="DS87" s="216"/>
      <c r="DT87" s="216"/>
      <c r="DU87" s="216"/>
      <c r="DV87" s="216"/>
      <c r="DW87" s="216"/>
      <c r="DX87" s="216"/>
      <c r="DY87" s="216"/>
      <c r="DZ87" s="216"/>
      <c r="EA87" s="216"/>
      <c r="EB87" s="216"/>
      <c r="EC87" s="216"/>
      <c r="ED87" s="216"/>
      <c r="EE87" s="216"/>
      <c r="EF87" s="216"/>
      <c r="EG87" s="216"/>
      <c r="EH87" s="216"/>
      <c r="EI87" s="216"/>
      <c r="EJ87" s="216"/>
      <c r="EK87" s="216"/>
      <c r="EL87" s="216"/>
      <c r="EM87" s="216"/>
      <c r="EN87" s="216"/>
      <c r="EO87" s="216"/>
      <c r="EP87" s="216"/>
      <c r="EQ87" s="216"/>
      <c r="ER87" s="216"/>
      <c r="ES87" s="216"/>
      <c r="ET87" s="216"/>
      <c r="EU87" s="216"/>
      <c r="EV87" s="216"/>
      <c r="EW87" s="216"/>
      <c r="EX87" s="216"/>
      <c r="EY87" s="216"/>
      <c r="EZ87" s="216"/>
      <c r="FA87" s="216"/>
      <c r="FB87" s="216"/>
      <c r="FC87" s="216"/>
      <c r="FD87" s="216"/>
      <c r="FE87" s="216"/>
      <c r="FF87" s="216"/>
      <c r="FG87" s="216"/>
      <c r="FH87" s="216"/>
      <c r="FI87" s="216"/>
      <c r="FJ87" s="216"/>
      <c r="FK87" s="216"/>
      <c r="FL87" s="216"/>
      <c r="FM87" s="216"/>
      <c r="FN87" s="216"/>
      <c r="FO87" s="216"/>
      <c r="FP87" s="216"/>
      <c r="FQ87" s="216"/>
      <c r="FR87" s="216"/>
      <c r="FS87" s="216"/>
      <c r="FT87" s="216"/>
      <c r="FU87" s="216"/>
      <c r="FV87" s="216"/>
      <c r="FW87" s="216"/>
      <c r="FX87" s="216"/>
      <c r="FY87" s="216"/>
      <c r="FZ87" s="216"/>
      <c r="GA87" s="216"/>
      <c r="GB87" s="216"/>
      <c r="GC87" s="216"/>
      <c r="GD87" s="216"/>
      <c r="GE87" s="216"/>
      <c r="GF87" s="216"/>
      <c r="GG87" s="216"/>
      <c r="GH87" s="216"/>
      <c r="GI87" s="216"/>
      <c r="GJ87" s="216"/>
      <c r="GK87" s="216"/>
      <c r="GL87" s="216"/>
      <c r="GM87" s="216"/>
      <c r="GN87" s="216"/>
      <c r="GO87" s="216"/>
      <c r="GP87" s="216"/>
      <c r="GQ87" s="216"/>
      <c r="GR87" s="216"/>
      <c r="GS87" s="216"/>
      <c r="GT87" s="216"/>
      <c r="GU87" s="216"/>
      <c r="GV87" s="216"/>
      <c r="GW87" s="216"/>
      <c r="GX87" s="216"/>
      <c r="GY87" s="216"/>
      <c r="GZ87" s="216"/>
      <c r="HA87" s="216"/>
      <c r="HB87" s="216"/>
      <c r="HC87" s="216"/>
      <c r="HD87" s="216"/>
      <c r="HE87" s="216"/>
      <c r="HF87" s="216"/>
      <c r="HG87" s="216"/>
      <c r="HH87" s="216"/>
      <c r="HI87" s="216"/>
      <c r="HJ87" s="216"/>
      <c r="HK87" s="216"/>
      <c r="HL87" s="216"/>
      <c r="HM87" s="216"/>
      <c r="HN87" s="216"/>
      <c r="HO87" s="216"/>
      <c r="HP87" s="216"/>
      <c r="HQ87" s="216"/>
      <c r="HR87" s="216"/>
      <c r="HS87" s="216"/>
      <c r="HT87" s="216"/>
      <c r="HU87" s="216"/>
      <c r="HV87" s="216"/>
      <c r="HW87" s="216"/>
      <c r="HX87" s="216"/>
      <c r="HY87" s="216"/>
      <c r="HZ87" s="216"/>
      <c r="IA87" s="216"/>
      <c r="IB87" s="216"/>
      <c r="IC87" s="216"/>
      <c r="ID87" s="216"/>
      <c r="IE87" s="216"/>
      <c r="IF87" s="216"/>
      <c r="IG87" s="216"/>
      <c r="IH87" s="216"/>
      <c r="II87" s="216"/>
      <c r="IJ87" s="216"/>
      <c r="IK87" s="216"/>
      <c r="IL87" s="216"/>
      <c r="IM87" s="216"/>
      <c r="IN87" s="216"/>
      <c r="IO87" s="216"/>
      <c r="IP87" s="216"/>
      <c r="IQ87" s="216"/>
      <c r="IR87" s="216"/>
      <c r="IS87" s="216"/>
      <c r="IT87" s="216"/>
      <c r="IU87" s="216"/>
      <c r="IV87" s="216"/>
      <c r="IW87" s="128"/>
    </row>
    <row r="88" spans="1:259" customFormat="1" ht="12" customHeight="1">
      <c r="A88" s="327" t="s">
        <v>87</v>
      </c>
      <c r="B88" s="2314">
        <v>50.078828650000005</v>
      </c>
      <c r="C88" s="2315">
        <v>61</v>
      </c>
      <c r="D88" s="2315">
        <v>49</v>
      </c>
      <c r="E88" s="2314">
        <v>-18.76658084</v>
      </c>
      <c r="F88" s="2316">
        <v>-18.226835640000001</v>
      </c>
      <c r="G88" s="2328">
        <v>23</v>
      </c>
      <c r="H88" s="2314">
        <v>31.312247810000006</v>
      </c>
      <c r="I88" s="2316">
        <v>42.407642879999997</v>
      </c>
      <c r="J88" s="2315">
        <v>26</v>
      </c>
      <c r="K88" s="218"/>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c r="BR88" s="216"/>
      <c r="BS88" s="216"/>
      <c r="BT88" s="216"/>
      <c r="BU88" s="216"/>
      <c r="BV88" s="216"/>
      <c r="BW88" s="216"/>
      <c r="BX88" s="216"/>
      <c r="BY88" s="216"/>
      <c r="BZ88" s="216"/>
      <c r="CA88" s="216"/>
      <c r="CB88" s="216"/>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6"/>
      <c r="DV88" s="216"/>
      <c r="DW88" s="216"/>
      <c r="DX88" s="216"/>
      <c r="DY88" s="216"/>
      <c r="DZ88" s="216"/>
      <c r="EA88" s="216"/>
      <c r="EB88" s="216"/>
      <c r="EC88" s="216"/>
      <c r="ED88" s="216"/>
      <c r="EE88" s="216"/>
      <c r="EF88" s="216"/>
      <c r="EG88" s="216"/>
      <c r="EH88" s="216"/>
      <c r="EI88" s="216"/>
      <c r="EJ88" s="216"/>
      <c r="EK88" s="216"/>
      <c r="EL88" s="216"/>
      <c r="EM88" s="216"/>
      <c r="EN88" s="216"/>
      <c r="EO88" s="216"/>
      <c r="EP88" s="216"/>
      <c r="EQ88" s="216"/>
      <c r="ER88" s="216"/>
      <c r="ES88" s="216"/>
      <c r="ET88" s="216"/>
      <c r="EU88" s="216"/>
      <c r="EV88" s="216"/>
      <c r="EW88" s="216"/>
      <c r="EX88" s="216"/>
      <c r="EY88" s="216"/>
      <c r="EZ88" s="216"/>
      <c r="FA88" s="216"/>
      <c r="FB88" s="216"/>
      <c r="FC88" s="216"/>
      <c r="FD88" s="216"/>
      <c r="FE88" s="216"/>
      <c r="FF88" s="216"/>
      <c r="FG88" s="216"/>
      <c r="FH88" s="216"/>
      <c r="FI88" s="216"/>
      <c r="FJ88" s="216"/>
      <c r="FK88" s="216"/>
      <c r="FL88" s="216"/>
      <c r="FM88" s="216"/>
      <c r="FN88" s="216"/>
      <c r="FO88" s="216"/>
      <c r="FP88" s="216"/>
      <c r="FQ88" s="216"/>
      <c r="FR88" s="216"/>
      <c r="FS88" s="216"/>
      <c r="FT88" s="216"/>
      <c r="FU88" s="216"/>
      <c r="FV88" s="216"/>
      <c r="FW88" s="216"/>
      <c r="FX88" s="216"/>
      <c r="FY88" s="216"/>
      <c r="FZ88" s="216"/>
      <c r="GA88" s="216"/>
      <c r="GB88" s="216"/>
      <c r="GC88" s="216"/>
      <c r="GD88" s="216"/>
      <c r="GE88" s="216"/>
      <c r="GF88" s="216"/>
      <c r="GG88" s="216"/>
      <c r="GH88" s="216"/>
      <c r="GI88" s="216"/>
      <c r="GJ88" s="216"/>
      <c r="GK88" s="216"/>
      <c r="GL88" s="216"/>
      <c r="GM88" s="216"/>
      <c r="GN88" s="216"/>
      <c r="GO88" s="216"/>
      <c r="GP88" s="216"/>
      <c r="GQ88" s="216"/>
      <c r="GR88" s="216"/>
      <c r="GS88" s="216"/>
      <c r="GT88" s="216"/>
      <c r="GU88" s="216"/>
      <c r="GV88" s="216"/>
      <c r="GW88" s="216"/>
      <c r="GX88" s="216"/>
      <c r="GY88" s="216"/>
      <c r="GZ88" s="216"/>
      <c r="HA88" s="216"/>
      <c r="HB88" s="216"/>
      <c r="HC88" s="216"/>
      <c r="HD88" s="216"/>
      <c r="HE88" s="216"/>
      <c r="HF88" s="216"/>
      <c r="HG88" s="216"/>
      <c r="HH88" s="216"/>
      <c r="HI88" s="216"/>
      <c r="HJ88" s="216"/>
      <c r="HK88" s="216"/>
      <c r="HL88" s="216"/>
      <c r="HM88" s="216"/>
      <c r="HN88" s="216"/>
      <c r="HO88" s="216"/>
      <c r="HP88" s="216"/>
      <c r="HQ88" s="216"/>
      <c r="HR88" s="216"/>
      <c r="HS88" s="216"/>
      <c r="HT88" s="216"/>
      <c r="HU88" s="216"/>
      <c r="HV88" s="216"/>
      <c r="HW88" s="216"/>
      <c r="HX88" s="216"/>
      <c r="HY88" s="216"/>
      <c r="HZ88" s="216"/>
      <c r="IA88" s="216"/>
      <c r="IB88" s="216"/>
      <c r="IC88" s="216"/>
      <c r="ID88" s="216"/>
      <c r="IE88" s="216"/>
      <c r="IF88" s="216"/>
      <c r="IG88" s="216"/>
      <c r="IH88" s="216"/>
      <c r="II88" s="216"/>
      <c r="IJ88" s="216"/>
      <c r="IK88" s="216"/>
      <c r="IL88" s="216"/>
      <c r="IM88" s="216"/>
      <c r="IN88" s="216"/>
      <c r="IO88" s="216"/>
      <c r="IP88" s="216"/>
      <c r="IQ88" s="216"/>
      <c r="IR88" s="216"/>
      <c r="IS88" s="216"/>
      <c r="IT88" s="216"/>
      <c r="IU88" s="216"/>
      <c r="IV88" s="216"/>
      <c r="IW88" s="128"/>
    </row>
    <row r="89" spans="1:259" customFormat="1" ht="12" customHeight="1">
      <c r="A89" s="363" t="s">
        <v>88</v>
      </c>
      <c r="B89" s="2314">
        <v>25.822595390000004</v>
      </c>
      <c r="C89" s="2315">
        <v>26</v>
      </c>
      <c r="D89" s="2321">
        <v>23</v>
      </c>
      <c r="E89" s="2314">
        <v>-10.567101539999999</v>
      </c>
      <c r="F89" s="2316">
        <v>-11</v>
      </c>
      <c r="G89" s="2316">
        <v>19</v>
      </c>
      <c r="H89" s="2314">
        <v>15.255493850000004</v>
      </c>
      <c r="I89" s="2316">
        <v>15.625</v>
      </c>
      <c r="J89" s="2315">
        <v>4</v>
      </c>
      <c r="K89" s="218"/>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c r="BX89" s="216"/>
      <c r="BY89" s="216"/>
      <c r="BZ89" s="216"/>
      <c r="CA89" s="216"/>
      <c r="CB89" s="216"/>
      <c r="CC89" s="216"/>
      <c r="CD89" s="216"/>
      <c r="CE89" s="216"/>
      <c r="CF89" s="216"/>
      <c r="CG89" s="216"/>
      <c r="CH89" s="216"/>
      <c r="CI89" s="216"/>
      <c r="CJ89" s="216"/>
      <c r="CK89" s="216"/>
      <c r="CL89" s="216"/>
      <c r="CM89" s="216"/>
      <c r="CN89" s="216"/>
      <c r="CO89" s="216"/>
      <c r="CP89" s="216"/>
      <c r="CQ89" s="216"/>
      <c r="CR89" s="216"/>
      <c r="CS89" s="216"/>
      <c r="CT89" s="216"/>
      <c r="CU89" s="216"/>
      <c r="CV89" s="216"/>
      <c r="CW89" s="216"/>
      <c r="CX89" s="216"/>
      <c r="CY89" s="216"/>
      <c r="CZ89" s="216"/>
      <c r="DA89" s="216"/>
      <c r="DB89" s="216"/>
      <c r="DC89" s="216"/>
      <c r="DD89" s="216"/>
      <c r="DE89" s="216"/>
      <c r="DF89" s="216"/>
      <c r="DG89" s="216"/>
      <c r="DH89" s="216"/>
      <c r="DI89" s="216"/>
      <c r="DJ89" s="216"/>
      <c r="DK89" s="216"/>
      <c r="DL89" s="216"/>
      <c r="DM89" s="216"/>
      <c r="DN89" s="216"/>
      <c r="DO89" s="216"/>
      <c r="DP89" s="216"/>
      <c r="DQ89" s="216"/>
      <c r="DR89" s="216"/>
      <c r="DS89" s="216"/>
      <c r="DT89" s="216"/>
      <c r="DU89" s="216"/>
      <c r="DV89" s="216"/>
      <c r="DW89" s="216"/>
      <c r="DX89" s="216"/>
      <c r="DY89" s="216"/>
      <c r="DZ89" s="216"/>
      <c r="EA89" s="216"/>
      <c r="EB89" s="216"/>
      <c r="EC89" s="216"/>
      <c r="ED89" s="216"/>
      <c r="EE89" s="216"/>
      <c r="EF89" s="216"/>
      <c r="EG89" s="216"/>
      <c r="EH89" s="216"/>
      <c r="EI89" s="216"/>
      <c r="EJ89" s="216"/>
      <c r="EK89" s="216"/>
      <c r="EL89" s="216"/>
      <c r="EM89" s="216"/>
      <c r="EN89" s="216"/>
      <c r="EO89" s="216"/>
      <c r="EP89" s="216"/>
      <c r="EQ89" s="216"/>
      <c r="ER89" s="216"/>
      <c r="ES89" s="216"/>
      <c r="ET89" s="216"/>
      <c r="EU89" s="216"/>
      <c r="EV89" s="216"/>
      <c r="EW89" s="216"/>
      <c r="EX89" s="216"/>
      <c r="EY89" s="216"/>
      <c r="EZ89" s="216"/>
      <c r="FA89" s="216"/>
      <c r="FB89" s="216"/>
      <c r="FC89" s="216"/>
      <c r="FD89" s="216"/>
      <c r="FE89" s="216"/>
      <c r="FF89" s="216"/>
      <c r="FG89" s="216"/>
      <c r="FH89" s="216"/>
      <c r="FI89" s="216"/>
      <c r="FJ89" s="216"/>
      <c r="FK89" s="216"/>
      <c r="FL89" s="216"/>
      <c r="FM89" s="216"/>
      <c r="FN89" s="216"/>
      <c r="FO89" s="216"/>
      <c r="FP89" s="216"/>
      <c r="FQ89" s="216"/>
      <c r="FR89" s="216"/>
      <c r="FS89" s="216"/>
      <c r="FT89" s="216"/>
      <c r="FU89" s="216"/>
      <c r="FV89" s="216"/>
      <c r="FW89" s="216"/>
      <c r="FX89" s="216"/>
      <c r="FY89" s="216"/>
      <c r="FZ89" s="216"/>
      <c r="GA89" s="216"/>
      <c r="GB89" s="216"/>
      <c r="GC89" s="216"/>
      <c r="GD89" s="216"/>
      <c r="GE89" s="216"/>
      <c r="GF89" s="216"/>
      <c r="GG89" s="216"/>
      <c r="GH89" s="216"/>
      <c r="GI89" s="216"/>
      <c r="GJ89" s="216"/>
      <c r="GK89" s="216"/>
      <c r="GL89" s="216"/>
      <c r="GM89" s="216"/>
      <c r="GN89" s="216"/>
      <c r="GO89" s="216"/>
      <c r="GP89" s="216"/>
      <c r="GQ89" s="216"/>
      <c r="GR89" s="216"/>
      <c r="GS89" s="216"/>
      <c r="GT89" s="216"/>
      <c r="GU89" s="216"/>
      <c r="GV89" s="216"/>
      <c r="GW89" s="216"/>
      <c r="GX89" s="216"/>
      <c r="GY89" s="216"/>
      <c r="GZ89" s="216"/>
      <c r="HA89" s="216"/>
      <c r="HB89" s="216"/>
      <c r="HC89" s="216"/>
      <c r="HD89" s="216"/>
      <c r="HE89" s="216"/>
      <c r="HF89" s="216"/>
      <c r="HG89" s="216"/>
      <c r="HH89" s="216"/>
      <c r="HI89" s="216"/>
      <c r="HJ89" s="216"/>
      <c r="HK89" s="216"/>
      <c r="HL89" s="216"/>
      <c r="HM89" s="216"/>
      <c r="HN89" s="216"/>
      <c r="HO89" s="216"/>
      <c r="HP89" s="216"/>
      <c r="HQ89" s="216"/>
      <c r="HR89" s="216"/>
      <c r="HS89" s="216"/>
      <c r="HT89" s="216"/>
      <c r="HU89" s="216"/>
      <c r="HV89" s="216"/>
      <c r="HW89" s="216"/>
      <c r="HX89" s="216"/>
      <c r="HY89" s="216"/>
      <c r="HZ89" s="216"/>
      <c r="IA89" s="216"/>
      <c r="IB89" s="216"/>
      <c r="IC89" s="216"/>
      <c r="ID89" s="216"/>
      <c r="IE89" s="216"/>
      <c r="IF89" s="216"/>
      <c r="IG89" s="216"/>
      <c r="IH89" s="216"/>
      <c r="II89" s="216"/>
      <c r="IJ89" s="216"/>
      <c r="IK89" s="216"/>
      <c r="IL89" s="216"/>
      <c r="IM89" s="216"/>
      <c r="IN89" s="216"/>
      <c r="IO89" s="216"/>
      <c r="IP89" s="216"/>
      <c r="IQ89" s="216"/>
      <c r="IR89" s="216"/>
      <c r="IS89" s="216"/>
      <c r="IT89" s="216"/>
      <c r="IU89" s="216"/>
      <c r="IV89" s="216"/>
      <c r="IW89" s="128"/>
    </row>
    <row r="90" spans="1:259" customFormat="1" ht="12" customHeight="1">
      <c r="A90" s="391" t="s">
        <v>131</v>
      </c>
      <c r="B90" s="2317">
        <v>5401.4600257900001</v>
      </c>
      <c r="C90" s="2319">
        <v>5768</v>
      </c>
      <c r="D90" s="2327">
        <v>6160</v>
      </c>
      <c r="E90" s="2317">
        <v>-2770.4092307199999</v>
      </c>
      <c r="F90" s="2319">
        <v>-2897.2785863399995</v>
      </c>
      <c r="G90" s="2327">
        <v>-3101</v>
      </c>
      <c r="H90" s="2317">
        <v>2631.0507950699998</v>
      </c>
      <c r="I90" s="2319">
        <v>2871.1318057599997</v>
      </c>
      <c r="J90" s="2327">
        <v>3060</v>
      </c>
      <c r="K90" s="218"/>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6"/>
      <c r="CB90" s="216"/>
      <c r="CC90" s="216"/>
      <c r="CD90" s="216"/>
      <c r="CE90" s="216"/>
      <c r="CF90" s="216"/>
      <c r="CG90" s="216"/>
      <c r="CH90" s="216"/>
      <c r="CI90" s="216"/>
      <c r="CJ90" s="216"/>
      <c r="CK90" s="216"/>
      <c r="CL90" s="216"/>
      <c r="CM90" s="216"/>
      <c r="CN90" s="216"/>
      <c r="CO90" s="216"/>
      <c r="CP90" s="216"/>
      <c r="CQ90" s="216"/>
      <c r="CR90" s="216"/>
      <c r="CS90" s="216"/>
      <c r="CT90" s="216"/>
      <c r="CU90" s="216"/>
      <c r="CV90" s="216"/>
      <c r="CW90" s="216"/>
      <c r="CX90" s="216"/>
      <c r="CY90" s="216"/>
      <c r="CZ90" s="216"/>
      <c r="DA90" s="216"/>
      <c r="DB90" s="216"/>
      <c r="DC90" s="216"/>
      <c r="DD90" s="216"/>
      <c r="DE90" s="216"/>
      <c r="DF90" s="216"/>
      <c r="DG90" s="216"/>
      <c r="DH90" s="216"/>
      <c r="DI90" s="216"/>
      <c r="DJ90" s="216"/>
      <c r="DK90" s="216"/>
      <c r="DL90" s="216"/>
      <c r="DM90" s="216"/>
      <c r="DN90" s="216"/>
      <c r="DO90" s="216"/>
      <c r="DP90" s="216"/>
      <c r="DQ90" s="216"/>
      <c r="DR90" s="216"/>
      <c r="DS90" s="216"/>
      <c r="DT90" s="216"/>
      <c r="DU90" s="216"/>
      <c r="DV90" s="216"/>
      <c r="DW90" s="216"/>
      <c r="DX90" s="216"/>
      <c r="DY90" s="216"/>
      <c r="DZ90" s="216"/>
      <c r="EA90" s="216"/>
      <c r="EB90" s="216"/>
      <c r="EC90" s="216"/>
      <c r="ED90" s="216"/>
      <c r="EE90" s="216"/>
      <c r="EF90" s="216"/>
      <c r="EG90" s="216"/>
      <c r="EH90" s="216"/>
      <c r="EI90" s="216"/>
      <c r="EJ90" s="216"/>
      <c r="EK90" s="216"/>
      <c r="EL90" s="216"/>
      <c r="EM90" s="216"/>
      <c r="EN90" s="216"/>
      <c r="EO90" s="216"/>
      <c r="EP90" s="216"/>
      <c r="EQ90" s="216"/>
      <c r="ER90" s="216"/>
      <c r="ES90" s="216"/>
      <c r="ET90" s="216"/>
      <c r="EU90" s="216"/>
      <c r="EV90" s="216"/>
      <c r="EW90" s="216"/>
      <c r="EX90" s="216"/>
      <c r="EY90" s="216"/>
      <c r="EZ90" s="216"/>
      <c r="FA90" s="216"/>
      <c r="FB90" s="216"/>
      <c r="FC90" s="216"/>
      <c r="FD90" s="216"/>
      <c r="FE90" s="216"/>
      <c r="FF90" s="216"/>
      <c r="FG90" s="216"/>
      <c r="FH90" s="216"/>
      <c r="FI90" s="216"/>
      <c r="FJ90" s="216"/>
      <c r="FK90" s="216"/>
      <c r="FL90" s="216"/>
      <c r="FM90" s="216"/>
      <c r="FN90" s="216"/>
      <c r="FO90" s="216"/>
      <c r="FP90" s="216"/>
      <c r="FQ90" s="216"/>
      <c r="FR90" s="216"/>
      <c r="FS90" s="216"/>
      <c r="FT90" s="216"/>
      <c r="FU90" s="216"/>
      <c r="FV90" s="216"/>
      <c r="FW90" s="216"/>
      <c r="FX90" s="216"/>
      <c r="FY90" s="216"/>
      <c r="FZ90" s="216"/>
      <c r="GA90" s="216"/>
      <c r="GB90" s="216"/>
      <c r="GC90" s="216"/>
      <c r="GD90" s="216"/>
      <c r="GE90" s="216"/>
      <c r="GF90" s="216"/>
      <c r="GG90" s="216"/>
      <c r="GH90" s="216"/>
      <c r="GI90" s="216"/>
      <c r="GJ90" s="216"/>
      <c r="GK90" s="216"/>
      <c r="GL90" s="216"/>
      <c r="GM90" s="216"/>
      <c r="GN90" s="216"/>
      <c r="GO90" s="216"/>
      <c r="GP90" s="216"/>
      <c r="GQ90" s="216"/>
      <c r="GR90" s="216"/>
      <c r="GS90" s="216"/>
      <c r="GT90" s="216"/>
      <c r="GU90" s="216"/>
      <c r="GV90" s="216"/>
      <c r="GW90" s="216"/>
      <c r="GX90" s="216"/>
      <c r="GY90" s="216"/>
      <c r="GZ90" s="216"/>
      <c r="HA90" s="216"/>
      <c r="HB90" s="216"/>
      <c r="HC90" s="216"/>
      <c r="HD90" s="216"/>
      <c r="HE90" s="216"/>
      <c r="HF90" s="216"/>
      <c r="HG90" s="216"/>
      <c r="HH90" s="216"/>
      <c r="HI90" s="216"/>
      <c r="HJ90" s="216"/>
      <c r="HK90" s="216"/>
      <c r="HL90" s="216"/>
      <c r="HM90" s="216"/>
      <c r="HN90" s="216"/>
      <c r="HO90" s="216"/>
      <c r="HP90" s="216"/>
      <c r="HQ90" s="216"/>
      <c r="HR90" s="216"/>
      <c r="HS90" s="216"/>
      <c r="HT90" s="216"/>
      <c r="HU90" s="216"/>
      <c r="HV90" s="216"/>
      <c r="HW90" s="216"/>
      <c r="HX90" s="216"/>
      <c r="HY90" s="216"/>
      <c r="HZ90" s="216"/>
      <c r="IA90" s="216"/>
      <c r="IB90" s="216"/>
      <c r="IC90" s="216"/>
      <c r="ID90" s="216"/>
      <c r="IE90" s="216"/>
      <c r="IF90" s="216"/>
      <c r="IG90" s="216"/>
      <c r="IH90" s="216"/>
      <c r="II90" s="216"/>
      <c r="IJ90" s="216"/>
      <c r="IK90" s="216"/>
      <c r="IL90" s="216"/>
      <c r="IM90" s="216"/>
      <c r="IN90" s="216"/>
      <c r="IO90" s="216"/>
      <c r="IP90" s="216"/>
      <c r="IQ90" s="216"/>
      <c r="IR90" s="216"/>
      <c r="IS90" s="216"/>
      <c r="IT90" s="216"/>
      <c r="IU90" s="216"/>
      <c r="IV90" s="216"/>
      <c r="IW90" s="128"/>
    </row>
    <row r="91" spans="1:259" customFormat="1" ht="12" customHeight="1">
      <c r="A91" s="392" t="s">
        <v>132</v>
      </c>
      <c r="B91" s="2314">
        <v>0</v>
      </c>
      <c r="C91" s="2316">
        <v>0</v>
      </c>
      <c r="D91" s="2315">
        <v>0</v>
      </c>
      <c r="E91" s="2314">
        <v>0</v>
      </c>
      <c r="F91" s="2316">
        <v>0</v>
      </c>
      <c r="G91" s="2315">
        <v>0</v>
      </c>
      <c r="H91" s="2314">
        <v>0</v>
      </c>
      <c r="I91" s="2316">
        <v>0</v>
      </c>
      <c r="J91" s="2315">
        <v>0</v>
      </c>
      <c r="K91" s="218"/>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6"/>
      <c r="CB91" s="216"/>
      <c r="CC91" s="216"/>
      <c r="CD91" s="216"/>
      <c r="CE91" s="216"/>
      <c r="CF91" s="216"/>
      <c r="CG91" s="216"/>
      <c r="CH91" s="216"/>
      <c r="CI91" s="216"/>
      <c r="CJ91" s="216"/>
      <c r="CK91" s="216"/>
      <c r="CL91" s="216"/>
      <c r="CM91" s="216"/>
      <c r="CN91" s="216"/>
      <c r="CO91" s="216"/>
      <c r="CP91" s="216"/>
      <c r="CQ91" s="216"/>
      <c r="CR91" s="216"/>
      <c r="CS91" s="216"/>
      <c r="CT91" s="216"/>
      <c r="CU91" s="216"/>
      <c r="CV91" s="216"/>
      <c r="CW91" s="216"/>
      <c r="CX91" s="216"/>
      <c r="CY91" s="216"/>
      <c r="CZ91" s="216"/>
      <c r="DA91" s="216"/>
      <c r="DB91" s="216"/>
      <c r="DC91" s="216"/>
      <c r="DD91" s="216"/>
      <c r="DE91" s="216"/>
      <c r="DF91" s="216"/>
      <c r="DG91" s="216"/>
      <c r="DH91" s="216"/>
      <c r="DI91" s="216"/>
      <c r="DJ91" s="216"/>
      <c r="DK91" s="216"/>
      <c r="DL91" s="216"/>
      <c r="DM91" s="216"/>
      <c r="DN91" s="216"/>
      <c r="DO91" s="216"/>
      <c r="DP91" s="216"/>
      <c r="DQ91" s="216"/>
      <c r="DR91" s="216"/>
      <c r="DS91" s="216"/>
      <c r="DT91" s="216"/>
      <c r="DU91" s="216"/>
      <c r="DV91" s="216"/>
      <c r="DW91" s="216"/>
      <c r="DX91" s="216"/>
      <c r="DY91" s="216"/>
      <c r="DZ91" s="216"/>
      <c r="EA91" s="216"/>
      <c r="EB91" s="216"/>
      <c r="EC91" s="216"/>
      <c r="ED91" s="216"/>
      <c r="EE91" s="216"/>
      <c r="EF91" s="216"/>
      <c r="EG91" s="216"/>
      <c r="EH91" s="216"/>
      <c r="EI91" s="216"/>
      <c r="EJ91" s="216"/>
      <c r="EK91" s="216"/>
      <c r="EL91" s="216"/>
      <c r="EM91" s="216"/>
      <c r="EN91" s="216"/>
      <c r="EO91" s="216"/>
      <c r="EP91" s="216"/>
      <c r="EQ91" s="216"/>
      <c r="ER91" s="216"/>
      <c r="ES91" s="216"/>
      <c r="ET91" s="216"/>
      <c r="EU91" s="216"/>
      <c r="EV91" s="216"/>
      <c r="EW91" s="216"/>
      <c r="EX91" s="216"/>
      <c r="EY91" s="216"/>
      <c r="EZ91" s="216"/>
      <c r="FA91" s="216"/>
      <c r="FB91" s="216"/>
      <c r="FC91" s="216"/>
      <c r="FD91" s="216"/>
      <c r="FE91" s="216"/>
      <c r="FF91" s="216"/>
      <c r="FG91" s="216"/>
      <c r="FH91" s="216"/>
      <c r="FI91" s="216"/>
      <c r="FJ91" s="216"/>
      <c r="FK91" s="216"/>
      <c r="FL91" s="216"/>
      <c r="FM91" s="216"/>
      <c r="FN91" s="216"/>
      <c r="FO91" s="216"/>
      <c r="FP91" s="216"/>
      <c r="FQ91" s="216"/>
      <c r="FR91" s="216"/>
      <c r="FS91" s="216"/>
      <c r="FT91" s="216"/>
      <c r="FU91" s="216"/>
      <c r="FV91" s="216"/>
      <c r="FW91" s="216"/>
      <c r="FX91" s="216"/>
      <c r="FY91" s="216"/>
      <c r="FZ91" s="216"/>
      <c r="GA91" s="216"/>
      <c r="GB91" s="216"/>
      <c r="GC91" s="216"/>
      <c r="GD91" s="216"/>
      <c r="GE91" s="216"/>
      <c r="GF91" s="216"/>
      <c r="GG91" s="216"/>
      <c r="GH91" s="216"/>
      <c r="GI91" s="216"/>
      <c r="GJ91" s="216"/>
      <c r="GK91" s="216"/>
      <c r="GL91" s="216"/>
      <c r="GM91" s="216"/>
      <c r="GN91" s="216"/>
      <c r="GO91" s="216"/>
      <c r="GP91" s="216"/>
      <c r="GQ91" s="216"/>
      <c r="GR91" s="216"/>
      <c r="GS91" s="216"/>
      <c r="GT91" s="216"/>
      <c r="GU91" s="216"/>
      <c r="GV91" s="216"/>
      <c r="GW91" s="216"/>
      <c r="GX91" s="216"/>
      <c r="GY91" s="216"/>
      <c r="GZ91" s="216"/>
      <c r="HA91" s="216"/>
      <c r="HB91" s="216"/>
      <c r="HC91" s="216"/>
      <c r="HD91" s="216"/>
      <c r="HE91" s="216"/>
      <c r="HF91" s="216"/>
      <c r="HG91" s="216"/>
      <c r="HH91" s="216"/>
      <c r="HI91" s="216"/>
      <c r="HJ91" s="216"/>
      <c r="HK91" s="216"/>
      <c r="HL91" s="216"/>
      <c r="HM91" s="216"/>
      <c r="HN91" s="216"/>
      <c r="HO91" s="216"/>
      <c r="HP91" s="216"/>
      <c r="HQ91" s="216"/>
      <c r="HR91" s="216"/>
      <c r="HS91" s="216"/>
      <c r="HT91" s="216"/>
      <c r="HU91" s="216"/>
      <c r="HV91" s="216"/>
      <c r="HW91" s="216"/>
      <c r="HX91" s="216"/>
      <c r="HY91" s="216"/>
      <c r="HZ91" s="216"/>
      <c r="IA91" s="216"/>
      <c r="IB91" s="216"/>
      <c r="IC91" s="216"/>
      <c r="ID91" s="216"/>
      <c r="IE91" s="216"/>
      <c r="IF91" s="216"/>
      <c r="IG91" s="216"/>
      <c r="IH91" s="216"/>
      <c r="II91" s="216"/>
      <c r="IJ91" s="216"/>
      <c r="IK91" s="216"/>
      <c r="IL91" s="216"/>
      <c r="IM91" s="216"/>
      <c r="IN91" s="216"/>
      <c r="IO91" s="216"/>
      <c r="IP91" s="216"/>
      <c r="IQ91" s="216"/>
      <c r="IR91" s="216"/>
      <c r="IS91" s="216"/>
      <c r="IT91" s="216"/>
      <c r="IU91" s="216"/>
      <c r="IV91" s="216"/>
      <c r="IW91" s="128"/>
    </row>
    <row r="92" spans="1:259" customFormat="1" ht="12" customHeight="1">
      <c r="A92" s="391" t="s">
        <v>268</v>
      </c>
      <c r="B92" s="2317">
        <v>5401.4600257900001</v>
      </c>
      <c r="C92" s="2319">
        <v>5768</v>
      </c>
      <c r="D92" s="2327">
        <v>6160</v>
      </c>
      <c r="E92" s="2317">
        <v>-2770.4092307199999</v>
      </c>
      <c r="F92" s="2319">
        <v>-2897.2785863399995</v>
      </c>
      <c r="G92" s="2327">
        <v>-3101</v>
      </c>
      <c r="H92" s="2317">
        <v>2631.0507950699998</v>
      </c>
      <c r="I92" s="2319">
        <v>2871.1318057599997</v>
      </c>
      <c r="J92" s="2327">
        <v>3060</v>
      </c>
      <c r="K92" s="218"/>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6"/>
      <c r="CB92" s="216"/>
      <c r="CC92" s="216"/>
      <c r="CD92" s="216"/>
      <c r="CE92" s="216"/>
      <c r="CF92" s="216"/>
      <c r="CG92" s="216"/>
      <c r="CH92" s="216"/>
      <c r="CI92" s="216"/>
      <c r="CJ92" s="216"/>
      <c r="CK92" s="216"/>
      <c r="CL92" s="216"/>
      <c r="CM92" s="216"/>
      <c r="CN92" s="216"/>
      <c r="CO92" s="216"/>
      <c r="CP92" s="216"/>
      <c r="CQ92" s="216"/>
      <c r="CR92" s="216"/>
      <c r="CS92" s="216"/>
      <c r="CT92" s="216"/>
      <c r="CU92" s="216"/>
      <c r="CV92" s="216"/>
      <c r="CW92" s="216"/>
      <c r="CX92" s="216"/>
      <c r="CY92" s="216"/>
      <c r="CZ92" s="216"/>
      <c r="DA92" s="216"/>
      <c r="DB92" s="216"/>
      <c r="DC92" s="216"/>
      <c r="DD92" s="216"/>
      <c r="DE92" s="216"/>
      <c r="DF92" s="216"/>
      <c r="DG92" s="216"/>
      <c r="DH92" s="216"/>
      <c r="DI92" s="216"/>
      <c r="DJ92" s="216"/>
      <c r="DK92" s="216"/>
      <c r="DL92" s="216"/>
      <c r="DM92" s="216"/>
      <c r="DN92" s="216"/>
      <c r="DO92" s="216"/>
      <c r="DP92" s="216"/>
      <c r="DQ92" s="216"/>
      <c r="DR92" s="216"/>
      <c r="DS92" s="216"/>
      <c r="DT92" s="216"/>
      <c r="DU92" s="216"/>
      <c r="DV92" s="216"/>
      <c r="DW92" s="216"/>
      <c r="DX92" s="216"/>
      <c r="DY92" s="216"/>
      <c r="DZ92" s="216"/>
      <c r="EA92" s="216"/>
      <c r="EB92" s="216"/>
      <c r="EC92" s="216"/>
      <c r="ED92" s="216"/>
      <c r="EE92" s="216"/>
      <c r="EF92" s="216"/>
      <c r="EG92" s="216"/>
      <c r="EH92" s="216"/>
      <c r="EI92" s="216"/>
      <c r="EJ92" s="216"/>
      <c r="EK92" s="216"/>
      <c r="EL92" s="216"/>
      <c r="EM92" s="216"/>
      <c r="EN92" s="216"/>
      <c r="EO92" s="216"/>
      <c r="EP92" s="216"/>
      <c r="EQ92" s="216"/>
      <c r="ER92" s="216"/>
      <c r="ES92" s="216"/>
      <c r="ET92" s="216"/>
      <c r="EU92" s="216"/>
      <c r="EV92" s="216"/>
      <c r="EW92" s="216"/>
      <c r="EX92" s="216"/>
      <c r="EY92" s="216"/>
      <c r="EZ92" s="216"/>
      <c r="FA92" s="216"/>
      <c r="FB92" s="216"/>
      <c r="FC92" s="216"/>
      <c r="FD92" s="216"/>
      <c r="FE92" s="216"/>
      <c r="FF92" s="216"/>
      <c r="FG92" s="216"/>
      <c r="FH92" s="216"/>
      <c r="FI92" s="216"/>
      <c r="FJ92" s="216"/>
      <c r="FK92" s="216"/>
      <c r="FL92" s="216"/>
      <c r="FM92" s="216"/>
      <c r="FN92" s="216"/>
      <c r="FO92" s="216"/>
      <c r="FP92" s="216"/>
      <c r="FQ92" s="216"/>
      <c r="FR92" s="216"/>
      <c r="FS92" s="216"/>
      <c r="FT92" s="216"/>
      <c r="FU92" s="216"/>
      <c r="FV92" s="216"/>
      <c r="FW92" s="216"/>
      <c r="FX92" s="216"/>
      <c r="FY92" s="216"/>
      <c r="FZ92" s="216"/>
      <c r="GA92" s="216"/>
      <c r="GB92" s="216"/>
      <c r="GC92" s="216"/>
      <c r="GD92" s="216"/>
      <c r="GE92" s="216"/>
      <c r="GF92" s="216"/>
      <c r="GG92" s="216"/>
      <c r="GH92" s="216"/>
      <c r="GI92" s="216"/>
      <c r="GJ92" s="216"/>
      <c r="GK92" s="216"/>
      <c r="GL92" s="216"/>
      <c r="GM92" s="216"/>
      <c r="GN92" s="216"/>
      <c r="GO92" s="216"/>
      <c r="GP92" s="216"/>
      <c r="GQ92" s="216"/>
      <c r="GR92" s="216"/>
      <c r="GS92" s="216"/>
      <c r="GT92" s="216"/>
      <c r="GU92" s="216"/>
      <c r="GV92" s="216"/>
      <c r="GW92" s="216"/>
      <c r="GX92" s="216"/>
      <c r="GY92" s="216"/>
      <c r="GZ92" s="216"/>
      <c r="HA92" s="216"/>
      <c r="HB92" s="216"/>
      <c r="HC92" s="216"/>
      <c r="HD92" s="216"/>
      <c r="HE92" s="216"/>
      <c r="HF92" s="216"/>
      <c r="HG92" s="216"/>
      <c r="HH92" s="216"/>
      <c r="HI92" s="216"/>
      <c r="HJ92" s="216"/>
      <c r="HK92" s="216"/>
      <c r="HL92" s="216"/>
      <c r="HM92" s="216"/>
      <c r="HN92" s="216"/>
      <c r="HO92" s="216"/>
      <c r="HP92" s="216"/>
      <c r="HQ92" s="216"/>
      <c r="HR92" s="216"/>
      <c r="HS92" s="216"/>
      <c r="HT92" s="216"/>
      <c r="HU92" s="216"/>
      <c r="HV92" s="216"/>
      <c r="HW92" s="216"/>
      <c r="HX92" s="216"/>
      <c r="HY92" s="216"/>
      <c r="HZ92" s="216"/>
      <c r="IA92" s="216"/>
      <c r="IB92" s="216"/>
      <c r="IC92" s="216"/>
      <c r="ID92" s="216"/>
      <c r="IE92" s="216"/>
      <c r="IF92" s="216"/>
      <c r="IG92" s="216"/>
      <c r="IH92" s="216"/>
      <c r="II92" s="216"/>
      <c r="IJ92" s="216"/>
      <c r="IK92" s="216"/>
      <c r="IL92" s="216"/>
      <c r="IM92" s="216"/>
      <c r="IN92" s="216"/>
      <c r="IO92" s="216"/>
      <c r="IP92" s="216"/>
      <c r="IQ92" s="216"/>
      <c r="IR92" s="216"/>
      <c r="IS92" s="216"/>
      <c r="IT92" s="216"/>
      <c r="IU92" s="216"/>
      <c r="IV92" s="216"/>
      <c r="IW92" s="128"/>
    </row>
    <row r="93" spans="1:259" s="262" customFormat="1" ht="18.75" customHeight="1">
      <c r="A93" s="1474" t="s">
        <v>275</v>
      </c>
      <c r="B93" s="2320">
        <v>593</v>
      </c>
      <c r="C93" s="2321">
        <v>432</v>
      </c>
      <c r="D93" s="2322">
        <v>532</v>
      </c>
      <c r="E93" s="588">
        <v>0</v>
      </c>
      <c r="F93" s="471">
        <v>0</v>
      </c>
      <c r="G93" s="470">
        <v>0</v>
      </c>
      <c r="H93" s="2320">
        <v>593</v>
      </c>
      <c r="I93" s="2322">
        <v>432.12200000000001</v>
      </c>
      <c r="J93" s="2321">
        <v>532</v>
      </c>
      <c r="K93" s="438"/>
      <c r="L93" s="439"/>
      <c r="M93" s="439"/>
      <c r="N93" s="439"/>
      <c r="O93" s="439"/>
      <c r="P93" s="439"/>
      <c r="Q93" s="439"/>
      <c r="R93" s="439"/>
      <c r="S93" s="439"/>
      <c r="T93" s="439"/>
      <c r="U93" s="439"/>
      <c r="V93" s="439"/>
      <c r="W93" s="439"/>
      <c r="X93" s="439"/>
      <c r="Y93" s="439"/>
      <c r="Z93" s="439"/>
      <c r="AA93" s="439"/>
      <c r="AB93" s="439"/>
      <c r="AC93" s="439"/>
      <c r="AD93" s="439"/>
      <c r="AE93" s="439"/>
      <c r="AF93" s="439"/>
      <c r="AG93" s="439"/>
      <c r="AH93" s="439"/>
      <c r="AI93" s="439"/>
      <c r="AJ93" s="439"/>
      <c r="AK93" s="439"/>
      <c r="AL93" s="439"/>
      <c r="AM93" s="439"/>
      <c r="AN93" s="439"/>
      <c r="AO93" s="439"/>
      <c r="AP93" s="439"/>
      <c r="AQ93" s="439"/>
      <c r="AR93" s="439"/>
      <c r="AS93" s="439"/>
      <c r="AT93" s="439"/>
      <c r="AU93" s="439"/>
      <c r="AV93" s="439"/>
      <c r="AW93" s="439"/>
      <c r="AX93" s="439"/>
      <c r="AY93" s="439"/>
      <c r="AZ93" s="439"/>
      <c r="BA93" s="439"/>
      <c r="BB93" s="439"/>
      <c r="BC93" s="439"/>
      <c r="BD93" s="439"/>
      <c r="BE93" s="439"/>
      <c r="BF93" s="439"/>
      <c r="BG93" s="439"/>
      <c r="BH93" s="439"/>
      <c r="BI93" s="439"/>
      <c r="BJ93" s="439"/>
      <c r="BK93" s="439"/>
      <c r="BL93" s="439"/>
      <c r="BM93" s="439"/>
      <c r="BN93" s="439"/>
      <c r="BO93" s="439"/>
      <c r="BP93" s="439"/>
      <c r="BQ93" s="439"/>
      <c r="BR93" s="439"/>
      <c r="BS93" s="439"/>
      <c r="BT93" s="439"/>
      <c r="BU93" s="439"/>
      <c r="BV93" s="439"/>
      <c r="BW93" s="439"/>
      <c r="BX93" s="439"/>
      <c r="BY93" s="439"/>
      <c r="BZ93" s="439"/>
      <c r="CA93" s="439"/>
      <c r="CB93" s="439"/>
      <c r="CC93" s="439"/>
      <c r="CD93" s="439"/>
      <c r="CE93" s="439"/>
      <c r="CF93" s="439"/>
      <c r="CG93" s="439"/>
      <c r="CH93" s="439"/>
      <c r="CI93" s="439"/>
      <c r="CJ93" s="439"/>
      <c r="CK93" s="439"/>
      <c r="CL93" s="439"/>
      <c r="CM93" s="439"/>
      <c r="CN93" s="439"/>
      <c r="CO93" s="439"/>
      <c r="CP93" s="439"/>
      <c r="CQ93" s="439"/>
      <c r="CR93" s="439"/>
      <c r="CS93" s="439"/>
      <c r="CT93" s="439"/>
      <c r="CU93" s="439"/>
      <c r="CV93" s="439"/>
      <c r="CW93" s="439"/>
      <c r="CX93" s="439"/>
      <c r="CY93" s="439"/>
      <c r="CZ93" s="439"/>
      <c r="DA93" s="439"/>
      <c r="DB93" s="439"/>
      <c r="DC93" s="439"/>
      <c r="DD93" s="439"/>
      <c r="DE93" s="439"/>
      <c r="DF93" s="439"/>
      <c r="DG93" s="439"/>
      <c r="DH93" s="439"/>
      <c r="DI93" s="439"/>
      <c r="DJ93" s="439"/>
      <c r="DK93" s="439"/>
      <c r="DL93" s="439"/>
      <c r="DM93" s="439"/>
      <c r="DN93" s="439"/>
      <c r="DO93" s="439"/>
      <c r="DP93" s="439"/>
      <c r="DQ93" s="439"/>
      <c r="DR93" s="439"/>
      <c r="DS93" s="439"/>
      <c r="DT93" s="439"/>
      <c r="DU93" s="439"/>
      <c r="DV93" s="439"/>
      <c r="DW93" s="439"/>
      <c r="DX93" s="439"/>
      <c r="DY93" s="439"/>
      <c r="DZ93" s="439"/>
      <c r="EA93" s="439"/>
      <c r="EB93" s="439"/>
      <c r="EC93" s="439"/>
      <c r="ED93" s="439"/>
      <c r="EE93" s="439"/>
      <c r="EF93" s="439"/>
      <c r="EG93" s="439"/>
      <c r="EH93" s="439"/>
      <c r="EI93" s="439"/>
      <c r="EJ93" s="439"/>
      <c r="EK93" s="439"/>
      <c r="EL93" s="439"/>
      <c r="EM93" s="439"/>
      <c r="EN93" s="439"/>
      <c r="EO93" s="439"/>
      <c r="EP93" s="439"/>
      <c r="EQ93" s="439"/>
      <c r="ER93" s="439"/>
      <c r="ES93" s="439"/>
      <c r="ET93" s="439"/>
      <c r="EU93" s="439"/>
      <c r="EV93" s="439"/>
      <c r="EW93" s="439"/>
      <c r="EX93" s="439"/>
      <c r="EY93" s="439"/>
      <c r="EZ93" s="439"/>
      <c r="FA93" s="439"/>
      <c r="FB93" s="439"/>
      <c r="FC93" s="439"/>
      <c r="FD93" s="439"/>
      <c r="FE93" s="439"/>
      <c r="FF93" s="439"/>
      <c r="FG93" s="439"/>
      <c r="FH93" s="439"/>
      <c r="FI93" s="439"/>
      <c r="FJ93" s="439"/>
      <c r="FK93" s="439"/>
      <c r="FL93" s="439"/>
      <c r="FM93" s="439"/>
      <c r="FN93" s="439"/>
      <c r="FO93" s="439"/>
      <c r="FP93" s="439"/>
      <c r="FQ93" s="439"/>
      <c r="FR93" s="439"/>
      <c r="FS93" s="439"/>
      <c r="FT93" s="439"/>
      <c r="FU93" s="439"/>
      <c r="FV93" s="439"/>
      <c r="FW93" s="439"/>
      <c r="FX93" s="439"/>
      <c r="FY93" s="439"/>
      <c r="FZ93" s="439"/>
      <c r="GA93" s="439"/>
      <c r="GB93" s="439"/>
      <c r="GC93" s="439"/>
      <c r="GD93" s="439"/>
      <c r="GE93" s="439"/>
      <c r="GF93" s="439"/>
      <c r="GG93" s="439"/>
      <c r="GH93" s="439"/>
      <c r="GI93" s="439"/>
      <c r="GJ93" s="439"/>
      <c r="GK93" s="439"/>
      <c r="GL93" s="439"/>
      <c r="GM93" s="439"/>
      <c r="GN93" s="439"/>
      <c r="GO93" s="439"/>
      <c r="GP93" s="439"/>
      <c r="GQ93" s="439"/>
      <c r="GR93" s="439"/>
      <c r="GS93" s="439"/>
      <c r="GT93" s="439"/>
      <c r="GU93" s="439"/>
      <c r="GV93" s="439"/>
      <c r="GW93" s="439"/>
      <c r="GX93" s="439"/>
      <c r="GY93" s="439"/>
      <c r="GZ93" s="439"/>
      <c r="HA93" s="439"/>
      <c r="HB93" s="439"/>
      <c r="HC93" s="439"/>
      <c r="HD93" s="439"/>
      <c r="HE93" s="439"/>
      <c r="HF93" s="439"/>
      <c r="HG93" s="439"/>
      <c r="HH93" s="439"/>
      <c r="HI93" s="439"/>
      <c r="HJ93" s="439"/>
      <c r="HK93" s="439"/>
      <c r="HL93" s="439"/>
      <c r="HM93" s="439"/>
      <c r="HN93" s="439"/>
      <c r="HO93" s="439"/>
      <c r="HP93" s="439"/>
      <c r="HQ93" s="439"/>
      <c r="HR93" s="439"/>
      <c r="HS93" s="439"/>
      <c r="HT93" s="439"/>
      <c r="HU93" s="439"/>
      <c r="HV93" s="439"/>
      <c r="HW93" s="439"/>
      <c r="HX93" s="439"/>
      <c r="HY93" s="439"/>
      <c r="HZ93" s="439"/>
      <c r="IA93" s="439"/>
      <c r="IB93" s="439"/>
      <c r="IC93" s="439"/>
      <c r="ID93" s="439"/>
      <c r="IE93" s="439"/>
      <c r="IF93" s="439"/>
      <c r="IG93" s="439"/>
      <c r="IH93" s="439"/>
      <c r="II93" s="439"/>
      <c r="IJ93" s="439"/>
      <c r="IK93" s="439"/>
      <c r="IL93" s="439"/>
      <c r="IM93" s="439"/>
      <c r="IN93" s="439"/>
      <c r="IO93" s="439"/>
      <c r="IP93" s="439"/>
      <c r="IQ93" s="439"/>
      <c r="IR93" s="439"/>
      <c r="IS93" s="439"/>
      <c r="IT93" s="439"/>
      <c r="IU93" s="439"/>
      <c r="IV93" s="439"/>
      <c r="IW93" s="440"/>
    </row>
    <row r="94" spans="1:259" s="262" customFormat="1" ht="21" customHeight="1">
      <c r="A94" s="393" t="s">
        <v>1355</v>
      </c>
      <c r="B94" s="2323">
        <v>5994.4600257900001</v>
      </c>
      <c r="C94" s="2325">
        <v>6201</v>
      </c>
      <c r="D94" s="2325">
        <v>6692</v>
      </c>
      <c r="E94" s="2323">
        <v>-2770.4092307199999</v>
      </c>
      <c r="F94" s="2325">
        <v>-2897.2785863399995</v>
      </c>
      <c r="G94" s="2325">
        <v>-3101</v>
      </c>
      <c r="H94" s="2323">
        <v>3224.0507950699998</v>
      </c>
      <c r="I94" s="2329">
        <v>3303.2538057599995</v>
      </c>
      <c r="J94" s="2325">
        <v>3592</v>
      </c>
      <c r="K94" s="441"/>
      <c r="L94" s="442"/>
      <c r="M94" s="442"/>
      <c r="N94" s="442"/>
      <c r="O94" s="442"/>
      <c r="P94" s="442"/>
      <c r="Q94" s="442"/>
      <c r="R94" s="442"/>
      <c r="S94" s="442"/>
      <c r="T94" s="442"/>
      <c r="U94" s="442"/>
      <c r="V94" s="442"/>
      <c r="W94" s="442"/>
      <c r="X94" s="442"/>
      <c r="Y94" s="442"/>
      <c r="Z94" s="442"/>
      <c r="AA94" s="442"/>
      <c r="AB94" s="442"/>
      <c r="AC94" s="442"/>
      <c r="AD94" s="442"/>
      <c r="AE94" s="442"/>
      <c r="AF94" s="442"/>
      <c r="AG94" s="442"/>
      <c r="AH94" s="442"/>
      <c r="AI94" s="442"/>
      <c r="AJ94" s="442"/>
      <c r="AK94" s="442"/>
      <c r="AL94" s="442"/>
      <c r="AM94" s="442"/>
      <c r="AN94" s="442"/>
      <c r="AO94" s="442"/>
      <c r="AP94" s="442"/>
      <c r="AQ94" s="442"/>
      <c r="AR94" s="442"/>
      <c r="AS94" s="442"/>
      <c r="AT94" s="442"/>
      <c r="AU94" s="442"/>
      <c r="AV94" s="442"/>
      <c r="AW94" s="442"/>
      <c r="AX94" s="442"/>
      <c r="AY94" s="442"/>
      <c r="AZ94" s="442"/>
      <c r="BA94" s="442"/>
      <c r="BB94" s="442"/>
      <c r="BC94" s="442"/>
      <c r="BD94" s="44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c r="DK94" s="442"/>
      <c r="DL94" s="442"/>
      <c r="DM94" s="442"/>
      <c r="DN94" s="442"/>
      <c r="DO94" s="442"/>
      <c r="DP94" s="442"/>
      <c r="DQ94" s="442"/>
      <c r="DR94" s="442"/>
      <c r="DS94" s="442"/>
      <c r="DT94" s="442"/>
      <c r="DU94" s="442"/>
      <c r="DV94" s="442"/>
      <c r="DW94" s="442"/>
      <c r="DX94" s="442"/>
      <c r="DY94" s="442"/>
      <c r="DZ94" s="442"/>
      <c r="EA94" s="442"/>
      <c r="EB94" s="442"/>
      <c r="EC94" s="442"/>
      <c r="ED94" s="442"/>
      <c r="EE94" s="442"/>
      <c r="EF94" s="442"/>
      <c r="EG94" s="442"/>
      <c r="EH94" s="442"/>
      <c r="EI94" s="442"/>
      <c r="EJ94" s="442"/>
      <c r="EK94" s="442"/>
      <c r="EL94" s="442"/>
      <c r="EM94" s="442"/>
      <c r="EN94" s="442"/>
      <c r="EO94" s="442"/>
      <c r="EP94" s="442"/>
      <c r="EQ94" s="442"/>
      <c r="ER94" s="442"/>
      <c r="ES94" s="442"/>
      <c r="ET94" s="442"/>
      <c r="EU94" s="442"/>
      <c r="EV94" s="442"/>
      <c r="EW94" s="442"/>
      <c r="EX94" s="442"/>
      <c r="EY94" s="442"/>
      <c r="EZ94" s="442"/>
      <c r="FA94" s="442"/>
      <c r="FB94" s="442"/>
      <c r="FC94" s="442"/>
      <c r="FD94" s="442"/>
      <c r="FE94" s="442"/>
      <c r="FF94" s="442"/>
      <c r="FG94" s="442"/>
      <c r="FH94" s="442"/>
      <c r="FI94" s="442"/>
      <c r="FJ94" s="442"/>
      <c r="FK94" s="442"/>
      <c r="FL94" s="442"/>
      <c r="FM94" s="442"/>
      <c r="FN94" s="442"/>
      <c r="FO94" s="442"/>
      <c r="FP94" s="442"/>
      <c r="FQ94" s="442"/>
      <c r="FR94" s="442"/>
      <c r="FS94" s="442"/>
      <c r="FT94" s="442"/>
      <c r="FU94" s="442"/>
      <c r="FV94" s="442"/>
      <c r="FW94" s="442"/>
      <c r="FX94" s="442"/>
      <c r="FY94" s="442"/>
      <c r="FZ94" s="442"/>
      <c r="GA94" s="442"/>
      <c r="GB94" s="442"/>
      <c r="GC94" s="442"/>
      <c r="GD94" s="442"/>
      <c r="GE94" s="442"/>
      <c r="GF94" s="442"/>
      <c r="GG94" s="442"/>
      <c r="GH94" s="442"/>
      <c r="GI94" s="442"/>
      <c r="GJ94" s="442"/>
      <c r="GK94" s="442"/>
      <c r="GL94" s="442"/>
      <c r="GM94" s="442"/>
      <c r="GN94" s="442"/>
      <c r="GO94" s="442"/>
      <c r="GP94" s="442"/>
      <c r="GQ94" s="442"/>
      <c r="GR94" s="442"/>
      <c r="GS94" s="442"/>
      <c r="GT94" s="442"/>
      <c r="GU94" s="442"/>
      <c r="GV94" s="442"/>
      <c r="GW94" s="442"/>
      <c r="GX94" s="442"/>
      <c r="GY94" s="442"/>
      <c r="GZ94" s="442"/>
      <c r="HA94" s="442"/>
      <c r="HB94" s="442"/>
      <c r="HC94" s="442"/>
      <c r="HD94" s="442"/>
      <c r="HE94" s="442"/>
      <c r="HF94" s="442"/>
      <c r="HG94" s="442"/>
      <c r="HH94" s="442"/>
      <c r="HI94" s="442"/>
      <c r="HJ94" s="442"/>
      <c r="HK94" s="442"/>
      <c r="HL94" s="442"/>
      <c r="HM94" s="442"/>
      <c r="HN94" s="442"/>
      <c r="HO94" s="442"/>
      <c r="HP94" s="442"/>
      <c r="HQ94" s="442"/>
      <c r="HR94" s="442"/>
      <c r="HS94" s="442"/>
      <c r="HT94" s="442"/>
      <c r="HU94" s="442"/>
      <c r="HV94" s="442"/>
      <c r="HW94" s="442"/>
      <c r="HX94" s="442"/>
      <c r="HY94" s="442"/>
      <c r="HZ94" s="442"/>
      <c r="IA94" s="442"/>
      <c r="IB94" s="442"/>
      <c r="IC94" s="442"/>
      <c r="ID94" s="442"/>
      <c r="IE94" s="442"/>
      <c r="IF94" s="442"/>
      <c r="IG94" s="442"/>
      <c r="IH94" s="442"/>
      <c r="II94" s="442"/>
      <c r="IJ94" s="442"/>
      <c r="IK94" s="442"/>
      <c r="IL94" s="442"/>
      <c r="IM94" s="442"/>
      <c r="IN94" s="442"/>
      <c r="IO94" s="442"/>
      <c r="IP94" s="442"/>
      <c r="IQ94" s="442"/>
      <c r="IR94" s="442"/>
      <c r="IS94" s="442"/>
      <c r="IT94" s="442"/>
      <c r="IU94" s="442"/>
      <c r="IV94" s="442"/>
      <c r="IW94" s="443"/>
      <c r="IX94" s="263"/>
      <c r="IY94" s="263"/>
    </row>
    <row r="95" spans="1:259" s="106" customFormat="1" ht="7.5" customHeight="1">
      <c r="A95" s="101"/>
      <c r="B95" s="107"/>
      <c r="C95" s="107"/>
      <c r="D95" s="107"/>
      <c r="E95" s="108"/>
      <c r="F95" s="108"/>
      <c r="G95" s="107"/>
    </row>
    <row r="96" spans="1:259" s="279" customFormat="1" ht="12.75" customHeight="1">
      <c r="A96" s="2646" t="s">
        <v>558</v>
      </c>
      <c r="B96" s="2646"/>
      <c r="C96" s="2646"/>
      <c r="D96" s="2646"/>
      <c r="E96" s="2646"/>
      <c r="F96" s="2646"/>
      <c r="G96" s="2646"/>
      <c r="H96" s="2646"/>
      <c r="I96" s="2646"/>
      <c r="J96" s="2646"/>
    </row>
    <row r="97" spans="1:13" s="98" customFormat="1" ht="22.5" customHeight="1">
      <c r="A97" s="545"/>
      <c r="B97" s="546"/>
      <c r="C97" s="546"/>
      <c r="D97" s="546"/>
      <c r="E97" s="546"/>
      <c r="F97" s="546"/>
      <c r="G97" s="546"/>
      <c r="H97" s="546"/>
      <c r="I97" s="546"/>
      <c r="J97" s="546"/>
    </row>
    <row r="98" spans="1:13" s="433" customFormat="1" ht="18.75" customHeight="1">
      <c r="A98" s="2640" t="s">
        <v>1019</v>
      </c>
      <c r="B98" s="2640"/>
      <c r="C98" s="2640"/>
      <c r="D98" s="2640"/>
      <c r="E98" s="2640"/>
      <c r="F98" s="2640"/>
      <c r="G98" s="2640"/>
      <c r="H98" s="2640"/>
      <c r="I98" s="2640"/>
      <c r="J98" s="2640"/>
    </row>
    <row r="99" spans="1:13" s="50" customFormat="1" ht="12.75" customHeight="1"/>
    <row r="100" spans="1:13" s="52" customFormat="1" ht="11.25" customHeight="1">
      <c r="A100" s="338"/>
      <c r="B100" s="1005" t="s">
        <v>5</v>
      </c>
      <c r="C100" s="154" t="s">
        <v>3</v>
      </c>
      <c r="D100" s="154" t="s">
        <v>6</v>
      </c>
      <c r="E100" s="153" t="s">
        <v>2</v>
      </c>
      <c r="F100" s="153" t="s">
        <v>5</v>
      </c>
      <c r="G100" s="153" t="s">
        <v>3</v>
      </c>
      <c r="H100" s="154" t="s">
        <v>6</v>
      </c>
      <c r="I100" s="153" t="s">
        <v>2</v>
      </c>
      <c r="J100" s="153" t="s">
        <v>5</v>
      </c>
    </row>
    <row r="101" spans="1:13" s="52" customFormat="1" ht="12" customHeight="1">
      <c r="A101" s="68" t="s">
        <v>1</v>
      </c>
      <c r="B101" s="1497" t="s">
        <v>1813</v>
      </c>
      <c r="C101" s="340" t="s">
        <v>1326</v>
      </c>
      <c r="D101" s="339" t="s">
        <v>1326</v>
      </c>
      <c r="E101" s="339" t="s">
        <v>1326</v>
      </c>
      <c r="F101" s="340" t="s">
        <v>1326</v>
      </c>
      <c r="G101" s="340" t="s">
        <v>1045</v>
      </c>
      <c r="H101" s="339" t="s">
        <v>1045</v>
      </c>
      <c r="I101" s="339" t="s">
        <v>1045</v>
      </c>
      <c r="J101" s="339" t="s">
        <v>1045</v>
      </c>
    </row>
    <row r="102" spans="1:13" s="52" customFormat="1" ht="12" customHeight="1">
      <c r="A102" s="379" t="s">
        <v>557</v>
      </c>
      <c r="B102" s="2216">
        <v>1930</v>
      </c>
      <c r="C102" s="343">
        <v>2084</v>
      </c>
      <c r="D102" s="343">
        <v>2156.6</v>
      </c>
      <c r="E102" s="343">
        <v>2377</v>
      </c>
      <c r="F102" s="343">
        <v>2438</v>
      </c>
      <c r="G102" s="343">
        <v>2553</v>
      </c>
      <c r="H102" s="343">
        <v>2601</v>
      </c>
      <c r="I102" s="343">
        <v>2665</v>
      </c>
      <c r="J102" s="343">
        <v>2536</v>
      </c>
    </row>
    <row r="103" spans="1:13" s="1394" customFormat="1" ht="12" customHeight="1">
      <c r="A103" s="380" t="s">
        <v>515</v>
      </c>
      <c r="B103" s="2217">
        <v>2607</v>
      </c>
      <c r="C103" s="346">
        <v>2357</v>
      </c>
      <c r="D103" s="346">
        <v>2901</v>
      </c>
      <c r="E103" s="346">
        <v>3044</v>
      </c>
      <c r="F103" s="346">
        <v>2580</v>
      </c>
      <c r="G103" s="346">
        <v>3065</v>
      </c>
      <c r="H103" s="346">
        <v>3601</v>
      </c>
      <c r="I103" s="346">
        <v>3470</v>
      </c>
      <c r="J103" s="346">
        <v>3238</v>
      </c>
    </row>
    <row r="104" spans="1:13" s="52" customFormat="1" ht="12" customHeight="1">
      <c r="A104" s="380" t="s">
        <v>517</v>
      </c>
      <c r="B104" s="2217">
        <v>10388</v>
      </c>
      <c r="C104" s="346">
        <v>9539</v>
      </c>
      <c r="D104" s="346">
        <v>8578.6</v>
      </c>
      <c r="E104" s="346">
        <v>7684</v>
      </c>
      <c r="F104" s="346">
        <v>8838</v>
      </c>
      <c r="G104" s="346">
        <v>11643</v>
      </c>
      <c r="H104" s="346">
        <v>8719</v>
      </c>
      <c r="I104" s="346">
        <v>10009</v>
      </c>
      <c r="J104" s="346">
        <v>10645</v>
      </c>
    </row>
    <row r="105" spans="1:13" s="52" customFormat="1" ht="12" customHeight="1">
      <c r="A105" s="380" t="s">
        <v>622</v>
      </c>
      <c r="B105" s="2217">
        <v>3</v>
      </c>
      <c r="C105" s="346">
        <v>1</v>
      </c>
      <c r="D105" s="345">
        <v>0</v>
      </c>
      <c r="E105" s="345">
        <v>0</v>
      </c>
      <c r="F105" s="345">
        <v>0</v>
      </c>
      <c r="G105" s="345">
        <v>0</v>
      </c>
      <c r="H105" s="345">
        <v>0</v>
      </c>
      <c r="I105" s="345">
        <v>0</v>
      </c>
      <c r="J105" s="345">
        <v>0</v>
      </c>
    </row>
    <row r="106" spans="1:13" s="93" customFormat="1" ht="20.100000000000001" customHeight="1">
      <c r="A106" s="383" t="s">
        <v>449</v>
      </c>
      <c r="B106" s="2330">
        <v>14928</v>
      </c>
      <c r="C106" s="2331">
        <v>13982</v>
      </c>
      <c r="D106" s="2331">
        <v>13636.2</v>
      </c>
      <c r="E106" s="2331">
        <v>13105</v>
      </c>
      <c r="F106" s="2331">
        <v>13856</v>
      </c>
      <c r="G106" s="2331">
        <v>17261</v>
      </c>
      <c r="H106" s="2331">
        <v>14921</v>
      </c>
      <c r="I106" s="2331">
        <v>16144</v>
      </c>
      <c r="J106" s="2331">
        <v>16419</v>
      </c>
    </row>
    <row r="107" spans="1:13" s="52" customFormat="1" ht="5.0999999999999996" customHeight="1">
      <c r="A107" s="327"/>
      <c r="B107" s="2332"/>
      <c r="C107" s="2332"/>
      <c r="D107" s="2332"/>
      <c r="E107" s="2332"/>
      <c r="F107" s="2332"/>
      <c r="G107" s="2332"/>
      <c r="H107" s="2332"/>
      <c r="I107" s="2333"/>
      <c r="J107" s="2332"/>
      <c r="K107" s="381"/>
      <c r="L107" s="381"/>
      <c r="M107" s="382"/>
    </row>
    <row r="108" spans="1:13" s="420" customFormat="1" ht="12" customHeight="1">
      <c r="A108" s="418" t="s">
        <v>310</v>
      </c>
      <c r="B108" s="2334">
        <v>3224</v>
      </c>
      <c r="C108" s="2332">
        <v>3303</v>
      </c>
      <c r="D108" s="2332">
        <v>3620</v>
      </c>
      <c r="E108" s="2332">
        <v>3385</v>
      </c>
      <c r="F108" s="2332">
        <v>3592</v>
      </c>
      <c r="G108" s="2332">
        <v>3473</v>
      </c>
      <c r="H108" s="2332">
        <v>3855</v>
      </c>
      <c r="I108" s="2332">
        <v>4196</v>
      </c>
      <c r="J108" s="2332">
        <v>4424</v>
      </c>
      <c r="K108" s="419"/>
      <c r="L108" s="381"/>
      <c r="M108" s="381"/>
    </row>
    <row r="109" spans="1:13" s="52" customFormat="1" ht="12" customHeight="1">
      <c r="A109" s="327" t="s">
        <v>300</v>
      </c>
      <c r="B109" s="2334">
        <v>7826</v>
      </c>
      <c r="C109" s="2332">
        <v>6615</v>
      </c>
      <c r="D109" s="2332">
        <v>6109</v>
      </c>
      <c r="E109" s="2332">
        <v>6091</v>
      </c>
      <c r="F109" s="2333">
        <v>6322</v>
      </c>
      <c r="G109" s="2333">
        <v>9691</v>
      </c>
      <c r="H109" s="2333">
        <v>9146</v>
      </c>
      <c r="I109" s="2333">
        <v>9183</v>
      </c>
      <c r="J109" s="2333">
        <v>9362</v>
      </c>
      <c r="K109" s="382"/>
      <c r="L109" s="382"/>
      <c r="M109" s="382"/>
    </row>
    <row r="110" spans="1:13" ht="7.5" customHeight="1"/>
    <row r="111" spans="1:13" s="282" customFormat="1" ht="19.5" customHeight="1">
      <c r="A111" s="2646" t="s">
        <v>949</v>
      </c>
      <c r="B111" s="2646"/>
      <c r="C111" s="2646"/>
      <c r="D111" s="2646"/>
      <c r="E111" s="2646"/>
      <c r="F111" s="2646"/>
      <c r="G111" s="2646"/>
      <c r="H111" s="2646"/>
      <c r="I111" s="2646"/>
      <c r="J111" s="2646"/>
    </row>
    <row r="113" spans="1:19" s="433" customFormat="1" ht="18.75" customHeight="1">
      <c r="A113" s="432" t="s">
        <v>1020</v>
      </c>
    </row>
    <row r="114" spans="1:19" s="50" customFormat="1" ht="12.75" customHeight="1"/>
    <row r="115" spans="1:19" s="52" customFormat="1" ht="11.25" customHeight="1">
      <c r="A115" s="338"/>
      <c r="B115" s="1005" t="s">
        <v>5</v>
      </c>
      <c r="C115" s="154" t="s">
        <v>3</v>
      </c>
      <c r="D115" s="154" t="s">
        <v>6</v>
      </c>
      <c r="E115" s="153" t="s">
        <v>2</v>
      </c>
      <c r="F115" s="153" t="s">
        <v>5</v>
      </c>
      <c r="G115" s="153" t="s">
        <v>3</v>
      </c>
      <c r="H115" s="154" t="s">
        <v>6</v>
      </c>
      <c r="I115" s="153" t="s">
        <v>2</v>
      </c>
      <c r="J115" s="153" t="s">
        <v>5</v>
      </c>
    </row>
    <row r="116" spans="1:19" s="52" customFormat="1" ht="12" customHeight="1">
      <c r="A116" s="68" t="s">
        <v>1</v>
      </c>
      <c r="B116" s="1497" t="s">
        <v>1813</v>
      </c>
      <c r="C116" s="340" t="s">
        <v>1326</v>
      </c>
      <c r="D116" s="339" t="s">
        <v>1326</v>
      </c>
      <c r="E116" s="339" t="s">
        <v>1326</v>
      </c>
      <c r="F116" s="339" t="s">
        <v>1326</v>
      </c>
      <c r="G116" s="339" t="s">
        <v>1045</v>
      </c>
      <c r="H116" s="339" t="s">
        <v>1045</v>
      </c>
      <c r="I116" s="339" t="s">
        <v>1045</v>
      </c>
      <c r="J116" s="339" t="s">
        <v>1045</v>
      </c>
    </row>
    <row r="117" spans="1:19" s="52" customFormat="1" ht="21" customHeight="1">
      <c r="A117" s="416" t="s">
        <v>440</v>
      </c>
      <c r="B117" s="2335">
        <v>20689</v>
      </c>
      <c r="C117" s="2336">
        <v>20184</v>
      </c>
      <c r="D117" s="2336">
        <v>21870</v>
      </c>
      <c r="E117" s="2337">
        <v>20552</v>
      </c>
      <c r="F117" s="2154">
        <v>21006</v>
      </c>
      <c r="G117" s="2154">
        <v>23733</v>
      </c>
      <c r="H117" s="2154">
        <v>22634</v>
      </c>
      <c r="I117" s="2154">
        <v>24382.527420000002</v>
      </c>
      <c r="J117" s="2154">
        <v>24364.663159</v>
      </c>
      <c r="K117" s="547"/>
    </row>
    <row r="118" spans="1:19" s="52" customFormat="1" ht="12" customHeight="1">
      <c r="A118" s="348" t="s">
        <v>257</v>
      </c>
      <c r="B118" s="2288">
        <v>-8883</v>
      </c>
      <c r="C118" s="2289">
        <v>-8665</v>
      </c>
      <c r="D118" s="2289">
        <v>-10012.4</v>
      </c>
      <c r="E118" s="2241">
        <v>-9848</v>
      </c>
      <c r="F118" s="437">
        <v>-9990</v>
      </c>
      <c r="G118" s="437">
        <v>-9790</v>
      </c>
      <c r="H118" s="437">
        <v>-9337</v>
      </c>
      <c r="I118" s="458">
        <v>-9751.7394700000004</v>
      </c>
      <c r="J118" s="437">
        <v>-9690.16309</v>
      </c>
    </row>
    <row r="119" spans="1:19" s="93" customFormat="1" ht="12" customHeight="1">
      <c r="A119" s="170" t="s">
        <v>258</v>
      </c>
      <c r="B119" s="2338">
        <v>11805.4</v>
      </c>
      <c r="C119" s="2339">
        <v>11519</v>
      </c>
      <c r="D119" s="2339">
        <v>11857.6</v>
      </c>
      <c r="E119" s="2340">
        <v>10704</v>
      </c>
      <c r="F119" s="2219">
        <v>11016</v>
      </c>
      <c r="G119" s="2219">
        <v>13943</v>
      </c>
      <c r="H119" s="2219">
        <v>13297</v>
      </c>
      <c r="I119" s="2219">
        <v>14630.787950000002</v>
      </c>
      <c r="J119" s="2219">
        <v>14674.500067999999</v>
      </c>
    </row>
    <row r="120" spans="1:19" s="52" customFormat="1" ht="12" customHeight="1">
      <c r="A120" s="169" t="s">
        <v>259</v>
      </c>
      <c r="B120" s="2290">
        <v>-3100</v>
      </c>
      <c r="C120" s="2291">
        <v>-2527</v>
      </c>
      <c r="D120" s="2291">
        <v>-2058</v>
      </c>
      <c r="E120" s="2292">
        <v>-2099</v>
      </c>
      <c r="F120" s="436">
        <v>-2210</v>
      </c>
      <c r="G120" s="436">
        <v>-2139</v>
      </c>
      <c r="H120" s="436">
        <v>-2049</v>
      </c>
      <c r="I120" s="436">
        <v>-2124.278824</v>
      </c>
      <c r="J120" s="436">
        <v>-2050.4526289999999</v>
      </c>
      <c r="K120" s="1791"/>
    </row>
    <row r="121" spans="1:19" s="93" customFormat="1" ht="12" customHeight="1">
      <c r="A121" s="347" t="s">
        <v>586</v>
      </c>
      <c r="B121" s="1007">
        <v>57.9</v>
      </c>
      <c r="C121" s="1320">
        <v>55.4</v>
      </c>
      <c r="D121" s="374">
        <v>55.2</v>
      </c>
      <c r="E121" s="374">
        <v>58.1</v>
      </c>
      <c r="F121" s="374">
        <v>58.1</v>
      </c>
      <c r="G121" s="374">
        <v>50.3</v>
      </c>
      <c r="H121" s="374">
        <v>50.3</v>
      </c>
      <c r="I121" s="374">
        <v>48.7</v>
      </c>
      <c r="J121" s="374">
        <v>48.187100000000001</v>
      </c>
    </row>
    <row r="122" spans="1:19" s="93" customFormat="1" ht="7.5" customHeight="1">
      <c r="A122" s="347"/>
      <c r="B122" s="1008"/>
      <c r="C122" s="550"/>
      <c r="D122" s="550"/>
      <c r="E122" s="385"/>
      <c r="F122" s="376"/>
      <c r="G122" s="376"/>
      <c r="H122" s="376"/>
      <c r="I122" s="377"/>
      <c r="J122" s="376"/>
    </row>
    <row r="123" spans="1:19" s="52" customFormat="1" ht="12" customHeight="1">
      <c r="A123" s="169" t="s">
        <v>260</v>
      </c>
      <c r="B123" s="2290">
        <v>9628</v>
      </c>
      <c r="C123" s="2291">
        <v>10070</v>
      </c>
      <c r="D123" s="2291">
        <v>10675</v>
      </c>
      <c r="E123" s="2292">
        <v>9396</v>
      </c>
      <c r="F123" s="435">
        <v>10259</v>
      </c>
      <c r="G123" s="435">
        <v>13551</v>
      </c>
      <c r="H123" s="435">
        <v>12144</v>
      </c>
      <c r="I123" s="435">
        <v>12807.275625</v>
      </c>
      <c r="J123" s="435">
        <v>13447.910028</v>
      </c>
    </row>
    <row r="124" spans="1:19" s="93" customFormat="1" ht="12" customHeight="1">
      <c r="A124" s="348" t="s">
        <v>117</v>
      </c>
      <c r="B124" s="1009">
        <v>104.5</v>
      </c>
      <c r="C124" s="1322">
        <v>105.3</v>
      </c>
      <c r="D124" s="378">
        <v>104</v>
      </c>
      <c r="E124" s="378">
        <v>103.9</v>
      </c>
      <c r="F124" s="386">
        <v>106.9</v>
      </c>
      <c r="G124" s="386">
        <v>107.4</v>
      </c>
      <c r="H124" s="386">
        <v>104</v>
      </c>
      <c r="I124" s="386">
        <v>101.2</v>
      </c>
      <c r="J124" s="386">
        <v>103.3814</v>
      </c>
    </row>
    <row r="125" spans="1:19" ht="7.5" customHeight="1">
      <c r="C125" s="94"/>
    </row>
    <row r="126" spans="1:19" s="282" customFormat="1" ht="12.2" customHeight="1">
      <c r="A126" s="2646" t="s">
        <v>1228</v>
      </c>
      <c r="B126" s="2646"/>
      <c r="C126" s="2646"/>
      <c r="D126" s="2646"/>
      <c r="E126" s="2646"/>
      <c r="F126" s="2646"/>
      <c r="G126" s="2646"/>
      <c r="H126" s="2646"/>
      <c r="I126" s="2646"/>
      <c r="J126" s="2646"/>
    </row>
    <row r="127" spans="1:19" s="98" customFormat="1" ht="22.5" customHeight="1">
      <c r="A127" s="1840"/>
      <c r="B127" s="1531"/>
      <c r="C127" s="1531"/>
      <c r="D127" s="1531"/>
      <c r="E127" s="1531"/>
      <c r="F127" s="1531"/>
      <c r="G127" s="1531"/>
      <c r="H127" s="1531"/>
      <c r="I127" s="1531"/>
      <c r="J127" s="1531"/>
    </row>
    <row r="128" spans="1:19" s="433" customFormat="1" ht="36" customHeight="1">
      <c r="A128" s="2649" t="s">
        <v>1021</v>
      </c>
      <c r="B128" s="2649"/>
      <c r="C128" s="2649"/>
      <c r="D128" s="2649"/>
      <c r="E128" s="2649"/>
      <c r="F128" s="2649"/>
      <c r="G128" s="2649"/>
      <c r="H128" s="2649"/>
      <c r="I128" s="2649"/>
      <c r="J128" s="2649"/>
      <c r="L128" s="2650"/>
      <c r="M128" s="2650"/>
      <c r="N128" s="2650"/>
      <c r="O128" s="2650"/>
      <c r="P128" s="2650"/>
      <c r="Q128" s="2650"/>
      <c r="R128" s="2650"/>
      <c r="S128" s="2650"/>
    </row>
    <row r="129" spans="1:1" s="50" customFormat="1" ht="9" customHeight="1"/>
    <row r="130" spans="1:1" s="50" customFormat="1" ht="12.75" customHeight="1">
      <c r="A130" s="2039" t="s">
        <v>1873</v>
      </c>
    </row>
    <row r="131" spans="1:1" s="50" customFormat="1" ht="12.75" customHeight="1"/>
    <row r="132" spans="1:1" s="50" customFormat="1" ht="12.75" customHeight="1"/>
    <row r="133" spans="1:1" s="50" customFormat="1" ht="12.75" customHeight="1"/>
    <row r="134" spans="1:1" s="50" customFormat="1" ht="12.75" customHeight="1"/>
    <row r="135" spans="1:1" s="50" customFormat="1" ht="12.75" customHeight="1"/>
    <row r="136" spans="1:1" s="50" customFormat="1" ht="12.75" customHeight="1"/>
    <row r="137" spans="1:1" s="50" customFormat="1" ht="12.75" customHeight="1"/>
    <row r="138" spans="1:1" s="50" customFormat="1" ht="12.75" customHeight="1"/>
    <row r="139" spans="1:1" s="50" customFormat="1" ht="12.75" customHeight="1"/>
    <row r="140" spans="1:1" s="50" customFormat="1" ht="12.75" customHeight="1"/>
    <row r="141" spans="1:1" s="50" customFormat="1" ht="12.75" customHeight="1"/>
    <row r="142" spans="1:1" s="50" customFormat="1" ht="12.75" customHeight="1"/>
    <row r="143" spans="1:1" s="50" customFormat="1" ht="12.75" customHeight="1"/>
    <row r="144" spans="1:1"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50" customFormat="1" ht="12.75" customHeight="1"/>
    <row r="152" spans="1:11" s="50" customFormat="1" ht="12.75" customHeight="1"/>
    <row r="153" spans="1:11" s="50" customFormat="1" ht="12.75" customHeight="1"/>
    <row r="154" spans="1:11" s="50" customFormat="1" ht="12.75" customHeight="1"/>
    <row r="155" spans="1:11" s="279" customFormat="1" ht="21" customHeight="1">
      <c r="A155" s="2646" t="s">
        <v>1875</v>
      </c>
      <c r="B155" s="2646"/>
      <c r="C155" s="2646"/>
      <c r="D155" s="2646"/>
      <c r="E155" s="2646"/>
      <c r="F155" s="2646"/>
      <c r="G155" s="2646"/>
      <c r="H155" s="2646"/>
      <c r="I155" s="2646"/>
      <c r="J155" s="2646"/>
    </row>
    <row r="156" spans="1:11" s="279" customFormat="1" ht="12.75" customHeight="1">
      <c r="A156" s="2641" t="s">
        <v>1039</v>
      </c>
      <c r="B156" s="2641"/>
      <c r="C156" s="2641"/>
      <c r="D156" s="2641"/>
      <c r="E156" s="2641"/>
      <c r="F156" s="2641"/>
      <c r="G156" s="2641"/>
      <c r="H156" s="2641"/>
      <c r="I156" s="2641"/>
      <c r="J156" s="2641"/>
      <c r="K156" s="1215"/>
    </row>
    <row r="157" spans="1:11" s="98" customFormat="1" ht="22.5" customHeight="1">
      <c r="A157" s="545"/>
      <c r="B157" s="546"/>
      <c r="C157" s="546"/>
      <c r="D157" s="546"/>
      <c r="E157" s="546"/>
      <c r="F157" s="546"/>
      <c r="G157" s="546"/>
      <c r="H157" s="546"/>
      <c r="I157" s="546"/>
      <c r="J157" s="546"/>
    </row>
    <row r="158" spans="1:11" s="513" customFormat="1" ht="18.75" customHeight="1">
      <c r="A158" s="514" t="s">
        <v>1022</v>
      </c>
    </row>
    <row r="159" spans="1:11" s="512" customFormat="1" ht="12.75" customHeight="1"/>
    <row r="160" spans="1:11" s="510" customFormat="1" ht="11.25" customHeight="1">
      <c r="A160" s="511"/>
      <c r="B160" s="1005" t="s">
        <v>5</v>
      </c>
      <c r="C160" s="483" t="s">
        <v>3</v>
      </c>
      <c r="D160" s="483" t="s">
        <v>6</v>
      </c>
      <c r="E160" s="482" t="s">
        <v>1578</v>
      </c>
      <c r="F160" s="483" t="s">
        <v>5</v>
      </c>
      <c r="G160" s="482" t="s">
        <v>3</v>
      </c>
      <c r="H160" s="482" t="s">
        <v>6</v>
      </c>
      <c r="I160" s="482" t="s">
        <v>2</v>
      </c>
      <c r="J160" s="482" t="s">
        <v>5</v>
      </c>
    </row>
    <row r="161" spans="1:10" s="505" customFormat="1" ht="13.5" customHeight="1">
      <c r="A161" s="509" t="s">
        <v>1</v>
      </c>
      <c r="B161" s="1497" t="s">
        <v>1813</v>
      </c>
      <c r="C161" s="695" t="s">
        <v>1326</v>
      </c>
      <c r="D161" s="695" t="s">
        <v>1326</v>
      </c>
      <c r="E161" s="508" t="s">
        <v>1326</v>
      </c>
      <c r="F161" s="508" t="s">
        <v>1326</v>
      </c>
      <c r="G161" s="508" t="s">
        <v>1045</v>
      </c>
      <c r="H161" s="508" t="s">
        <v>1045</v>
      </c>
      <c r="I161" s="508" t="s">
        <v>1045</v>
      </c>
      <c r="J161" s="508" t="s">
        <v>1045</v>
      </c>
    </row>
    <row r="162" spans="1:10" s="505" customFormat="1" ht="12" customHeight="1">
      <c r="A162" s="507" t="s">
        <v>557</v>
      </c>
      <c r="B162" s="2341">
        <v>-268</v>
      </c>
      <c r="C162" s="2342">
        <v>-282</v>
      </c>
      <c r="D162" s="2342">
        <v>-272</v>
      </c>
      <c r="E162" s="2343">
        <v>-290</v>
      </c>
      <c r="F162" s="2343">
        <v>-262</v>
      </c>
      <c r="G162" s="2343">
        <v>-270</v>
      </c>
      <c r="H162" s="2343">
        <v>-275</v>
      </c>
      <c r="I162" s="2343">
        <v>-299</v>
      </c>
      <c r="J162" s="2343">
        <v>-295</v>
      </c>
    </row>
    <row r="163" spans="1:10" s="505" customFormat="1" ht="12" customHeight="1">
      <c r="A163" s="503" t="s">
        <v>515</v>
      </c>
      <c r="B163" s="2344">
        <v>-386</v>
      </c>
      <c r="C163" s="2345">
        <v>-381</v>
      </c>
      <c r="D163" s="2345">
        <v>-360</v>
      </c>
      <c r="E163" s="2346">
        <v>-347</v>
      </c>
      <c r="F163" s="2346">
        <v>-349</v>
      </c>
      <c r="G163" s="2346">
        <v>-364</v>
      </c>
      <c r="H163" s="2346">
        <v>-347</v>
      </c>
      <c r="I163" s="2346">
        <v>-358</v>
      </c>
      <c r="J163" s="2346">
        <v>-343</v>
      </c>
    </row>
    <row r="164" spans="1:10" s="505" customFormat="1" ht="12" customHeight="1">
      <c r="A164" s="506" t="s">
        <v>516</v>
      </c>
      <c r="B164" s="2347"/>
      <c r="C164" s="2348"/>
      <c r="D164" s="2348"/>
      <c r="E164" s="2349"/>
      <c r="F164" s="2349"/>
      <c r="G164" s="2349"/>
      <c r="H164" s="2349"/>
      <c r="I164" s="2349"/>
      <c r="J164" s="2349"/>
    </row>
    <row r="165" spans="1:10" s="505" customFormat="1" ht="12" customHeight="1">
      <c r="A165" s="504" t="s">
        <v>171</v>
      </c>
      <c r="B165" s="2347">
        <v>-230</v>
      </c>
      <c r="C165" s="2348">
        <v>-225</v>
      </c>
      <c r="D165" s="2348">
        <v>-129</v>
      </c>
      <c r="E165" s="2349">
        <v>-128</v>
      </c>
      <c r="F165" s="2349">
        <v>-137</v>
      </c>
      <c r="G165" s="2349">
        <v>-135</v>
      </c>
      <c r="H165" s="2349">
        <v>-161</v>
      </c>
      <c r="I165" s="2349">
        <v>-164</v>
      </c>
      <c r="J165" s="2349">
        <v>-166</v>
      </c>
    </row>
    <row r="166" spans="1:10" s="500" customFormat="1" ht="12" customHeight="1">
      <c r="A166" s="504" t="s">
        <v>1049</v>
      </c>
      <c r="B166" s="2347">
        <v>-271</v>
      </c>
      <c r="C166" s="2348">
        <v>-331</v>
      </c>
      <c r="D166" s="2348">
        <v>-266</v>
      </c>
      <c r="E166" s="2349">
        <v>-275</v>
      </c>
      <c r="F166" s="2349">
        <v>-303</v>
      </c>
      <c r="G166" s="2349">
        <v>-289</v>
      </c>
      <c r="H166" s="2349">
        <v>-245</v>
      </c>
      <c r="I166" s="2349">
        <v>-183</v>
      </c>
      <c r="J166" s="2349">
        <v>-163</v>
      </c>
    </row>
    <row r="167" spans="1:10" s="500" customFormat="1" ht="12" customHeight="1">
      <c r="A167" s="504" t="s">
        <v>175</v>
      </c>
      <c r="B167" s="2347">
        <v>-1253</v>
      </c>
      <c r="C167" s="2348">
        <v>-823</v>
      </c>
      <c r="D167" s="2348">
        <v>-662</v>
      </c>
      <c r="E167" s="2349">
        <v>-728</v>
      </c>
      <c r="F167" s="2349">
        <v>-828</v>
      </c>
      <c r="G167" s="2349">
        <v>-791</v>
      </c>
      <c r="H167" s="2349">
        <v>-759</v>
      </c>
      <c r="I167" s="2349">
        <v>-845</v>
      </c>
      <c r="J167" s="2349">
        <v>-785</v>
      </c>
    </row>
    <row r="168" spans="1:10" s="500" customFormat="1" ht="12" customHeight="1">
      <c r="A168" s="504" t="s">
        <v>170</v>
      </c>
      <c r="B168" s="2347">
        <v>-446</v>
      </c>
      <c r="C168" s="2348">
        <v>-243</v>
      </c>
      <c r="D168" s="2348">
        <v>-125</v>
      </c>
      <c r="E168" s="2349">
        <v>-95</v>
      </c>
      <c r="F168" s="2349">
        <v>-95</v>
      </c>
      <c r="G168" s="2349">
        <v>-35</v>
      </c>
      <c r="H168" s="2349">
        <v>-28</v>
      </c>
      <c r="I168" s="2349">
        <v>-24</v>
      </c>
      <c r="J168" s="2349">
        <v>-22</v>
      </c>
    </row>
    <row r="169" spans="1:10" s="500" customFormat="1" ht="12" customHeight="1">
      <c r="A169" s="504" t="s">
        <v>303</v>
      </c>
      <c r="B169" s="2347">
        <v>-162</v>
      </c>
      <c r="C169" s="2348">
        <v>-160</v>
      </c>
      <c r="D169" s="2348">
        <v>-169</v>
      </c>
      <c r="E169" s="2349">
        <v>-179</v>
      </c>
      <c r="F169" s="2349">
        <v>-183</v>
      </c>
      <c r="G169" s="2349">
        <v>-196</v>
      </c>
      <c r="H169" s="2349">
        <v>-181</v>
      </c>
      <c r="I169" s="2349">
        <v>-197</v>
      </c>
      <c r="J169" s="2349">
        <v>-215</v>
      </c>
    </row>
    <row r="170" spans="1:10" s="500" customFormat="1" ht="12" customHeight="1">
      <c r="A170" s="504" t="s">
        <v>1944</v>
      </c>
      <c r="B170" s="2347">
        <v>-81</v>
      </c>
      <c r="C170" s="2348">
        <v>-78</v>
      </c>
      <c r="D170" s="2348">
        <v>-75</v>
      </c>
      <c r="E170" s="2349">
        <v>-57</v>
      </c>
      <c r="F170" s="2349">
        <v>-53</v>
      </c>
      <c r="G170" s="2349">
        <v>-59</v>
      </c>
      <c r="H170" s="2349">
        <v>-53</v>
      </c>
      <c r="I170" s="2349">
        <v>-54</v>
      </c>
      <c r="J170" s="2349">
        <v>-61</v>
      </c>
    </row>
    <row r="171" spans="1:10" s="500" customFormat="1" ht="12" customHeight="1">
      <c r="A171" s="380" t="s">
        <v>622</v>
      </c>
      <c r="B171" s="2217">
        <v>-3</v>
      </c>
      <c r="C171" s="346">
        <v>-3</v>
      </c>
      <c r="D171" s="345">
        <v>0</v>
      </c>
      <c r="E171" s="345">
        <v>0</v>
      </c>
      <c r="F171" s="345">
        <v>0</v>
      </c>
      <c r="G171" s="345">
        <v>0</v>
      </c>
      <c r="H171" s="345">
        <v>0</v>
      </c>
      <c r="I171" s="345">
        <v>0</v>
      </c>
      <c r="J171" s="345">
        <v>0</v>
      </c>
    </row>
    <row r="172" spans="1:10" s="501" customFormat="1" ht="12" customHeight="1">
      <c r="A172" s="502" t="s">
        <v>251</v>
      </c>
      <c r="B172" s="1012">
        <v>-3100</v>
      </c>
      <c r="C172" s="529">
        <v>-2527</v>
      </c>
      <c r="D172" s="529">
        <v>-2058</v>
      </c>
      <c r="E172" s="529">
        <v>-2099</v>
      </c>
      <c r="F172" s="529">
        <v>-2210</v>
      </c>
      <c r="G172" s="529">
        <v>-2139</v>
      </c>
      <c r="H172" s="529">
        <v>-2049</v>
      </c>
      <c r="I172" s="529">
        <v>-2124</v>
      </c>
      <c r="J172" s="529">
        <v>-2050</v>
      </c>
    </row>
    <row r="173" spans="1:10" ht="22.5" customHeight="1">
      <c r="B173" s="528"/>
      <c r="C173" s="528"/>
    </row>
    <row r="174" spans="1:10" s="513" customFormat="1" ht="18.75" customHeight="1">
      <c r="A174" s="514" t="s">
        <v>1023</v>
      </c>
    </row>
    <row r="175" spans="1:10" s="512" customFormat="1" ht="12.75" customHeight="1"/>
    <row r="176" spans="1:10" s="512" customFormat="1" ht="12.75" customHeight="1">
      <c r="B176" s="1005" t="s">
        <v>5</v>
      </c>
      <c r="C176" s="483" t="s">
        <v>3</v>
      </c>
      <c r="D176" s="482" t="s">
        <v>6</v>
      </c>
      <c r="E176" s="483" t="s">
        <v>1578</v>
      </c>
      <c r="F176" s="483" t="s">
        <v>5</v>
      </c>
      <c r="G176" s="482" t="s">
        <v>3</v>
      </c>
      <c r="H176" s="482" t="s">
        <v>6</v>
      </c>
      <c r="I176" s="482" t="s">
        <v>2</v>
      </c>
      <c r="J176" s="483" t="s">
        <v>5</v>
      </c>
    </row>
    <row r="177" spans="1:14" s="505" customFormat="1" ht="13.5" customHeight="1">
      <c r="A177" s="509" t="s">
        <v>1</v>
      </c>
      <c r="B177" s="1497" t="s">
        <v>1813</v>
      </c>
      <c r="C177" s="695" t="s">
        <v>1326</v>
      </c>
      <c r="D177" s="508" t="s">
        <v>1326</v>
      </c>
      <c r="E177" s="695" t="s">
        <v>1326</v>
      </c>
      <c r="F177" s="508" t="s">
        <v>1326</v>
      </c>
      <c r="G177" s="508" t="s">
        <v>1045</v>
      </c>
      <c r="H177" s="508" t="s">
        <v>1045</v>
      </c>
      <c r="I177" s="508" t="s">
        <v>1045</v>
      </c>
      <c r="J177" s="508" t="s">
        <v>1045</v>
      </c>
    </row>
    <row r="178" spans="1:14" s="505" customFormat="1" ht="12" customHeight="1">
      <c r="A178" s="507" t="s">
        <v>152</v>
      </c>
      <c r="B178" s="2341">
        <v>-400.09443392999998</v>
      </c>
      <c r="C178" s="2342">
        <v>-403</v>
      </c>
      <c r="D178" s="2342">
        <v>-405</v>
      </c>
      <c r="E178" s="2343">
        <v>-421</v>
      </c>
      <c r="F178" s="2343">
        <v>-404</v>
      </c>
      <c r="G178" s="2343">
        <v>-441</v>
      </c>
      <c r="H178" s="2343">
        <v>-431</v>
      </c>
      <c r="I178" s="2343">
        <v>-469</v>
      </c>
      <c r="J178" s="2343">
        <v>-470</v>
      </c>
    </row>
    <row r="179" spans="1:14" s="505" customFormat="1" ht="12" customHeight="1">
      <c r="A179" s="503" t="s">
        <v>204</v>
      </c>
      <c r="B179" s="2347">
        <v>-1071.7232373144</v>
      </c>
      <c r="C179" s="2348">
        <v>-727</v>
      </c>
      <c r="D179" s="2348">
        <v>-661</v>
      </c>
      <c r="E179" s="2349">
        <v>-744</v>
      </c>
      <c r="F179" s="2349">
        <v>-841</v>
      </c>
      <c r="G179" s="2349">
        <v>-835</v>
      </c>
      <c r="H179" s="2349">
        <v>-808</v>
      </c>
      <c r="I179" s="2349">
        <v>-901</v>
      </c>
      <c r="J179" s="2349">
        <v>-837</v>
      </c>
    </row>
    <row r="180" spans="1:14" s="505" customFormat="1" ht="12" customHeight="1">
      <c r="A180" s="506" t="s">
        <v>70</v>
      </c>
      <c r="B180" s="2347">
        <v>-88.589394754699995</v>
      </c>
      <c r="C180" s="2348">
        <v>-88</v>
      </c>
      <c r="D180" s="2348">
        <v>-81</v>
      </c>
      <c r="E180" s="2349">
        <v>-84</v>
      </c>
      <c r="F180" s="2349">
        <v>-87</v>
      </c>
      <c r="G180" s="2349">
        <v>-85</v>
      </c>
      <c r="H180" s="2349">
        <v>-92</v>
      </c>
      <c r="I180" s="2349">
        <v>-99</v>
      </c>
      <c r="J180" s="2349">
        <v>-105</v>
      </c>
    </row>
    <row r="181" spans="1:14" s="505" customFormat="1" ht="12" customHeight="1">
      <c r="A181" s="506" t="s">
        <v>80</v>
      </c>
      <c r="B181" s="2347">
        <v>-371.38096784152998</v>
      </c>
      <c r="C181" s="2348">
        <v>-397</v>
      </c>
      <c r="D181" s="2348">
        <v>-364</v>
      </c>
      <c r="E181" s="2349">
        <v>-345</v>
      </c>
      <c r="F181" s="2349">
        <v>-347</v>
      </c>
      <c r="G181" s="2349">
        <v>-330</v>
      </c>
      <c r="H181" s="2349">
        <v>-287</v>
      </c>
      <c r="I181" s="2349">
        <v>-227</v>
      </c>
      <c r="J181" s="2349">
        <v>-198</v>
      </c>
    </row>
    <row r="182" spans="1:14" s="500" customFormat="1" ht="12" customHeight="1">
      <c r="A182" s="506" t="s">
        <v>220</v>
      </c>
      <c r="B182" s="2347">
        <v>-143.88564493269999</v>
      </c>
      <c r="C182" s="2348">
        <v>-159</v>
      </c>
      <c r="D182" s="2348">
        <v>-132</v>
      </c>
      <c r="E182" s="2349">
        <v>-131</v>
      </c>
      <c r="F182" s="2349">
        <v>-145</v>
      </c>
      <c r="G182" s="2349">
        <v>-133</v>
      </c>
      <c r="H182" s="2349">
        <v>-124</v>
      </c>
      <c r="I182" s="2349">
        <v>-118</v>
      </c>
      <c r="J182" s="2349">
        <v>-117</v>
      </c>
    </row>
    <row r="183" spans="1:14" s="500" customFormat="1" ht="12" customHeight="1">
      <c r="A183" s="506" t="s">
        <v>81</v>
      </c>
      <c r="B183" s="2347">
        <v>-173.41739421520001</v>
      </c>
      <c r="C183" s="2348">
        <v>-174</v>
      </c>
      <c r="D183" s="2348">
        <v>-88</v>
      </c>
      <c r="E183" s="2349">
        <v>-97</v>
      </c>
      <c r="F183" s="2349">
        <v>-91</v>
      </c>
      <c r="G183" s="2349">
        <v>-108</v>
      </c>
      <c r="H183" s="2349">
        <v>-114</v>
      </c>
      <c r="I183" s="2349">
        <v>-125</v>
      </c>
      <c r="J183" s="2349">
        <v>-135</v>
      </c>
    </row>
    <row r="184" spans="1:14" s="500" customFormat="1" ht="12" customHeight="1">
      <c r="A184" s="506" t="s">
        <v>82</v>
      </c>
      <c r="B184" s="2347">
        <v>-634.17532138839999</v>
      </c>
      <c r="C184" s="2348">
        <v>-368</v>
      </c>
      <c r="D184" s="2348">
        <v>-143</v>
      </c>
      <c r="E184" s="2349">
        <v>-93</v>
      </c>
      <c r="F184" s="2349">
        <v>-99</v>
      </c>
      <c r="G184" s="2349">
        <v>-2</v>
      </c>
      <c r="H184" s="2349">
        <v>-3</v>
      </c>
      <c r="I184" s="2349">
        <v>0</v>
      </c>
      <c r="J184" s="2349">
        <v>-1</v>
      </c>
    </row>
    <row r="185" spans="1:14" s="500" customFormat="1" ht="12" customHeight="1">
      <c r="A185" s="506" t="s">
        <v>83</v>
      </c>
      <c r="B185" s="2347">
        <v>-62.534183199599994</v>
      </c>
      <c r="C185" s="2348">
        <v>-50</v>
      </c>
      <c r="D185" s="2348">
        <v>-45</v>
      </c>
      <c r="E185" s="2349">
        <v>-38</v>
      </c>
      <c r="F185" s="2349">
        <v>-44</v>
      </c>
      <c r="G185" s="2349">
        <v>-42</v>
      </c>
      <c r="H185" s="2349">
        <v>-37</v>
      </c>
      <c r="I185" s="2349">
        <v>-33</v>
      </c>
      <c r="J185" s="2349">
        <v>-34</v>
      </c>
    </row>
    <row r="186" spans="1:14" s="500" customFormat="1" ht="12" customHeight="1">
      <c r="A186" s="506" t="s">
        <v>84</v>
      </c>
      <c r="B186" s="2347">
        <v>-76.787637861900009</v>
      </c>
      <c r="C186" s="2348">
        <v>-80</v>
      </c>
      <c r="D186" s="2348">
        <v>-86</v>
      </c>
      <c r="E186" s="2349">
        <v>-76</v>
      </c>
      <c r="F186" s="2349">
        <v>-74</v>
      </c>
      <c r="G186" s="2349">
        <v>-80</v>
      </c>
      <c r="H186" s="2349">
        <v>-80</v>
      </c>
      <c r="I186" s="2349">
        <v>-77</v>
      </c>
      <c r="J186" s="2349">
        <v>-75</v>
      </c>
    </row>
    <row r="187" spans="1:14" s="500" customFormat="1" ht="12" customHeight="1">
      <c r="A187" s="506" t="s">
        <v>85</v>
      </c>
      <c r="B187" s="2347">
        <v>-45.711100964400003</v>
      </c>
      <c r="C187" s="2348">
        <v>-26</v>
      </c>
      <c r="D187" s="2348">
        <v>-14</v>
      </c>
      <c r="E187" s="2349">
        <v>-12</v>
      </c>
      <c r="F187" s="2349">
        <v>-15</v>
      </c>
      <c r="G187" s="2349">
        <v>-13</v>
      </c>
      <c r="H187" s="2349">
        <v>-12</v>
      </c>
      <c r="I187" s="2349">
        <v>-14</v>
      </c>
      <c r="J187" s="2349">
        <v>-13</v>
      </c>
    </row>
    <row r="188" spans="1:14" s="500" customFormat="1" ht="12" customHeight="1">
      <c r="A188" s="506" t="s">
        <v>129</v>
      </c>
      <c r="B188" s="2347">
        <v>-11.721417344300001</v>
      </c>
      <c r="C188" s="2348">
        <v>-14</v>
      </c>
      <c r="D188" s="2348">
        <v>-16</v>
      </c>
      <c r="E188" s="2349">
        <v>-16</v>
      </c>
      <c r="F188" s="2349">
        <v>-18.600000000000001</v>
      </c>
      <c r="G188" s="2349">
        <v>-18</v>
      </c>
      <c r="H188" s="2349">
        <v>-18</v>
      </c>
      <c r="I188" s="2349">
        <v>-16</v>
      </c>
      <c r="J188" s="2349">
        <v>-22</v>
      </c>
    </row>
    <row r="189" spans="1:14" s="500" customFormat="1" ht="12" customHeight="1">
      <c r="A189" s="506" t="s">
        <v>86</v>
      </c>
      <c r="B189" s="2347">
        <v>-7.0287352085999997</v>
      </c>
      <c r="C189" s="2348">
        <v>-15</v>
      </c>
      <c r="D189" s="2348">
        <v>-12</v>
      </c>
      <c r="E189" s="2349">
        <v>-11</v>
      </c>
      <c r="F189" s="2349">
        <v>-9</v>
      </c>
      <c r="G189" s="2349">
        <v>-10</v>
      </c>
      <c r="H189" s="2349">
        <v>-11</v>
      </c>
      <c r="I189" s="2349">
        <v>-11</v>
      </c>
      <c r="J189" s="2349">
        <v>-10</v>
      </c>
      <c r="K189" s="526"/>
      <c r="L189" s="526"/>
      <c r="M189" s="526"/>
      <c r="N189" s="526"/>
    </row>
    <row r="190" spans="1:14" s="500" customFormat="1" ht="12" customHeight="1">
      <c r="A190" s="506" t="s">
        <v>87</v>
      </c>
      <c r="B190" s="2347">
        <v>-8.1014912878000001</v>
      </c>
      <c r="C190" s="2348">
        <v>-8</v>
      </c>
      <c r="D190" s="2348">
        <v>-6</v>
      </c>
      <c r="E190" s="2349">
        <v>-10</v>
      </c>
      <c r="F190" s="2349">
        <v>-8</v>
      </c>
      <c r="G190" s="2349">
        <v>-9</v>
      </c>
      <c r="H190" s="2349">
        <v>-8</v>
      </c>
      <c r="I190" s="2349">
        <v>-10</v>
      </c>
      <c r="J190" s="2349">
        <v>-9</v>
      </c>
      <c r="K190" s="526"/>
      <c r="L190" s="526"/>
      <c r="M190" s="526"/>
      <c r="N190" s="526"/>
    </row>
    <row r="191" spans="1:14" s="500" customFormat="1" ht="12" customHeight="1">
      <c r="A191" s="527" t="s">
        <v>88</v>
      </c>
      <c r="B191" s="2347">
        <v>-4.7759290410000004</v>
      </c>
      <c r="C191" s="2348">
        <v>-18</v>
      </c>
      <c r="D191" s="2348">
        <v>-5</v>
      </c>
      <c r="E191" s="2349">
        <v>-21</v>
      </c>
      <c r="F191" s="2349">
        <v>-27.6</v>
      </c>
      <c r="G191" s="2349">
        <v>-33</v>
      </c>
      <c r="H191" s="2350">
        <v>-24</v>
      </c>
      <c r="I191" s="2350">
        <v>-24</v>
      </c>
      <c r="J191" s="2350">
        <v>-24</v>
      </c>
      <c r="K191" s="526"/>
      <c r="L191" s="526"/>
      <c r="M191" s="526"/>
      <c r="N191" s="526"/>
    </row>
    <row r="192" spans="1:14" s="500" customFormat="1" ht="12" customHeight="1">
      <c r="A192" s="507" t="s">
        <v>131</v>
      </c>
      <c r="B192" s="2341">
        <v>-3099.9268892845298</v>
      </c>
      <c r="C192" s="2342">
        <v>-2527</v>
      </c>
      <c r="D192" s="2342">
        <v>-2058</v>
      </c>
      <c r="E192" s="2343">
        <v>-2099</v>
      </c>
      <c r="F192" s="2343">
        <v>-2210.1999999999998</v>
      </c>
      <c r="G192" s="2343">
        <v>-2139</v>
      </c>
      <c r="H192" s="2343">
        <v>-2049</v>
      </c>
      <c r="I192" s="2343">
        <v>-2124</v>
      </c>
      <c r="J192" s="2343">
        <v>-2050</v>
      </c>
      <c r="K192" s="526"/>
      <c r="L192" s="526"/>
      <c r="M192" s="526"/>
      <c r="N192" s="526"/>
    </row>
    <row r="193" spans="1:14" s="500" customFormat="1" ht="12" customHeight="1">
      <c r="A193" s="506" t="s">
        <v>132</v>
      </c>
      <c r="B193" s="2347">
        <v>0</v>
      </c>
      <c r="C193" s="2348">
        <v>0</v>
      </c>
      <c r="D193" s="2348">
        <v>0</v>
      </c>
      <c r="E193" s="2349">
        <v>0</v>
      </c>
      <c r="F193" s="2349">
        <v>0</v>
      </c>
      <c r="G193" s="2349">
        <v>0</v>
      </c>
      <c r="H193" s="2349">
        <v>0</v>
      </c>
      <c r="I193" s="2349">
        <v>0</v>
      </c>
      <c r="J193" s="2349">
        <v>0</v>
      </c>
      <c r="K193" s="526"/>
      <c r="L193" s="526"/>
      <c r="M193" s="526"/>
      <c r="N193" s="526"/>
    </row>
    <row r="194" spans="1:14" s="501" customFormat="1" ht="12" customHeight="1">
      <c r="A194" s="502" t="s">
        <v>554</v>
      </c>
      <c r="B194" s="2351">
        <v>-3099.9268892845298</v>
      </c>
      <c r="C194" s="2352">
        <v>-2527</v>
      </c>
      <c r="D194" s="2352">
        <v>-2058</v>
      </c>
      <c r="E194" s="2352">
        <v>-2099</v>
      </c>
      <c r="F194" s="2352">
        <v>-2210.1999999999998</v>
      </c>
      <c r="G194" s="2353">
        <v>-2139</v>
      </c>
      <c r="H194" s="2353">
        <v>-2049</v>
      </c>
      <c r="I194" s="2353">
        <v>-2124</v>
      </c>
      <c r="J194" s="2353">
        <v>-2050</v>
      </c>
    </row>
    <row r="195" spans="1:14" s="461" customFormat="1" ht="7.5" customHeight="1">
      <c r="B195" s="2354"/>
      <c r="C195" s="2355"/>
      <c r="D195" s="2355"/>
      <c r="E195" s="2355"/>
      <c r="F195" s="2355"/>
      <c r="G195" s="2355"/>
      <c r="H195" s="2355"/>
      <c r="I195" s="2355"/>
      <c r="J195" s="2355"/>
    </row>
    <row r="196" spans="1:14" s="524" customFormat="1" ht="12" customHeight="1">
      <c r="A196" s="525" t="s">
        <v>553</v>
      </c>
      <c r="B196" s="2356">
        <v>-162</v>
      </c>
      <c r="C196" s="2357">
        <v>-160</v>
      </c>
      <c r="D196" s="2357">
        <v>-169</v>
      </c>
      <c r="E196" s="2357">
        <v>-179</v>
      </c>
      <c r="F196" s="2357">
        <v>-183</v>
      </c>
      <c r="G196" s="2357">
        <v>-196</v>
      </c>
      <c r="H196" s="2357">
        <v>-181</v>
      </c>
      <c r="I196" s="2357">
        <v>-197</v>
      </c>
      <c r="J196" s="2357">
        <v>-206</v>
      </c>
    </row>
    <row r="197" spans="1:14" s="461" customFormat="1" ht="7.5" customHeight="1">
      <c r="B197" s="522"/>
    </row>
    <row r="198" spans="1:14" s="523" customFormat="1" ht="12.2" customHeight="1">
      <c r="A198" s="2648" t="s">
        <v>559</v>
      </c>
      <c r="B198" s="2648"/>
      <c r="C198" s="2648"/>
      <c r="D198" s="2648"/>
      <c r="E198" s="2648"/>
      <c r="F198" s="2648"/>
      <c r="G198" s="2648"/>
      <c r="H198" s="2648"/>
      <c r="I198" s="2648"/>
      <c r="J198" s="2648"/>
    </row>
  </sheetData>
  <mergeCells count="25">
    <mergeCell ref="A17:J17"/>
    <mergeCell ref="A19:J19"/>
    <mergeCell ref="A48:J48"/>
    <mergeCell ref="B50:D50"/>
    <mergeCell ref="E50:G50"/>
    <mergeCell ref="H50:J50"/>
    <mergeCell ref="A28:J28"/>
    <mergeCell ref="K50:L50"/>
    <mergeCell ref="B51:D51"/>
    <mergeCell ref="E51:G51"/>
    <mergeCell ref="H51:J51"/>
    <mergeCell ref="K51:L51"/>
    <mergeCell ref="A98:J98"/>
    <mergeCell ref="A111:J111"/>
    <mergeCell ref="A126:J126"/>
    <mergeCell ref="K52:L52"/>
    <mergeCell ref="A96:J96"/>
    <mergeCell ref="B52:D52"/>
    <mergeCell ref="E52:G52"/>
    <mergeCell ref="H52:J52"/>
    <mergeCell ref="A198:J198"/>
    <mergeCell ref="A156:J156"/>
    <mergeCell ref="A155:J155"/>
    <mergeCell ref="A128:J128"/>
    <mergeCell ref="L128:S128"/>
  </mergeCells>
  <phoneticPr fontId="0" type="noConversion"/>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3" manualBreakCount="3">
    <brk id="46" max="16383" man="1"/>
    <brk id="96" max="16383" man="1"/>
    <brk id="15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423"/>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28515625" style="62" customWidth="1"/>
    <col min="10" max="10" width="6.42578125" style="62" customWidth="1"/>
    <col min="11" max="11" width="3.7109375" style="62" bestFit="1" customWidth="1"/>
    <col min="12" max="12" width="17.85546875" style="62" customWidth="1"/>
    <col min="13" max="13" width="5.42578125" style="62" customWidth="1"/>
    <col min="14" max="14" width="5.85546875" style="62" customWidth="1"/>
    <col min="15" max="16384" width="10.85546875" style="62"/>
  </cols>
  <sheetData>
    <row r="1" spans="1:15" s="98" customFormat="1" ht="22.5" customHeight="1">
      <c r="A1" s="545"/>
      <c r="B1" s="546"/>
      <c r="C1" s="546"/>
      <c r="D1" s="546"/>
      <c r="E1" s="546"/>
      <c r="F1" s="546"/>
      <c r="G1" s="546"/>
      <c r="H1" s="546"/>
      <c r="I1" s="546"/>
      <c r="J1" s="546"/>
    </row>
    <row r="2" spans="1:15" s="433" customFormat="1" ht="34.5" customHeight="1">
      <c r="A2" s="2640" t="s">
        <v>1160</v>
      </c>
      <c r="B2" s="2640"/>
      <c r="C2" s="2640"/>
      <c r="D2" s="2640"/>
      <c r="E2" s="2640"/>
      <c r="F2" s="2640"/>
      <c r="G2" s="2640"/>
      <c r="H2" s="2640"/>
    </row>
    <row r="3" spans="1:15" s="50" customFormat="1" ht="12.75" customHeight="1"/>
    <row r="4" spans="1:15" s="50" customFormat="1" ht="38.25" customHeight="1">
      <c r="A4" s="2664" t="s">
        <v>2035</v>
      </c>
      <c r="B4" s="2664"/>
      <c r="C4" s="2664"/>
      <c r="D4" s="2664"/>
      <c r="E4" s="2664"/>
      <c r="F4" s="2664"/>
      <c r="G4" s="2664"/>
      <c r="H4" s="2664"/>
      <c r="I4" s="2664"/>
      <c r="J4" s="2664"/>
    </row>
    <row r="5" spans="1:15" s="50" customFormat="1" ht="12.75" customHeight="1">
      <c r="A5" s="1728" t="s">
        <v>1588</v>
      </c>
      <c r="L5" s="614"/>
      <c r="M5" s="614"/>
      <c r="N5" s="614"/>
      <c r="O5" s="614"/>
    </row>
    <row r="6" spans="1:15" s="52" customFormat="1" ht="11.25" customHeight="1">
      <c r="B6" s="998" t="s">
        <v>5</v>
      </c>
      <c r="C6" s="309" t="s">
        <v>3</v>
      </c>
      <c r="D6" s="308" t="s">
        <v>6</v>
      </c>
      <c r="E6" s="308" t="s">
        <v>2</v>
      </c>
      <c r="F6" s="309" t="s">
        <v>5</v>
      </c>
      <c r="G6" s="308" t="s">
        <v>3</v>
      </c>
      <c r="H6" s="308" t="s">
        <v>6</v>
      </c>
      <c r="I6" s="308" t="s">
        <v>2</v>
      </c>
      <c r="J6" s="309" t="s">
        <v>5</v>
      </c>
      <c r="L6" s="1485"/>
      <c r="M6" s="1485"/>
      <c r="N6" s="1485"/>
      <c r="O6" s="1485"/>
    </row>
    <row r="7" spans="1:15" s="52" customFormat="1" ht="11.25" customHeight="1">
      <c r="A7" s="68" t="s">
        <v>11</v>
      </c>
      <c r="B7" s="1632" t="s">
        <v>1813</v>
      </c>
      <c r="C7" s="311" t="s">
        <v>1326</v>
      </c>
      <c r="D7" s="311" t="s">
        <v>1326</v>
      </c>
      <c r="E7" s="311" t="s">
        <v>1326</v>
      </c>
      <c r="F7" s="311" t="s">
        <v>1326</v>
      </c>
      <c r="G7" s="311" t="s">
        <v>1045</v>
      </c>
      <c r="H7" s="311" t="s">
        <v>1045</v>
      </c>
      <c r="I7" s="311" t="s">
        <v>1045</v>
      </c>
      <c r="J7" s="311" t="s">
        <v>1045</v>
      </c>
      <c r="L7" s="1485"/>
      <c r="M7" s="1485"/>
      <c r="N7" s="1485"/>
      <c r="O7" s="1485"/>
    </row>
    <row r="8" spans="1:15" s="52" customFormat="1" ht="12" customHeight="1">
      <c r="A8" s="373" t="s">
        <v>441</v>
      </c>
      <c r="B8" s="1000">
        <v>209.77649674617572</v>
      </c>
      <c r="C8" s="1314">
        <v>214.67921266932862</v>
      </c>
      <c r="D8" s="357">
        <v>215.93769518013318</v>
      </c>
      <c r="E8" s="357">
        <v>207.69932958917175</v>
      </c>
      <c r="F8" s="357">
        <v>208.6025077425177</v>
      </c>
      <c r="G8" s="357">
        <v>207.24442964153209</v>
      </c>
      <c r="H8" s="357">
        <v>208.4906049315436</v>
      </c>
      <c r="I8" s="357">
        <v>206.73320366612955</v>
      </c>
      <c r="J8" s="357">
        <v>204.6314141311251</v>
      </c>
      <c r="L8" s="1486"/>
      <c r="M8" s="1487"/>
      <c r="N8" s="1488"/>
      <c r="O8" s="1485"/>
    </row>
    <row r="9" spans="1:15" s="52" customFormat="1" ht="12" customHeight="1">
      <c r="A9" s="169" t="s">
        <v>526</v>
      </c>
      <c r="B9" s="1001">
        <v>121.09548433294</v>
      </c>
      <c r="C9" s="1315">
        <v>133.50821923945</v>
      </c>
      <c r="D9" s="358">
        <v>138.06317774071996</v>
      </c>
      <c r="E9" s="358">
        <v>136.13762592571999</v>
      </c>
      <c r="F9" s="358">
        <v>149.35731483882995</v>
      </c>
      <c r="G9" s="358">
        <v>135.54876218934001</v>
      </c>
      <c r="H9" s="358">
        <v>116.60530616621999</v>
      </c>
      <c r="I9" s="358">
        <v>109.40790049840999</v>
      </c>
      <c r="J9" s="358">
        <v>108.85156265882999</v>
      </c>
      <c r="L9" s="1486"/>
      <c r="M9" s="1487"/>
      <c r="N9" s="1488"/>
      <c r="O9" s="1485"/>
    </row>
    <row r="10" spans="1:15" s="52" customFormat="1" ht="12" customHeight="1">
      <c r="A10" s="169" t="s">
        <v>527</v>
      </c>
      <c r="B10" s="1001">
        <v>155.15846825574229</v>
      </c>
      <c r="C10" s="1315">
        <v>165.82401496799142</v>
      </c>
      <c r="D10" s="358">
        <v>167.06059037212628</v>
      </c>
      <c r="E10" s="358">
        <v>155.52214533189047</v>
      </c>
      <c r="F10" s="358">
        <v>159.97658593760877</v>
      </c>
      <c r="G10" s="358">
        <v>151.34908118466248</v>
      </c>
      <c r="H10" s="358">
        <v>136.10219944579794</v>
      </c>
      <c r="I10" s="358">
        <v>127.6982673770696</v>
      </c>
      <c r="J10" s="358">
        <v>117.15484681883261</v>
      </c>
      <c r="L10" s="1486"/>
      <c r="M10" s="1487"/>
      <c r="N10" s="1488"/>
      <c r="O10" s="1485"/>
    </row>
    <row r="11" spans="1:15" s="91" customFormat="1" ht="12" customHeight="1">
      <c r="A11" s="169" t="s">
        <v>528</v>
      </c>
      <c r="B11" s="1001">
        <v>46.898995333802588</v>
      </c>
      <c r="C11" s="1315">
        <v>49.862703788909798</v>
      </c>
      <c r="D11" s="358">
        <v>53.32689800816474</v>
      </c>
      <c r="E11" s="358">
        <v>51.790758515912536</v>
      </c>
      <c r="F11" s="358">
        <v>55.4728982781184</v>
      </c>
      <c r="G11" s="358">
        <v>57.39780121623366</v>
      </c>
      <c r="H11" s="358">
        <v>53.080425254266068</v>
      </c>
      <c r="I11" s="358">
        <v>55.626429948196837</v>
      </c>
      <c r="J11" s="358">
        <v>57.621122063848802</v>
      </c>
      <c r="L11" s="1486"/>
      <c r="M11" s="1487"/>
      <c r="N11" s="1488"/>
      <c r="O11" s="1485"/>
    </row>
    <row r="12" spans="1:15" s="91" customFormat="1" ht="12" customHeight="1">
      <c r="A12" s="169" t="s">
        <v>443</v>
      </c>
      <c r="B12" s="1001">
        <v>120.45512399990511</v>
      </c>
      <c r="C12" s="1315">
        <v>120.51097869204089</v>
      </c>
      <c r="D12" s="358">
        <v>131.30665779276504</v>
      </c>
      <c r="E12" s="358">
        <v>120.26671213560863</v>
      </c>
      <c r="F12" s="358">
        <v>115.1835029704104</v>
      </c>
      <c r="G12" s="358">
        <v>115.87654599929104</v>
      </c>
      <c r="H12" s="358">
        <v>125.6720803127792</v>
      </c>
      <c r="I12" s="358">
        <v>107.46317251233951</v>
      </c>
      <c r="J12" s="358">
        <v>96.710805318389731</v>
      </c>
      <c r="L12" s="1486"/>
      <c r="M12" s="1487"/>
      <c r="N12" s="1488"/>
      <c r="O12" s="1485"/>
    </row>
    <row r="13" spans="1:15" s="91" customFormat="1" ht="12" customHeight="1">
      <c r="A13" s="169" t="s">
        <v>529</v>
      </c>
      <c r="B13" s="1001">
        <v>37.270613648689192</v>
      </c>
      <c r="C13" s="1315">
        <v>34.596731424505521</v>
      </c>
      <c r="D13" s="358">
        <v>34.065231162955754</v>
      </c>
      <c r="E13" s="358">
        <v>31.75633336545858</v>
      </c>
      <c r="F13" s="358">
        <v>31.192707116527622</v>
      </c>
      <c r="G13" s="358">
        <v>32.346813763927038</v>
      </c>
      <c r="H13" s="358">
        <v>29.089648640844715</v>
      </c>
      <c r="I13" s="358">
        <v>27.879770347398352</v>
      </c>
      <c r="J13" s="358">
        <v>26.487256470480006</v>
      </c>
      <c r="L13" s="1486"/>
      <c r="M13" s="1487"/>
      <c r="N13" s="1488"/>
      <c r="O13" s="1485"/>
    </row>
    <row r="14" spans="1:15" s="91" customFormat="1" ht="12" customHeight="1">
      <c r="A14" s="169" t="s">
        <v>1106</v>
      </c>
      <c r="B14" s="1001">
        <v>37.246659409769734</v>
      </c>
      <c r="C14" s="1315">
        <v>38.550628848868918</v>
      </c>
      <c r="D14" s="358">
        <v>37.570110539193529</v>
      </c>
      <c r="E14" s="358">
        <v>35.335859935993945</v>
      </c>
      <c r="F14" s="358">
        <v>37.587593431336714</v>
      </c>
      <c r="G14" s="358">
        <v>40.41875496414157</v>
      </c>
      <c r="H14" s="358">
        <v>38.767082645156542</v>
      </c>
      <c r="I14" s="358">
        <v>42.174298801680848</v>
      </c>
      <c r="J14" s="358">
        <v>41.902291542938272</v>
      </c>
      <c r="L14" s="1486"/>
      <c r="M14" s="1487"/>
      <c r="N14" s="1488"/>
      <c r="O14" s="1485"/>
    </row>
    <row r="15" spans="1:15" s="91" customFormat="1" ht="12" customHeight="1">
      <c r="A15" s="169" t="s">
        <v>81</v>
      </c>
      <c r="B15" s="1001">
        <v>47.220185259225893</v>
      </c>
      <c r="C15" s="1315">
        <v>49.401348865974789</v>
      </c>
      <c r="D15" s="358">
        <v>53.4067880146806</v>
      </c>
      <c r="E15" s="358">
        <v>53.212693827311007</v>
      </c>
      <c r="F15" s="358">
        <v>56.592963259311347</v>
      </c>
      <c r="G15" s="358">
        <v>52.708288655149339</v>
      </c>
      <c r="H15" s="358">
        <v>44.808690167050074</v>
      </c>
      <c r="I15" s="358">
        <v>48.771761975913535</v>
      </c>
      <c r="J15" s="358">
        <v>46.664226817561499</v>
      </c>
      <c r="L15" s="1486"/>
      <c r="M15" s="1487"/>
      <c r="N15" s="1488"/>
      <c r="O15" s="1485"/>
    </row>
    <row r="16" spans="1:15" s="91" customFormat="1" ht="12" customHeight="1">
      <c r="A16" s="169" t="s">
        <v>80</v>
      </c>
      <c r="B16" s="1001">
        <v>86.47710536309647</v>
      </c>
      <c r="C16" s="1315">
        <v>90.993243204619063</v>
      </c>
      <c r="D16" s="358">
        <v>96.440667400013822</v>
      </c>
      <c r="E16" s="358">
        <v>91.326782791882394</v>
      </c>
      <c r="F16" s="358">
        <v>86.055576651328295</v>
      </c>
      <c r="G16" s="358">
        <v>90.542044959861016</v>
      </c>
      <c r="H16" s="358">
        <v>83.284129439056059</v>
      </c>
      <c r="I16" s="358">
        <v>81.098783388533818</v>
      </c>
      <c r="J16" s="358">
        <v>79.175326183154581</v>
      </c>
      <c r="L16" s="1486"/>
      <c r="M16" s="1487"/>
      <c r="N16" s="1488"/>
      <c r="O16" s="1485"/>
    </row>
    <row r="17" spans="1:18" s="91" customFormat="1" ht="12" customHeight="1">
      <c r="A17" s="169" t="s">
        <v>530</v>
      </c>
      <c r="B17" s="1001">
        <v>35.813266003692078</v>
      </c>
      <c r="C17" s="1315">
        <v>38.261168760000636</v>
      </c>
      <c r="D17" s="358">
        <v>38.687355239923789</v>
      </c>
      <c r="E17" s="358">
        <v>35.900184939653265</v>
      </c>
      <c r="F17" s="358">
        <v>37.507432182081864</v>
      </c>
      <c r="G17" s="358">
        <v>33.698870592714393</v>
      </c>
      <c r="H17" s="358">
        <v>30.596802118590194</v>
      </c>
      <c r="I17" s="358">
        <v>31.305185055198905</v>
      </c>
      <c r="J17" s="358">
        <v>29.321022481140872</v>
      </c>
      <c r="L17" s="1486"/>
      <c r="M17" s="1487"/>
      <c r="N17" s="1488"/>
      <c r="O17" s="1485"/>
    </row>
    <row r="18" spans="1:18" s="91" customFormat="1" ht="12" customHeight="1">
      <c r="A18" s="359" t="s">
        <v>220</v>
      </c>
      <c r="B18" s="1001">
        <v>34.826824057098236</v>
      </c>
      <c r="C18" s="1315">
        <v>37.423903591524741</v>
      </c>
      <c r="D18" s="358">
        <v>43.838221474793002</v>
      </c>
      <c r="E18" s="358">
        <v>43.323619455496541</v>
      </c>
      <c r="F18" s="358">
        <v>43.487436853852749</v>
      </c>
      <c r="G18" s="358">
        <v>42.232209405068829</v>
      </c>
      <c r="H18" s="358">
        <v>41.277209909758085</v>
      </c>
      <c r="I18" s="358">
        <v>39.939287525153205</v>
      </c>
      <c r="J18" s="358">
        <v>37.355457876416409</v>
      </c>
      <c r="L18" s="1489"/>
      <c r="M18" s="1487"/>
      <c r="N18" s="1488"/>
      <c r="O18" s="1485"/>
    </row>
    <row r="19" spans="1:18" s="91" customFormat="1" ht="12" customHeight="1">
      <c r="A19" s="359" t="s">
        <v>531</v>
      </c>
      <c r="B19" s="1001">
        <v>822.14283235550624</v>
      </c>
      <c r="C19" s="1315">
        <v>803.26952415341577</v>
      </c>
      <c r="D19" s="358">
        <v>827.59285350125981</v>
      </c>
      <c r="E19" s="358">
        <v>821.07052948717399</v>
      </c>
      <c r="F19" s="358">
        <v>806.96452055730367</v>
      </c>
      <c r="G19" s="358">
        <v>805.66684105027605</v>
      </c>
      <c r="H19" s="358">
        <v>785.45970922375318</v>
      </c>
      <c r="I19" s="358">
        <v>784.06837005708974</v>
      </c>
      <c r="J19" s="358">
        <v>769.98387600877516</v>
      </c>
      <c r="L19" s="1489"/>
      <c r="M19" s="1487"/>
      <c r="N19" s="1488"/>
      <c r="O19" s="1485"/>
    </row>
    <row r="20" spans="1:18" s="91" customFormat="1" ht="12" customHeight="1">
      <c r="A20" s="359" t="s">
        <v>1739</v>
      </c>
      <c r="B20" s="1001">
        <v>135.245303116304</v>
      </c>
      <c r="C20" s="1315">
        <v>134.74756755285878</v>
      </c>
      <c r="D20" s="358">
        <v>132.22068316442011</v>
      </c>
      <c r="E20" s="358">
        <v>128.53268357243002</v>
      </c>
      <c r="F20" s="358">
        <v>126.44848934907006</v>
      </c>
      <c r="G20" s="358">
        <v>116.09273028777007</v>
      </c>
      <c r="H20" s="358">
        <v>114.21312315023998</v>
      </c>
      <c r="I20" s="358">
        <v>110.84347613585997</v>
      </c>
      <c r="J20" s="358">
        <v>111.22145403379996</v>
      </c>
      <c r="L20" s="1489"/>
      <c r="M20" s="1487"/>
      <c r="N20" s="1488"/>
      <c r="O20" s="1485"/>
    </row>
    <row r="21" spans="1:18" s="52" customFormat="1" ht="12" customHeight="1">
      <c r="A21" s="474" t="s">
        <v>131</v>
      </c>
      <c r="B21" s="1002">
        <v>1889.6273578819478</v>
      </c>
      <c r="C21" s="1316">
        <v>1911.6292457594889</v>
      </c>
      <c r="D21" s="475">
        <v>1969.5169295911498</v>
      </c>
      <c r="E21" s="475">
        <v>1911.8752588737032</v>
      </c>
      <c r="F21" s="475">
        <v>1914.4295291682974</v>
      </c>
      <c r="G21" s="475">
        <v>1881.1231739099678</v>
      </c>
      <c r="H21" s="475">
        <v>1807.4470114050555</v>
      </c>
      <c r="I21" s="475">
        <v>1773.0099072889739</v>
      </c>
      <c r="J21" s="475">
        <v>1727.080662405293</v>
      </c>
      <c r="L21" s="1485"/>
      <c r="M21" s="1487"/>
      <c r="N21" s="1487"/>
      <c r="O21" s="1485"/>
    </row>
    <row r="22" spans="1:18" s="91" customFormat="1" ht="12" customHeight="1">
      <c r="A22" s="473" t="s">
        <v>132</v>
      </c>
      <c r="B22" s="1003">
        <v>29.113249964173995</v>
      </c>
      <c r="C22" s="1317">
        <v>28.040084688553616</v>
      </c>
      <c r="D22" s="472">
        <v>29.083083388873245</v>
      </c>
      <c r="E22" s="472">
        <v>27.264303922817927</v>
      </c>
      <c r="F22" s="472">
        <v>27.733776602576317</v>
      </c>
      <c r="G22" s="472">
        <v>28.458718979762352</v>
      </c>
      <c r="H22" s="472">
        <v>26.391280270699056</v>
      </c>
      <c r="I22" s="472">
        <v>31.032337214574508</v>
      </c>
      <c r="J22" s="472">
        <v>28.555197443386451</v>
      </c>
      <c r="L22" s="1485"/>
      <c r="M22" s="1485"/>
      <c r="N22" s="1485"/>
      <c r="O22" s="1485"/>
    </row>
    <row r="23" spans="1:18" s="93" customFormat="1" ht="12" customHeight="1">
      <c r="A23" s="350" t="s">
        <v>481</v>
      </c>
      <c r="B23" s="1004">
        <v>1918.7406078461217</v>
      </c>
      <c r="C23" s="1318">
        <v>1939.6693304480425</v>
      </c>
      <c r="D23" s="362">
        <v>1998.6000129800232</v>
      </c>
      <c r="E23" s="362">
        <v>1939.139562796521</v>
      </c>
      <c r="F23" s="362">
        <v>1942.1633057708739</v>
      </c>
      <c r="G23" s="362">
        <v>1909.5818928897302</v>
      </c>
      <c r="H23" s="362">
        <v>1833.8382916757546</v>
      </c>
      <c r="I23" s="362">
        <v>1804.0422445035483</v>
      </c>
      <c r="J23" s="362">
        <v>1755.6358598486795</v>
      </c>
      <c r="L23" s="1490"/>
      <c r="M23" s="1490"/>
      <c r="N23" s="1490"/>
      <c r="O23" s="1490"/>
    </row>
    <row r="24" spans="1:18" s="1168" customFormat="1" ht="7.5" customHeight="1">
      <c r="A24" s="1166"/>
      <c r="B24" s="1167"/>
      <c r="C24" s="1167"/>
      <c r="D24" s="1167"/>
      <c r="E24" s="1167"/>
      <c r="F24" s="1167"/>
      <c r="G24" s="1167"/>
      <c r="H24" s="1167"/>
      <c r="I24" s="1167"/>
    </row>
    <row r="25" spans="1:18" s="461" customFormat="1" ht="12.2" customHeight="1">
      <c r="A25" s="2666" t="s">
        <v>1159</v>
      </c>
      <c r="B25" s="2666"/>
      <c r="C25" s="2666"/>
      <c r="D25" s="2666"/>
      <c r="E25" s="2666"/>
      <c r="F25" s="2666"/>
      <c r="G25" s="2666"/>
      <c r="H25" s="2666"/>
      <c r="I25" s="2666"/>
      <c r="J25" s="2666"/>
      <c r="K25" s="1103"/>
    </row>
    <row r="26" spans="1:18" s="98" customFormat="1" ht="21" customHeight="1">
      <c r="A26" s="2666" t="s">
        <v>2036</v>
      </c>
      <c r="B26" s="2666"/>
      <c r="C26" s="2666"/>
      <c r="D26" s="2666"/>
      <c r="E26" s="2666"/>
      <c r="F26" s="2666"/>
      <c r="G26" s="2666"/>
      <c r="H26" s="2666"/>
      <c r="I26" s="2666"/>
      <c r="J26" s="2666"/>
    </row>
    <row r="27" spans="1:18" s="461" customFormat="1" ht="12.2" customHeight="1">
      <c r="A27" s="2667" t="s">
        <v>1229</v>
      </c>
      <c r="B27" s="2667"/>
      <c r="C27" s="2667"/>
      <c r="D27" s="2667"/>
      <c r="E27" s="2667"/>
      <c r="F27" s="2667"/>
      <c r="G27" s="2667"/>
      <c r="H27" s="2667"/>
      <c r="I27" s="2667"/>
      <c r="J27" s="2667"/>
    </row>
    <row r="28" spans="1:18" s="461" customFormat="1" ht="22.5" customHeight="1">
      <c r="A28" s="1151"/>
      <c r="B28" s="1151"/>
      <c r="C28" s="1151"/>
      <c r="D28" s="1151"/>
      <c r="E28" s="1151"/>
      <c r="F28" s="1151"/>
      <c r="G28" s="1151"/>
      <c r="H28" s="1151"/>
      <c r="I28" s="1151"/>
      <c r="J28" s="1151"/>
    </row>
    <row r="29" spans="1:18" s="50" customFormat="1" ht="12.75" customHeight="1">
      <c r="A29" s="1728" t="s">
        <v>2039</v>
      </c>
      <c r="L29" s="614"/>
      <c r="M29" s="614"/>
      <c r="N29" s="614"/>
      <c r="O29" s="614"/>
    </row>
    <row r="30" spans="1:18" s="461" customFormat="1" ht="12.2" customHeight="1">
      <c r="A30" s="1151"/>
      <c r="B30" s="1151"/>
      <c r="C30" s="1151"/>
      <c r="D30" s="1151"/>
      <c r="E30" s="1151"/>
      <c r="F30" s="1151"/>
      <c r="G30" s="1151"/>
      <c r="H30" s="1151"/>
      <c r="I30" s="1151"/>
      <c r="J30" s="1151"/>
      <c r="L30" s="2665"/>
      <c r="M30" s="2665"/>
      <c r="N30" s="2665"/>
      <c r="O30" s="2665"/>
      <c r="P30" s="2665"/>
      <c r="Q30" s="2665"/>
      <c r="R30" s="2665"/>
    </row>
    <row r="31" spans="1:18" s="461" customFormat="1" ht="12.2" customHeight="1">
      <c r="A31" s="1151"/>
      <c r="B31" s="1151"/>
      <c r="C31" s="1151"/>
      <c r="D31" s="1151"/>
      <c r="E31" s="1151"/>
      <c r="F31" s="1151"/>
      <c r="G31" s="1151"/>
      <c r="H31" s="1151"/>
      <c r="I31" s="1151"/>
      <c r="J31" s="1151"/>
    </row>
    <row r="32" spans="1:18" s="461" customFormat="1" ht="12.2" customHeight="1">
      <c r="A32" s="1151"/>
      <c r="B32" s="1151"/>
      <c r="C32" s="1151"/>
      <c r="D32" s="1151"/>
      <c r="E32" s="1151"/>
      <c r="F32" s="1151"/>
      <c r="G32" s="1151"/>
      <c r="H32" s="1151"/>
      <c r="I32" s="1151"/>
      <c r="J32" s="1151"/>
    </row>
    <row r="33" spans="1:10" s="461" customFormat="1" ht="12.2" customHeight="1">
      <c r="A33" s="1151"/>
      <c r="B33" s="1151"/>
      <c r="C33" s="1151"/>
      <c r="D33" s="1151"/>
      <c r="E33" s="1151"/>
      <c r="F33" s="1151"/>
      <c r="G33" s="1151"/>
      <c r="H33" s="1151"/>
      <c r="I33" s="1151"/>
      <c r="J33" s="1151"/>
    </row>
    <row r="34" spans="1:10" s="461" customFormat="1" ht="12.2" customHeight="1">
      <c r="A34" s="1151"/>
      <c r="B34" s="1151"/>
      <c r="C34" s="1151"/>
      <c r="D34" s="1151"/>
      <c r="E34" s="1151"/>
      <c r="F34" s="1151"/>
      <c r="G34" s="1151"/>
      <c r="H34" s="1151"/>
      <c r="I34" s="1151"/>
      <c r="J34" s="1151"/>
    </row>
    <row r="35" spans="1:10" s="461" customFormat="1" ht="12.2" customHeight="1">
      <c r="A35" s="1151"/>
      <c r="B35" s="1151"/>
      <c r="C35" s="1151"/>
      <c r="D35" s="1151"/>
      <c r="E35" s="1151"/>
      <c r="F35" s="1151"/>
      <c r="G35" s="1151"/>
      <c r="H35" s="1151"/>
      <c r="I35" s="1151"/>
      <c r="J35" s="1151"/>
    </row>
    <row r="36" spans="1:10" s="461" customFormat="1" ht="12.2" customHeight="1">
      <c r="A36" s="1151"/>
      <c r="B36" s="1151"/>
      <c r="C36" s="1151"/>
      <c r="D36" s="1151"/>
      <c r="E36" s="1151"/>
      <c r="F36" s="1151"/>
      <c r="G36" s="1151"/>
      <c r="H36" s="1151"/>
      <c r="I36" s="1151"/>
      <c r="J36" s="1151"/>
    </row>
    <row r="37" spans="1:10" s="461" customFormat="1" ht="12.2" customHeight="1">
      <c r="A37" s="1151"/>
      <c r="B37" s="1151"/>
      <c r="C37" s="1151"/>
      <c r="D37" s="1151"/>
      <c r="E37" s="1151"/>
      <c r="F37" s="1151"/>
      <c r="G37" s="1151"/>
      <c r="H37" s="1151"/>
      <c r="I37" s="1151"/>
      <c r="J37" s="1151"/>
    </row>
    <row r="38" spans="1:10" s="461" customFormat="1" ht="12.2" customHeight="1">
      <c r="A38" s="1151"/>
      <c r="B38" s="1151"/>
      <c r="C38" s="1151"/>
      <c r="D38" s="1151"/>
      <c r="E38" s="1151"/>
      <c r="F38" s="1151"/>
      <c r="G38" s="1151"/>
      <c r="H38" s="1151"/>
      <c r="I38" s="1151"/>
      <c r="J38" s="1151"/>
    </row>
    <row r="39" spans="1:10" s="461" customFormat="1" ht="12.2" customHeight="1">
      <c r="A39" s="1151"/>
      <c r="B39" s="1151"/>
      <c r="C39" s="1151"/>
      <c r="D39" s="1151"/>
      <c r="E39" s="1151"/>
      <c r="F39" s="1151"/>
      <c r="G39" s="1151"/>
      <c r="H39" s="1151"/>
      <c r="I39" s="1151"/>
      <c r="J39" s="1151"/>
    </row>
    <row r="40" spans="1:10" s="461" customFormat="1" ht="12.2" customHeight="1">
      <c r="A40" s="1151"/>
      <c r="B40" s="1151"/>
      <c r="C40" s="1151"/>
      <c r="D40" s="1151"/>
      <c r="E40" s="1151"/>
      <c r="F40" s="1151"/>
      <c r="G40" s="1151"/>
      <c r="H40" s="1151"/>
      <c r="I40" s="1151"/>
      <c r="J40" s="1151"/>
    </row>
    <row r="41" spans="1:10" s="461" customFormat="1" ht="12.2" customHeight="1">
      <c r="A41" s="1151"/>
      <c r="B41" s="1151"/>
      <c r="C41" s="1151"/>
      <c r="D41" s="1151"/>
      <c r="E41" s="1151"/>
      <c r="F41" s="1151"/>
      <c r="G41" s="1151"/>
      <c r="H41" s="1151"/>
      <c r="I41" s="1151"/>
      <c r="J41" s="1151"/>
    </row>
    <row r="42" spans="1:10" s="461" customFormat="1" ht="12.2" customHeight="1">
      <c r="A42" s="1151"/>
      <c r="B42" s="1151"/>
      <c r="C42" s="1151"/>
      <c r="D42" s="1151"/>
      <c r="E42" s="1151"/>
      <c r="F42" s="1151"/>
      <c r="G42" s="1151"/>
      <c r="H42" s="1151"/>
      <c r="I42" s="1151"/>
      <c r="J42" s="1151"/>
    </row>
    <row r="43" spans="1:10" s="461" customFormat="1" ht="12.2" customHeight="1">
      <c r="A43" s="1151"/>
      <c r="B43" s="1151"/>
      <c r="C43" s="1151"/>
      <c r="D43" s="1151"/>
      <c r="E43" s="1151"/>
      <c r="F43" s="1151"/>
      <c r="G43" s="1151"/>
      <c r="H43" s="1151"/>
      <c r="I43" s="1151"/>
      <c r="J43" s="1151"/>
    </row>
    <row r="44" spans="1:10" s="461" customFormat="1" ht="12.2" customHeight="1">
      <c r="A44" s="1151"/>
      <c r="B44" s="1151"/>
      <c r="C44" s="1151"/>
      <c r="D44" s="1151"/>
      <c r="E44" s="1151"/>
      <c r="F44" s="1151"/>
      <c r="G44" s="1151"/>
      <c r="H44" s="1151"/>
      <c r="I44" s="1151"/>
      <c r="J44" s="1151"/>
    </row>
    <row r="45" spans="1:10" s="461" customFormat="1" ht="12.2" customHeight="1">
      <c r="A45" s="1151"/>
      <c r="B45" s="1151"/>
      <c r="C45" s="1151"/>
      <c r="D45" s="1151"/>
      <c r="E45" s="1151"/>
      <c r="F45" s="1151"/>
      <c r="G45" s="1151"/>
      <c r="H45" s="1151"/>
      <c r="I45" s="1151"/>
      <c r="J45" s="1151"/>
    </row>
    <row r="46" spans="1:10" s="461" customFormat="1" ht="12.2" customHeight="1">
      <c r="A46" s="1151"/>
      <c r="B46" s="1151"/>
      <c r="C46" s="1151"/>
      <c r="D46" s="1151"/>
      <c r="E46" s="1151"/>
      <c r="F46" s="1151"/>
      <c r="G46" s="1151"/>
      <c r="H46" s="1151"/>
      <c r="I46" s="1151"/>
      <c r="J46" s="1151"/>
    </row>
    <row r="47" spans="1:10" s="461" customFormat="1" ht="12.2" customHeight="1">
      <c r="A47" s="1151"/>
      <c r="B47" s="1151"/>
      <c r="C47" s="1151"/>
      <c r="D47" s="1151"/>
      <c r="E47" s="1151"/>
      <c r="F47" s="1151"/>
      <c r="G47" s="1151"/>
      <c r="H47" s="1151"/>
      <c r="I47" s="1151"/>
      <c r="J47" s="1151"/>
    </row>
    <row r="48" spans="1:10" s="461" customFormat="1" ht="12.2" customHeight="1">
      <c r="A48" s="1151"/>
      <c r="B48" s="1151"/>
      <c r="C48" s="1151"/>
      <c r="D48" s="1151"/>
      <c r="E48" s="1151"/>
      <c r="F48" s="1151"/>
      <c r="G48" s="1151"/>
      <c r="H48" s="1151"/>
      <c r="I48" s="1151"/>
      <c r="J48" s="1151"/>
    </row>
    <row r="49" spans="1:11" s="461" customFormat="1" ht="12.2" customHeight="1">
      <c r="A49" s="1151"/>
      <c r="B49" s="1151"/>
      <c r="C49" s="1151"/>
      <c r="D49" s="1151"/>
      <c r="E49" s="1151"/>
      <c r="F49" s="1151"/>
      <c r="G49" s="1151"/>
      <c r="H49" s="1151"/>
      <c r="I49" s="1151"/>
      <c r="J49" s="1151"/>
    </row>
    <row r="50" spans="1:11" s="461" customFormat="1" ht="12.2" customHeight="1">
      <c r="A50" s="1151"/>
      <c r="B50" s="1151"/>
      <c r="C50" s="1151"/>
      <c r="D50" s="1151"/>
      <c r="E50" s="1151"/>
      <c r="F50" s="1151"/>
      <c r="G50" s="1151"/>
      <c r="H50" s="1151"/>
      <c r="I50" s="1151"/>
      <c r="J50" s="1151"/>
    </row>
    <row r="51" spans="1:11" s="461" customFormat="1" ht="12.2" customHeight="1">
      <c r="A51" s="1151"/>
      <c r="B51" s="1151"/>
      <c r="C51" s="1151"/>
      <c r="D51" s="1151"/>
      <c r="E51" s="1151"/>
      <c r="F51" s="1151"/>
      <c r="G51" s="1151"/>
      <c r="H51" s="1151"/>
      <c r="I51" s="1151"/>
      <c r="J51" s="1151"/>
    </row>
    <row r="52" spans="1:11" s="461" customFormat="1" ht="12.2" customHeight="1">
      <c r="A52" s="1151"/>
      <c r="B52" s="1151"/>
      <c r="C52" s="1151"/>
      <c r="D52" s="1151"/>
      <c r="E52" s="1151"/>
      <c r="F52" s="1151"/>
      <c r="G52" s="1151"/>
      <c r="H52" s="1151"/>
      <c r="I52" s="1151"/>
      <c r="J52" s="1151"/>
    </row>
    <row r="53" spans="1:11" s="461" customFormat="1" ht="12.2" customHeight="1">
      <c r="A53" s="1151"/>
      <c r="B53" s="1151"/>
      <c r="C53" s="1151"/>
      <c r="D53" s="1151"/>
      <c r="E53" s="1151"/>
      <c r="F53" s="1151"/>
      <c r="G53" s="1151"/>
      <c r="H53" s="1151"/>
      <c r="I53" s="1151"/>
      <c r="J53" s="1151"/>
    </row>
    <row r="54" spans="1:11" s="461" customFormat="1" ht="12.2" customHeight="1">
      <c r="A54" s="1151"/>
      <c r="B54" s="1151"/>
      <c r="C54" s="1151"/>
      <c r="D54" s="1151"/>
      <c r="E54" s="1151"/>
      <c r="F54" s="1151"/>
      <c r="G54" s="1151"/>
      <c r="H54" s="1151"/>
      <c r="I54" s="1151"/>
      <c r="J54" s="1151"/>
    </row>
    <row r="55" spans="1:11" s="461" customFormat="1" ht="12.2" customHeight="1">
      <c r="A55" s="1151"/>
      <c r="B55" s="1151"/>
      <c r="C55" s="1151"/>
      <c r="D55" s="1151"/>
      <c r="E55" s="1151"/>
      <c r="F55" s="1151"/>
      <c r="G55" s="1151"/>
      <c r="H55" s="1151"/>
      <c r="I55" s="1151"/>
      <c r="J55" s="1151"/>
    </row>
    <row r="56" spans="1:11" s="126" customFormat="1" ht="21.75" customHeight="1">
      <c r="A56" s="2628"/>
      <c r="B56" s="2628"/>
      <c r="C56" s="2628"/>
      <c r="D56" s="2628"/>
      <c r="E56" s="2628"/>
      <c r="F56" s="2628"/>
      <c r="G56" s="2628"/>
      <c r="H56" s="2628"/>
      <c r="I56" s="2628"/>
      <c r="J56" s="2628"/>
      <c r="K56" s="260"/>
    </row>
    <row r="57" spans="1:11" s="98" customFormat="1" ht="22.5" customHeight="1">
      <c r="A57" s="545"/>
      <c r="B57" s="546"/>
      <c r="C57" s="546"/>
      <c r="D57" s="546"/>
      <c r="E57" s="546"/>
      <c r="F57" s="546"/>
      <c r="G57" s="546"/>
      <c r="H57" s="546"/>
      <c r="I57" s="546"/>
      <c r="J57" s="546"/>
    </row>
    <row r="58" spans="1:11" s="433" customFormat="1" ht="18.75" customHeight="1">
      <c r="A58" s="2649" t="s">
        <v>1161</v>
      </c>
      <c r="B58" s="2649"/>
      <c r="C58" s="2649"/>
      <c r="D58" s="2649"/>
      <c r="E58" s="2649"/>
      <c r="F58" s="2649"/>
      <c r="G58" s="2649"/>
      <c r="H58" s="2649"/>
      <c r="I58" s="2649"/>
      <c r="J58" s="2649"/>
    </row>
    <row r="59" spans="1:11" s="50" customFormat="1" ht="12.75" customHeight="1"/>
    <row r="60" spans="1:11" s="52" customFormat="1" ht="11.25" customHeight="1">
      <c r="A60" s="338"/>
      <c r="B60" s="998" t="s">
        <v>5</v>
      </c>
      <c r="C60" s="154" t="s">
        <v>3</v>
      </c>
      <c r="D60" s="154" t="s">
        <v>6</v>
      </c>
      <c r="E60" s="153" t="s">
        <v>1578</v>
      </c>
      <c r="F60" s="153" t="s">
        <v>5</v>
      </c>
      <c r="G60" s="153" t="s">
        <v>3</v>
      </c>
      <c r="H60" s="154" t="s">
        <v>6</v>
      </c>
      <c r="I60" s="153" t="s">
        <v>2</v>
      </c>
      <c r="J60" s="153" t="s">
        <v>5</v>
      </c>
    </row>
    <row r="61" spans="1:11" s="52" customFormat="1" ht="12" customHeight="1">
      <c r="A61" s="68" t="s">
        <v>11</v>
      </c>
      <c r="B61" s="1632" t="s">
        <v>1813</v>
      </c>
      <c r="C61" s="340" t="s">
        <v>1326</v>
      </c>
      <c r="D61" s="339" t="s">
        <v>1326</v>
      </c>
      <c r="E61" s="339" t="s">
        <v>1326</v>
      </c>
      <c r="F61" s="340" t="s">
        <v>1326</v>
      </c>
      <c r="G61" s="340" t="s">
        <v>1045</v>
      </c>
      <c r="H61" s="339" t="s">
        <v>1045</v>
      </c>
      <c r="I61" s="339" t="s">
        <v>1045</v>
      </c>
      <c r="J61" s="339" t="s">
        <v>1045</v>
      </c>
    </row>
    <row r="62" spans="1:11" s="52" customFormat="1" ht="13.5" customHeight="1">
      <c r="A62" s="431" t="s">
        <v>451</v>
      </c>
      <c r="B62" s="1006"/>
      <c r="C62" s="342"/>
      <c r="D62" s="342"/>
      <c r="E62" s="342"/>
      <c r="F62" s="342"/>
      <c r="G62" s="342"/>
      <c r="H62" s="342"/>
      <c r="I62" s="342"/>
      <c r="J62" s="342"/>
    </row>
    <row r="63" spans="1:11" s="52" customFormat="1" ht="12" customHeight="1">
      <c r="A63" s="428" t="s">
        <v>557</v>
      </c>
      <c r="B63" s="1020">
        <v>672.08578050746996</v>
      </c>
      <c r="C63" s="485">
        <v>655.23105054307996</v>
      </c>
      <c r="D63" s="485">
        <v>661.66443836079964</v>
      </c>
      <c r="E63" s="485">
        <v>655.33101689801003</v>
      </c>
      <c r="F63" s="485">
        <v>646.43850945877023</v>
      </c>
      <c r="G63" s="485">
        <v>636.34295240064978</v>
      </c>
      <c r="H63" s="485">
        <v>622.99588632728978</v>
      </c>
      <c r="I63" s="485">
        <v>612.75861280888978</v>
      </c>
      <c r="J63" s="485">
        <v>603.59405517829998</v>
      </c>
    </row>
    <row r="64" spans="1:11" s="52" customFormat="1" ht="12" customHeight="1">
      <c r="A64" s="428" t="s">
        <v>515</v>
      </c>
      <c r="B64" s="1020">
        <v>147.86302012026005</v>
      </c>
      <c r="C64" s="485">
        <v>151.55233916484002</v>
      </c>
      <c r="D64" s="485">
        <v>147.53079347221993</v>
      </c>
      <c r="E64" s="485">
        <v>139.25008812093995</v>
      </c>
      <c r="F64" s="485">
        <v>139.01303152565001</v>
      </c>
      <c r="G64" s="485">
        <v>148.25373664920019</v>
      </c>
      <c r="H64" s="485">
        <v>150.42746072891993</v>
      </c>
      <c r="I64" s="485">
        <v>148.28635977250016</v>
      </c>
      <c r="J64" s="485">
        <v>144.57420741793015</v>
      </c>
    </row>
    <row r="65" spans="1:10" s="52" customFormat="1" ht="12" customHeight="1">
      <c r="A65" s="428" t="s">
        <v>1121</v>
      </c>
      <c r="B65" s="1020">
        <v>495.04699378253122</v>
      </c>
      <c r="C65" s="485">
        <v>515.7698064173527</v>
      </c>
      <c r="D65" s="485">
        <v>537.34957174974011</v>
      </c>
      <c r="E65" s="485">
        <v>497.8278999908394</v>
      </c>
      <c r="F65" s="485">
        <v>504.82758695870177</v>
      </c>
      <c r="G65" s="485">
        <v>489.20598356994185</v>
      </c>
      <c r="H65" s="485">
        <v>421.30084627358849</v>
      </c>
      <c r="I65" s="485">
        <v>424.09909062717287</v>
      </c>
      <c r="J65" s="485">
        <v>409.90170491238445</v>
      </c>
    </row>
    <row r="66" spans="1:10" s="52" customFormat="1" ht="12" customHeight="1">
      <c r="A66" s="430" t="s">
        <v>461</v>
      </c>
      <c r="B66" s="1021">
        <v>1314.9957944102612</v>
      </c>
      <c r="C66" s="486">
        <v>1322.5531961252727</v>
      </c>
      <c r="D66" s="486">
        <v>1346.5448035827596</v>
      </c>
      <c r="E66" s="486">
        <v>1292.4090050097893</v>
      </c>
      <c r="F66" s="486">
        <v>1290.2791279431221</v>
      </c>
      <c r="G66" s="486">
        <v>1273.8026726197918</v>
      </c>
      <c r="H66" s="486">
        <v>1194.7241933297983</v>
      </c>
      <c r="I66" s="486">
        <v>1185.1440632085628</v>
      </c>
      <c r="J66" s="486">
        <v>1158.0699675086146</v>
      </c>
    </row>
    <row r="67" spans="1:10" s="52" customFormat="1" ht="13.5" customHeight="1">
      <c r="A67" s="431" t="s">
        <v>452</v>
      </c>
      <c r="B67" s="1022"/>
      <c r="C67" s="487"/>
      <c r="D67" s="487"/>
      <c r="E67" s="487"/>
      <c r="F67" s="487"/>
      <c r="G67" s="487"/>
      <c r="H67" s="487"/>
      <c r="I67" s="487"/>
      <c r="J67" s="487"/>
    </row>
    <row r="68" spans="1:10" s="52" customFormat="1" ht="12" customHeight="1">
      <c r="A68" s="428" t="s">
        <v>557</v>
      </c>
      <c r="B68" s="1020">
        <v>159.17033651239998</v>
      </c>
      <c r="C68" s="485">
        <v>160.17073476765003</v>
      </c>
      <c r="D68" s="485">
        <v>171.40308444146001</v>
      </c>
      <c r="E68" s="485">
        <v>170.55223507732995</v>
      </c>
      <c r="F68" s="485">
        <v>164.98120174199002</v>
      </c>
      <c r="G68" s="485">
        <v>164.51872960674001</v>
      </c>
      <c r="H68" s="485">
        <v>169.81907529290004</v>
      </c>
      <c r="I68" s="485">
        <v>168.16553490195002</v>
      </c>
      <c r="J68" s="485">
        <v>163.53516007675003</v>
      </c>
    </row>
    <row r="69" spans="1:10" s="52" customFormat="1" ht="12" customHeight="1">
      <c r="A69" s="428" t="s">
        <v>515</v>
      </c>
      <c r="B69" s="1020">
        <v>85.194689989539896</v>
      </c>
      <c r="C69" s="485">
        <v>88.753811731409897</v>
      </c>
      <c r="D69" s="485">
        <v>91.772728540549963</v>
      </c>
      <c r="E69" s="485">
        <v>96.550257198490172</v>
      </c>
      <c r="F69" s="485">
        <v>90.841425648919923</v>
      </c>
      <c r="G69" s="485">
        <v>98.009231277880005</v>
      </c>
      <c r="H69" s="485">
        <v>91.655550510900014</v>
      </c>
      <c r="I69" s="485">
        <v>94.985748769590131</v>
      </c>
      <c r="J69" s="485">
        <v>97.698277848439972</v>
      </c>
    </row>
    <row r="70" spans="1:10" s="52" customFormat="1" ht="12" customHeight="1">
      <c r="A70" s="428" t="s">
        <v>1121</v>
      </c>
      <c r="B70" s="1020">
        <v>219.62171203420669</v>
      </c>
      <c r="C70" s="485">
        <v>256.2458082160756</v>
      </c>
      <c r="D70" s="485">
        <v>293.6586980778219</v>
      </c>
      <c r="E70" s="485">
        <v>288.29722513213733</v>
      </c>
      <c r="F70" s="485">
        <v>305.09401185639911</v>
      </c>
      <c r="G70" s="485">
        <v>279.26772425697521</v>
      </c>
      <c r="H70" s="485">
        <v>286.92393385513918</v>
      </c>
      <c r="I70" s="485">
        <v>263.45406499386047</v>
      </c>
      <c r="J70" s="485">
        <v>245.01449334527655</v>
      </c>
    </row>
    <row r="71" spans="1:10" s="52" customFormat="1" ht="12" customHeight="1">
      <c r="A71" s="430" t="s">
        <v>461</v>
      </c>
      <c r="B71" s="1021">
        <v>463.98673853614662</v>
      </c>
      <c r="C71" s="486">
        <v>505.17035471513555</v>
      </c>
      <c r="D71" s="486">
        <v>556.83451105983181</v>
      </c>
      <c r="E71" s="486">
        <v>555.3997174079575</v>
      </c>
      <c r="F71" s="486">
        <v>560.91663924730904</v>
      </c>
      <c r="G71" s="486">
        <v>541.79568514159519</v>
      </c>
      <c r="H71" s="486">
        <v>548.39855965893923</v>
      </c>
      <c r="I71" s="486">
        <v>526.6053486654007</v>
      </c>
      <c r="J71" s="486">
        <v>506.24793127046655</v>
      </c>
    </row>
    <row r="72" spans="1:10" s="52" customFormat="1" ht="13.5" customHeight="1">
      <c r="A72" s="431" t="s">
        <v>480</v>
      </c>
      <c r="B72" s="1022"/>
      <c r="C72" s="487"/>
      <c r="D72" s="487"/>
      <c r="E72" s="487"/>
      <c r="F72" s="487"/>
      <c r="G72" s="487"/>
      <c r="H72" s="487"/>
      <c r="I72" s="487"/>
      <c r="J72" s="487"/>
    </row>
    <row r="73" spans="1:10" s="52" customFormat="1" ht="12" customHeight="1">
      <c r="A73" s="428" t="s">
        <v>557</v>
      </c>
      <c r="B73" s="1020">
        <v>18.152464174029998</v>
      </c>
      <c r="C73" s="485">
        <v>19.235645084310001</v>
      </c>
      <c r="D73" s="485">
        <v>20.337964053409998</v>
      </c>
      <c r="E73" s="485">
        <v>20.961269729040005</v>
      </c>
      <c r="F73" s="485">
        <v>20.768645343949991</v>
      </c>
      <c r="G73" s="485">
        <v>21.86452016046</v>
      </c>
      <c r="H73" s="485">
        <v>23.0302899729</v>
      </c>
      <c r="I73" s="485">
        <v>23.539529920269999</v>
      </c>
      <c r="J73" s="485">
        <v>22.385485203599995</v>
      </c>
    </row>
    <row r="74" spans="1:10" s="52" customFormat="1" ht="12" customHeight="1">
      <c r="A74" s="428" t="s">
        <v>515</v>
      </c>
      <c r="B74" s="1020">
        <v>19.358223650459987</v>
      </c>
      <c r="C74" s="485">
        <v>19.980379331200005</v>
      </c>
      <c r="D74" s="485">
        <v>21.156740337320006</v>
      </c>
      <c r="E74" s="485">
        <v>20.111674041130001</v>
      </c>
      <c r="F74" s="485">
        <v>21.752741505979994</v>
      </c>
      <c r="G74" s="485">
        <v>24.231598709019988</v>
      </c>
      <c r="H74" s="485">
        <v>24.342404578399961</v>
      </c>
      <c r="I74" s="485">
        <v>22.042731639330025</v>
      </c>
      <c r="J74" s="485">
        <v>21.169870126249979</v>
      </c>
    </row>
    <row r="75" spans="1:10" s="52" customFormat="1" ht="12" customHeight="1">
      <c r="A75" s="428" t="s">
        <v>1121</v>
      </c>
      <c r="B75" s="1020">
        <v>81.969274801638718</v>
      </c>
      <c r="C75" s="485">
        <v>54.018611744525273</v>
      </c>
      <c r="D75" s="485">
        <v>35.237989980916524</v>
      </c>
      <c r="E75" s="485">
        <v>32.423615110322508</v>
      </c>
      <c r="F75" s="485">
        <v>30.228482009862184</v>
      </c>
      <c r="G75" s="485">
        <v>27.273025705655641</v>
      </c>
      <c r="H75" s="485">
        <v>25.015881892723318</v>
      </c>
      <c r="I75" s="485">
        <v>27.671294503605008</v>
      </c>
      <c r="J75" s="485">
        <v>28.221740822498965</v>
      </c>
    </row>
    <row r="76" spans="1:10" s="52" customFormat="1" ht="12" customHeight="1">
      <c r="A76" s="430" t="s">
        <v>461</v>
      </c>
      <c r="B76" s="1021">
        <v>119.4799626261287</v>
      </c>
      <c r="C76" s="486">
        <v>93.234636160035279</v>
      </c>
      <c r="D76" s="486">
        <v>76.732694371646531</v>
      </c>
      <c r="E76" s="486">
        <v>73.496558880492515</v>
      </c>
      <c r="F76" s="486">
        <v>72.749868859792173</v>
      </c>
      <c r="G76" s="486">
        <v>73.369144575135635</v>
      </c>
      <c r="H76" s="486">
        <v>72.388576444023272</v>
      </c>
      <c r="I76" s="486">
        <v>73.253556063205039</v>
      </c>
      <c r="J76" s="486">
        <v>71.777096152348946</v>
      </c>
    </row>
    <row r="77" spans="1:10" s="52" customFormat="1" ht="13.5" customHeight="1">
      <c r="A77" s="431" t="s">
        <v>606</v>
      </c>
      <c r="B77" s="1022"/>
      <c r="C77" s="487"/>
      <c r="D77" s="487"/>
      <c r="E77" s="487"/>
      <c r="F77" s="487"/>
      <c r="G77" s="487"/>
      <c r="H77" s="487"/>
      <c r="I77" s="487"/>
      <c r="J77" s="487"/>
    </row>
    <row r="78" spans="1:10" s="52" customFormat="1" ht="12" customHeight="1">
      <c r="A78" s="428" t="s">
        <v>557</v>
      </c>
      <c r="B78" s="1020">
        <v>2.7312779228400004</v>
      </c>
      <c r="C78" s="485">
        <v>2.7399224229400003</v>
      </c>
      <c r="D78" s="485">
        <v>3.1985976032599988</v>
      </c>
      <c r="E78" s="485">
        <v>3.526402268</v>
      </c>
      <c r="F78" s="485">
        <v>3.3525331256000004</v>
      </c>
      <c r="G78" s="485">
        <v>3.4733801362500003</v>
      </c>
      <c r="H78" s="485">
        <v>3.4728764491700002</v>
      </c>
      <c r="I78" s="485">
        <v>3.0929012543199996</v>
      </c>
      <c r="J78" s="485">
        <v>3.4298805425900016</v>
      </c>
    </row>
    <row r="79" spans="1:10" s="52" customFormat="1" ht="12" customHeight="1">
      <c r="A79" s="428" t="s">
        <v>515</v>
      </c>
      <c r="B79" s="1020">
        <v>3.6200066372899982</v>
      </c>
      <c r="C79" s="485">
        <v>3.7305134742199999</v>
      </c>
      <c r="D79" s="485">
        <v>4.2925029965599988</v>
      </c>
      <c r="E79" s="485">
        <v>4.2645622045499962</v>
      </c>
      <c r="F79" s="485">
        <v>3.365479292289999</v>
      </c>
      <c r="G79" s="485">
        <v>3.9179119893099981</v>
      </c>
      <c r="H79" s="485">
        <v>4.2262199192899992</v>
      </c>
      <c r="I79" s="485">
        <v>3.9285756692899976</v>
      </c>
      <c r="J79" s="485">
        <v>3.6347750170000013</v>
      </c>
    </row>
    <row r="80" spans="1:10" s="52" customFormat="1" ht="12" customHeight="1">
      <c r="A80" s="428" t="s">
        <v>1121</v>
      </c>
      <c r="B80" s="1020">
        <v>13.926827713455143</v>
      </c>
      <c r="C80" s="485">
        <v>12.240707550438589</v>
      </c>
      <c r="D80" s="485">
        <v>10.996903365964243</v>
      </c>
      <c r="E80" s="485">
        <v>10.043317025731326</v>
      </c>
      <c r="F80" s="485">
        <v>11.499657302760934</v>
      </c>
      <c r="G80" s="485">
        <v>13.223098427647114</v>
      </c>
      <c r="H80" s="485">
        <v>10.627865874533748</v>
      </c>
      <c r="I80" s="485">
        <v>12.005829369010948</v>
      </c>
      <c r="J80" s="485">
        <v>12.464398761739726</v>
      </c>
    </row>
    <row r="81" spans="1:12" s="52" customFormat="1" ht="12" customHeight="1">
      <c r="A81" s="430" t="s">
        <v>461</v>
      </c>
      <c r="B81" s="1021">
        <v>20.278112273585144</v>
      </c>
      <c r="C81" s="486">
        <v>18.711143447598587</v>
      </c>
      <c r="D81" s="486">
        <v>18.488003965784241</v>
      </c>
      <c r="E81" s="486">
        <v>17.834281498281321</v>
      </c>
      <c r="F81" s="486">
        <v>18.217669720650932</v>
      </c>
      <c r="G81" s="486">
        <v>20.614390553207112</v>
      </c>
      <c r="H81" s="486">
        <v>18.326962242993748</v>
      </c>
      <c r="I81" s="486">
        <v>19.027306292620946</v>
      </c>
      <c r="J81" s="486">
        <v>19.529054321329731</v>
      </c>
    </row>
    <row r="82" spans="1:12" s="1394" customFormat="1" ht="12" customHeight="1">
      <c r="A82" s="380" t="s">
        <v>1162</v>
      </c>
      <c r="B82" s="1493">
        <v>852.13985911674001</v>
      </c>
      <c r="C82" s="1494">
        <v>837.37735281798007</v>
      </c>
      <c r="D82" s="1494">
        <v>856.60408445892972</v>
      </c>
      <c r="E82" s="1494">
        <v>850.37092397238007</v>
      </c>
      <c r="F82" s="1494">
        <v>835.54088967031021</v>
      </c>
      <c r="G82" s="1494">
        <v>826.19958230409975</v>
      </c>
      <c r="H82" s="1494">
        <v>819.3181280422599</v>
      </c>
      <c r="I82" s="1494">
        <v>807.55657888542987</v>
      </c>
      <c r="J82" s="1494">
        <v>792.94458100123995</v>
      </c>
      <c r="K82" s="1527"/>
    </row>
    <row r="83" spans="1:12" s="1394" customFormat="1" ht="12" customHeight="1">
      <c r="A83" s="380" t="s">
        <v>1163</v>
      </c>
      <c r="B83" s="1020">
        <v>256.03594039754989</v>
      </c>
      <c r="C83" s="485">
        <v>264.01704370166993</v>
      </c>
      <c r="D83" s="485">
        <v>264.75276534664994</v>
      </c>
      <c r="E83" s="485">
        <v>260.1765815651101</v>
      </c>
      <c r="F83" s="485">
        <v>254.9726779728399</v>
      </c>
      <c r="G83" s="485">
        <v>274.41247862541013</v>
      </c>
      <c r="H83" s="485">
        <v>270.65163573750988</v>
      </c>
      <c r="I83" s="485">
        <v>269.24341585071033</v>
      </c>
      <c r="J83" s="485">
        <v>267.07713040962011</v>
      </c>
      <c r="K83" s="420"/>
    </row>
    <row r="84" spans="1:12" s="1394" customFormat="1" ht="12" customHeight="1">
      <c r="A84" s="380" t="s">
        <v>1164</v>
      </c>
      <c r="B84" s="1495">
        <v>810.56480833183173</v>
      </c>
      <c r="C84" s="1496">
        <v>838.27493392839222</v>
      </c>
      <c r="D84" s="1496">
        <v>877.24316317444277</v>
      </c>
      <c r="E84" s="1496">
        <v>828.59205725903053</v>
      </c>
      <c r="F84" s="1496">
        <v>851.64973812772405</v>
      </c>
      <c r="G84" s="1496">
        <v>808.96983196021972</v>
      </c>
      <c r="H84" s="1496">
        <v>743.8685278959847</v>
      </c>
      <c r="I84" s="1496">
        <v>727.23027949364928</v>
      </c>
      <c r="J84" s="1496">
        <v>695.60233784189973</v>
      </c>
      <c r="K84" s="420"/>
    </row>
    <row r="85" spans="1:12" s="93" customFormat="1" ht="12" customHeight="1">
      <c r="A85" s="429" t="s">
        <v>1165</v>
      </c>
      <c r="B85" s="1023">
        <v>1918.7406078461215</v>
      </c>
      <c r="C85" s="488">
        <v>1939.6693304480423</v>
      </c>
      <c r="D85" s="488">
        <v>1998.6000129800225</v>
      </c>
      <c r="E85" s="488">
        <v>1939.1395627965207</v>
      </c>
      <c r="F85" s="488">
        <v>1942.1633057708741</v>
      </c>
      <c r="G85" s="488">
        <v>1909.5818928897297</v>
      </c>
      <c r="H85" s="488">
        <v>1833.8382916757546</v>
      </c>
      <c r="I85" s="488">
        <v>1804.0302742297895</v>
      </c>
      <c r="J85" s="488">
        <v>1755.62404925276</v>
      </c>
      <c r="L85" s="1144"/>
    </row>
    <row r="86" spans="1:12" s="52" customFormat="1" ht="13.5" customHeight="1">
      <c r="A86" s="327"/>
      <c r="B86" s="381"/>
      <c r="C86" s="381"/>
      <c r="D86" s="381"/>
      <c r="E86" s="381"/>
      <c r="F86" s="381"/>
      <c r="G86" s="381"/>
      <c r="H86" s="381"/>
      <c r="I86" s="381"/>
      <c r="J86" s="381"/>
    </row>
    <row r="87" spans="1:12" s="52" customFormat="1" ht="11.25" customHeight="1">
      <c r="A87" s="338"/>
      <c r="B87" s="998" t="s">
        <v>5</v>
      </c>
      <c r="C87" s="154" t="s">
        <v>3</v>
      </c>
      <c r="D87" s="154" t="s">
        <v>6</v>
      </c>
      <c r="E87" s="153" t="s">
        <v>2</v>
      </c>
      <c r="F87" s="153" t="s">
        <v>5</v>
      </c>
      <c r="G87" s="153" t="s">
        <v>3</v>
      </c>
      <c r="H87" s="154" t="s">
        <v>6</v>
      </c>
      <c r="I87" s="153" t="s">
        <v>2</v>
      </c>
      <c r="J87" s="153" t="s">
        <v>5</v>
      </c>
    </row>
    <row r="88" spans="1:12" s="52" customFormat="1" ht="12" customHeight="1">
      <c r="A88" s="68" t="s">
        <v>11</v>
      </c>
      <c r="B88" s="1632" t="s">
        <v>1813</v>
      </c>
      <c r="C88" s="340" t="s">
        <v>1326</v>
      </c>
      <c r="D88" s="339" t="s">
        <v>1326</v>
      </c>
      <c r="E88" s="339" t="s">
        <v>1326</v>
      </c>
      <c r="F88" s="340" t="s">
        <v>1326</v>
      </c>
      <c r="G88" s="340" t="s">
        <v>1045</v>
      </c>
      <c r="H88" s="339" t="s">
        <v>1045</v>
      </c>
      <c r="I88" s="339" t="s">
        <v>1045</v>
      </c>
      <c r="J88" s="339" t="s">
        <v>1045</v>
      </c>
    </row>
    <row r="89" spans="1:12" s="52" customFormat="1" ht="12" customHeight="1">
      <c r="A89" s="165" t="s">
        <v>453</v>
      </c>
      <c r="B89" s="988"/>
      <c r="C89" s="325"/>
      <c r="D89" s="325"/>
      <c r="E89" s="325"/>
      <c r="F89" s="325"/>
      <c r="G89" s="325"/>
      <c r="H89" s="325"/>
      <c r="I89" s="326"/>
      <c r="J89" s="325"/>
    </row>
    <row r="90" spans="1:12" s="52" customFormat="1" ht="11.1" customHeight="1">
      <c r="A90" s="428" t="s">
        <v>451</v>
      </c>
      <c r="B90" s="1020">
        <v>306.39841788239119</v>
      </c>
      <c r="C90" s="485">
        <v>325.74594791110275</v>
      </c>
      <c r="D90" s="485">
        <v>336.59928251417023</v>
      </c>
      <c r="E90" s="485">
        <v>309.83482007311937</v>
      </c>
      <c r="F90" s="485">
        <v>304.79033299118174</v>
      </c>
      <c r="G90" s="485">
        <v>301.44498084520239</v>
      </c>
      <c r="H90" s="485">
        <v>258.75177388469842</v>
      </c>
      <c r="I90" s="485">
        <v>240.42135397054278</v>
      </c>
      <c r="J90" s="485">
        <v>233.06684015706472</v>
      </c>
    </row>
    <row r="91" spans="1:12" s="52" customFormat="1" ht="11.1" customHeight="1">
      <c r="A91" s="428" t="s">
        <v>452</v>
      </c>
      <c r="B91" s="1020">
        <v>139.33355039435679</v>
      </c>
      <c r="C91" s="485">
        <v>154.69328801326554</v>
      </c>
      <c r="D91" s="485">
        <v>181.13935003749182</v>
      </c>
      <c r="E91" s="485">
        <v>176.66163508063732</v>
      </c>
      <c r="F91" s="485">
        <v>183.62804577895898</v>
      </c>
      <c r="G91" s="485">
        <v>166.24535596522523</v>
      </c>
      <c r="H91" s="485">
        <v>161.00568083156915</v>
      </c>
      <c r="I91" s="485">
        <v>147.52078549092042</v>
      </c>
      <c r="J91" s="485">
        <v>138.62909306243537</v>
      </c>
    </row>
    <row r="92" spans="1:12" s="52" customFormat="1" ht="11.1" customHeight="1">
      <c r="A92" s="428" t="s">
        <v>480</v>
      </c>
      <c r="B92" s="1020">
        <v>38.7000657484787</v>
      </c>
      <c r="C92" s="485">
        <v>24.767961644255276</v>
      </c>
      <c r="D92" s="485">
        <v>15.685932755806526</v>
      </c>
      <c r="E92" s="485">
        <v>15.746566479312509</v>
      </c>
      <c r="F92" s="485">
        <v>18.562617342882184</v>
      </c>
      <c r="G92" s="485">
        <v>17.713369390395641</v>
      </c>
      <c r="H92" s="485">
        <v>16.68174580919333</v>
      </c>
      <c r="I92" s="485">
        <v>18.785357890808882</v>
      </c>
      <c r="J92" s="485">
        <v>18.02541164525018</v>
      </c>
    </row>
    <row r="93" spans="1:12" s="52" customFormat="1" ht="11.1" customHeight="1">
      <c r="A93" s="428" t="s">
        <v>606</v>
      </c>
      <c r="B93" s="1020">
        <v>9.3584836770851396</v>
      </c>
      <c r="C93" s="485">
        <v>9.5558689964285914</v>
      </c>
      <c r="D93" s="485">
        <v>8.9162740439942425</v>
      </c>
      <c r="E93" s="485">
        <v>7.8846756056113314</v>
      </c>
      <c r="F93" s="485">
        <v>8.8562351761109372</v>
      </c>
      <c r="G93" s="485">
        <v>11.023803702617119</v>
      </c>
      <c r="H93" s="485">
        <v>8.9789235989737453</v>
      </c>
      <c r="I93" s="485">
        <v>10.382771664660947</v>
      </c>
      <c r="J93" s="485">
        <v>10.79398171768973</v>
      </c>
    </row>
    <row r="94" spans="1:12" s="52" customFormat="1" ht="11.1" customHeight="1">
      <c r="A94" s="430" t="s">
        <v>454</v>
      </c>
      <c r="B94" s="1021">
        <v>493.79051770231183</v>
      </c>
      <c r="C94" s="486">
        <v>514.7630665650521</v>
      </c>
      <c r="D94" s="486">
        <v>542.34083935146282</v>
      </c>
      <c r="E94" s="486">
        <v>510.12769723868053</v>
      </c>
      <c r="F94" s="486">
        <v>515.8372312891338</v>
      </c>
      <c r="G94" s="486">
        <v>496.42750990344041</v>
      </c>
      <c r="H94" s="486">
        <v>445.41812412443466</v>
      </c>
      <c r="I94" s="486">
        <v>417.11026901693299</v>
      </c>
      <c r="J94" s="486">
        <v>400.51532658244003</v>
      </c>
    </row>
    <row r="95" spans="1:12" s="52" customFormat="1" ht="12" customHeight="1">
      <c r="A95" s="165" t="s">
        <v>455</v>
      </c>
      <c r="B95" s="1024"/>
      <c r="C95" s="489"/>
      <c r="D95" s="489"/>
      <c r="E95" s="489"/>
      <c r="F95" s="489"/>
      <c r="G95" s="489"/>
      <c r="H95" s="489"/>
      <c r="I95" s="490"/>
      <c r="J95" s="489"/>
    </row>
    <row r="96" spans="1:12" s="52" customFormat="1" ht="11.1" customHeight="1">
      <c r="A96" s="428" t="s">
        <v>451</v>
      </c>
      <c r="B96" s="1020">
        <v>146.72243462343008</v>
      </c>
      <c r="C96" s="485">
        <v>147.69779887631273</v>
      </c>
      <c r="D96" s="485">
        <v>143.59749623948997</v>
      </c>
      <c r="E96" s="485">
        <v>136.26019526062615</v>
      </c>
      <c r="F96" s="485">
        <v>139.14571932932057</v>
      </c>
      <c r="G96" s="485">
        <v>135.56782764004333</v>
      </c>
      <c r="H96" s="485">
        <v>124.31072402920404</v>
      </c>
      <c r="I96" s="485">
        <v>124.40384833108826</v>
      </c>
      <c r="J96" s="485">
        <v>119.00439482609778</v>
      </c>
    </row>
    <row r="97" spans="1:15" s="52" customFormat="1" ht="11.1" customHeight="1">
      <c r="A97" s="428" t="s">
        <v>452</v>
      </c>
      <c r="B97" s="1020">
        <v>49.424463302187355</v>
      </c>
      <c r="C97" s="485">
        <v>53.63994620728436</v>
      </c>
      <c r="D97" s="485">
        <v>60.735093888281334</v>
      </c>
      <c r="E97" s="485">
        <v>59.914639740467734</v>
      </c>
      <c r="F97" s="485">
        <v>56.669488593687952</v>
      </c>
      <c r="G97" s="485">
        <v>58.697550242450681</v>
      </c>
      <c r="H97" s="485">
        <v>69.566791736449915</v>
      </c>
      <c r="I97" s="485">
        <v>68.730270841144531</v>
      </c>
      <c r="J97" s="485">
        <v>73.243318852534372</v>
      </c>
    </row>
    <row r="98" spans="1:15" s="52" customFormat="1" ht="11.1" customHeight="1">
      <c r="A98" s="428" t="s">
        <v>480</v>
      </c>
      <c r="B98" s="1020">
        <v>10.973605785148512</v>
      </c>
      <c r="C98" s="485">
        <v>10.491839835327726</v>
      </c>
      <c r="D98" s="485">
        <v>8.6818854017226812</v>
      </c>
      <c r="E98" s="485">
        <v>8.6584263362652276</v>
      </c>
      <c r="F98" s="485">
        <v>9.8021339392807061</v>
      </c>
      <c r="G98" s="485">
        <v>9.6971461717509353</v>
      </c>
      <c r="H98" s="485">
        <v>11.301071060525276</v>
      </c>
      <c r="I98" s="485">
        <v>10.177778277147588</v>
      </c>
      <c r="J98" s="485">
        <v>8.9289994892892306</v>
      </c>
    </row>
    <row r="99" spans="1:15" s="52" customFormat="1" ht="11.1" customHeight="1">
      <c r="A99" s="428" t="s">
        <v>606</v>
      </c>
      <c r="B99" s="1020">
        <v>2.6559930354098085</v>
      </c>
      <c r="C99" s="485">
        <v>2.8496277504035255</v>
      </c>
      <c r="D99" s="485">
        <v>2.9232196506391088</v>
      </c>
      <c r="E99" s="485">
        <v>2.8660682518126865</v>
      </c>
      <c r="F99" s="485">
        <v>2.9851658802283687</v>
      </c>
      <c r="G99" s="485">
        <v>3.2819055872875751</v>
      </c>
      <c r="H99" s="485">
        <v>3.3120181053644293</v>
      </c>
      <c r="I99" s="485">
        <v>3.4213062167491168</v>
      </c>
      <c r="J99" s="485">
        <v>3.4547009632039032</v>
      </c>
    </row>
    <row r="100" spans="1:15" s="52" customFormat="1" ht="11.1" customHeight="1">
      <c r="A100" s="430" t="s">
        <v>456</v>
      </c>
      <c r="B100" s="1021">
        <v>209.77649674617575</v>
      </c>
      <c r="C100" s="486">
        <v>214.67921266932836</v>
      </c>
      <c r="D100" s="486">
        <v>215.93769518013312</v>
      </c>
      <c r="E100" s="486">
        <v>207.69932958917178</v>
      </c>
      <c r="F100" s="486">
        <v>208.60250774251762</v>
      </c>
      <c r="G100" s="486">
        <v>207.24442964153255</v>
      </c>
      <c r="H100" s="486">
        <v>208.49060493154366</v>
      </c>
      <c r="I100" s="486">
        <v>206.73320366612947</v>
      </c>
      <c r="J100" s="486">
        <v>204.63141413112527</v>
      </c>
    </row>
    <row r="101" spans="1:15" ht="7.5" customHeight="1"/>
    <row r="102" spans="1:15" s="126" customFormat="1" ht="21" customHeight="1">
      <c r="A102" s="2628" t="s">
        <v>1074</v>
      </c>
      <c r="B102" s="2628"/>
      <c r="C102" s="2628"/>
      <c r="D102" s="2628"/>
      <c r="E102" s="2628"/>
      <c r="F102" s="2628"/>
      <c r="G102" s="2628"/>
      <c r="H102" s="2628"/>
      <c r="I102" s="2628"/>
      <c r="J102" s="2628"/>
      <c r="K102" s="260"/>
    </row>
    <row r="103" spans="1:15" ht="15" customHeight="1">
      <c r="A103" s="2619" t="s">
        <v>1230</v>
      </c>
      <c r="B103" s="2619"/>
      <c r="C103" s="2619"/>
      <c r="D103" s="2619"/>
      <c r="E103" s="2619"/>
      <c r="F103" s="2619"/>
      <c r="G103" s="2619"/>
      <c r="H103" s="2619"/>
      <c r="I103" s="2619"/>
      <c r="J103" s="2619"/>
    </row>
    <row r="104" spans="1:15" s="98" customFormat="1" ht="22.5" customHeight="1">
      <c r="A104" s="545"/>
      <c r="B104" s="546"/>
      <c r="C104" s="546"/>
      <c r="D104" s="546"/>
      <c r="E104" s="546"/>
      <c r="F104" s="546"/>
      <c r="G104" s="546"/>
      <c r="H104" s="546"/>
      <c r="I104" s="546"/>
      <c r="J104" s="546"/>
    </row>
    <row r="105" spans="1:15" s="433" customFormat="1" ht="18.75" customHeight="1">
      <c r="A105" s="2640" t="s">
        <v>1180</v>
      </c>
      <c r="B105" s="2640"/>
      <c r="C105" s="2640"/>
      <c r="D105" s="2640"/>
      <c r="E105" s="2640"/>
      <c r="F105" s="2640"/>
      <c r="G105" s="2640"/>
      <c r="H105" s="2640"/>
    </row>
    <row r="106" spans="1:15" s="512" customFormat="1" ht="12" customHeight="1"/>
    <row r="107" spans="1:15" s="282" customFormat="1" ht="12.75" customHeight="1">
      <c r="A107" s="1513"/>
      <c r="B107" s="1513"/>
      <c r="C107" s="1513"/>
      <c r="D107" s="1513"/>
      <c r="E107" s="1513"/>
      <c r="F107" s="1513"/>
      <c r="G107" s="1513"/>
      <c r="H107" s="1513"/>
      <c r="I107" s="1513"/>
      <c r="J107" s="1513"/>
      <c r="K107" s="1513"/>
      <c r="L107" s="1513"/>
      <c r="M107" s="1513"/>
      <c r="N107" s="1513"/>
      <c r="O107" s="1513"/>
    </row>
    <row r="108" spans="1:15" s="282" customFormat="1" ht="12.75" customHeight="1">
      <c r="A108" s="1513"/>
      <c r="B108" s="1513"/>
      <c r="C108" s="1513"/>
      <c r="D108" s="1513"/>
      <c r="E108" s="1513"/>
      <c r="F108" s="1513"/>
      <c r="G108" s="1513"/>
      <c r="H108" s="1513"/>
      <c r="I108" s="1513"/>
      <c r="J108" s="1513"/>
      <c r="K108" s="1513"/>
      <c r="L108" s="1513"/>
      <c r="M108" s="1513"/>
      <c r="N108" s="1513"/>
      <c r="O108" s="1513"/>
    </row>
    <row r="109" spans="1:15" s="282" customFormat="1" ht="12.75" customHeight="1">
      <c r="A109" s="1513"/>
      <c r="B109" s="1513"/>
      <c r="C109" s="1513"/>
      <c r="D109" s="1513"/>
      <c r="E109" s="1513"/>
      <c r="F109" s="1513"/>
      <c r="G109" s="1513"/>
      <c r="H109" s="1513"/>
      <c r="I109" s="1513"/>
      <c r="J109" s="1513"/>
      <c r="K109" s="1513"/>
      <c r="L109" s="1513"/>
      <c r="M109" s="1513"/>
      <c r="N109" s="1513"/>
      <c r="O109" s="1513"/>
    </row>
    <row r="110" spans="1:15" s="282" customFormat="1" ht="12.75" customHeight="1">
      <c r="A110" s="1513"/>
      <c r="B110" s="1513"/>
      <c r="C110" s="1513"/>
      <c r="D110" s="1513"/>
      <c r="E110" s="1513"/>
      <c r="F110" s="1513"/>
      <c r="G110" s="1513"/>
      <c r="H110" s="1513"/>
      <c r="I110" s="1513"/>
      <c r="J110" s="1513"/>
      <c r="K110" s="1513"/>
      <c r="L110" s="1513"/>
      <c r="M110" s="1513"/>
      <c r="N110" s="1513"/>
      <c r="O110" s="1513"/>
    </row>
    <row r="111" spans="1:15" s="282" customFormat="1" ht="12.75" customHeight="1">
      <c r="A111" s="1513"/>
      <c r="B111" s="1513"/>
      <c r="C111" s="1513"/>
      <c r="D111" s="1513"/>
      <c r="E111" s="1513"/>
      <c r="F111" s="1513"/>
      <c r="G111" s="1513"/>
      <c r="H111" s="1513"/>
      <c r="I111" s="1513"/>
      <c r="J111" s="1513"/>
      <c r="K111" s="1513"/>
      <c r="L111" s="1513"/>
      <c r="M111" s="1513"/>
      <c r="N111" s="1513"/>
      <c r="O111" s="1513"/>
    </row>
    <row r="112" spans="1:15" s="282" customFormat="1" ht="12.75" customHeight="1">
      <c r="A112" s="1513"/>
      <c r="B112" s="1513"/>
      <c r="C112" s="1513"/>
      <c r="D112" s="1513"/>
      <c r="E112" s="1513"/>
      <c r="F112" s="1513"/>
      <c r="G112" s="1513"/>
      <c r="H112" s="1513"/>
      <c r="I112" s="1513"/>
      <c r="J112" s="1513"/>
      <c r="K112" s="1513"/>
      <c r="L112" s="1513"/>
      <c r="M112" s="1513"/>
      <c r="N112" s="1513"/>
      <c r="O112" s="1513"/>
    </row>
    <row r="113" spans="1:15" s="282" customFormat="1" ht="12.75" customHeight="1">
      <c r="A113" s="1513"/>
      <c r="B113" s="1513"/>
      <c r="C113" s="1513"/>
      <c r="D113" s="1513"/>
      <c r="E113" s="1513"/>
      <c r="F113" s="1513"/>
      <c r="G113" s="1513"/>
      <c r="H113" s="1513"/>
      <c r="I113" s="1513"/>
      <c r="J113" s="1513"/>
      <c r="K113" s="1513"/>
      <c r="L113" s="1513"/>
      <c r="M113" s="1513"/>
      <c r="N113" s="1513"/>
      <c r="O113" s="1513"/>
    </row>
    <row r="114" spans="1:15" s="282" customFormat="1" ht="12.75" customHeight="1">
      <c r="A114" s="1513"/>
      <c r="B114" s="1513"/>
      <c r="C114" s="1513"/>
      <c r="D114" s="1513"/>
      <c r="E114" s="1513"/>
      <c r="F114" s="1513"/>
      <c r="G114" s="1513"/>
      <c r="H114" s="1513"/>
      <c r="I114" s="1513"/>
      <c r="J114" s="1513"/>
      <c r="K114" s="1513"/>
      <c r="L114" s="1513"/>
      <c r="M114" s="1513"/>
      <c r="N114" s="1513"/>
      <c r="O114" s="1513"/>
    </row>
    <row r="115" spans="1:15" s="282" customFormat="1" ht="12.75" customHeight="1">
      <c r="A115" s="1513"/>
      <c r="B115" s="1513"/>
      <c r="C115" s="1513"/>
      <c r="D115" s="1513"/>
      <c r="E115" s="1513"/>
      <c r="F115" s="1513"/>
      <c r="G115" s="1513"/>
      <c r="H115" s="1513"/>
      <c r="I115" s="1513"/>
      <c r="J115" s="1513"/>
      <c r="K115" s="1513"/>
      <c r="L115" s="1513"/>
      <c r="M115" s="1513"/>
      <c r="N115" s="1513"/>
      <c r="O115" s="1513"/>
    </row>
    <row r="116" spans="1:15" s="282" customFormat="1" ht="12.75" customHeight="1">
      <c r="A116" s="1513"/>
      <c r="B116" s="1513"/>
      <c r="C116" s="1513"/>
      <c r="D116" s="1513"/>
      <c r="E116" s="1513"/>
      <c r="F116" s="1513"/>
      <c r="G116" s="1513"/>
      <c r="H116" s="1513"/>
      <c r="I116" s="1513"/>
      <c r="J116" s="1513"/>
      <c r="K116" s="1513"/>
      <c r="L116" s="1513"/>
      <c r="M116" s="1513"/>
      <c r="N116" s="1513"/>
      <c r="O116" s="1513"/>
    </row>
    <row r="117" spans="1:15" s="282" customFormat="1" ht="12.75" customHeight="1">
      <c r="A117" s="1513"/>
      <c r="B117" s="1513"/>
      <c r="C117" s="1513"/>
      <c r="D117" s="1513"/>
      <c r="E117" s="1513"/>
      <c r="F117" s="1513"/>
      <c r="G117" s="1513"/>
      <c r="H117" s="1513"/>
      <c r="I117" s="1513"/>
      <c r="J117" s="1513"/>
      <c r="K117" s="1513"/>
      <c r="L117" s="1513"/>
      <c r="M117" s="1513"/>
      <c r="N117" s="1513"/>
      <c r="O117" s="1513"/>
    </row>
    <row r="118" spans="1:15" s="282" customFormat="1" ht="12.75" customHeight="1">
      <c r="A118" s="1513"/>
      <c r="B118" s="1513"/>
      <c r="C118" s="1513"/>
      <c r="D118" s="1513"/>
      <c r="E118" s="1513"/>
      <c r="F118" s="1513"/>
      <c r="G118" s="1513"/>
      <c r="H118" s="1513"/>
      <c r="I118" s="1513"/>
      <c r="J118" s="1513"/>
      <c r="K118" s="1513"/>
      <c r="L118" s="1513"/>
      <c r="M118" s="1513"/>
      <c r="N118" s="1513"/>
      <c r="O118" s="1513"/>
    </row>
    <row r="119" spans="1:15" s="282" customFormat="1" ht="12.75" customHeight="1">
      <c r="A119" s="1513"/>
      <c r="B119" s="1513"/>
      <c r="C119" s="1513"/>
      <c r="D119" s="1513"/>
      <c r="E119" s="1513"/>
      <c r="F119" s="1513"/>
      <c r="G119" s="1513"/>
      <c r="H119" s="1513"/>
      <c r="I119" s="1513"/>
      <c r="J119" s="1513"/>
      <c r="K119" s="1513"/>
      <c r="L119" s="1513"/>
      <c r="M119" s="1513"/>
      <c r="N119" s="1513"/>
      <c r="O119" s="1513"/>
    </row>
    <row r="120" spans="1:15" s="282" customFormat="1" ht="12.75" customHeight="1">
      <c r="A120" s="1513"/>
      <c r="B120" s="1513"/>
      <c r="C120" s="1513"/>
      <c r="D120" s="1513"/>
      <c r="E120" s="1513"/>
      <c r="F120" s="1513"/>
      <c r="G120" s="1513"/>
      <c r="H120" s="1513"/>
      <c r="I120" s="1513"/>
      <c r="J120" s="1513"/>
      <c r="K120" s="1513"/>
      <c r="L120" s="1513"/>
      <c r="M120" s="1513"/>
      <c r="N120" s="1513"/>
      <c r="O120" s="1513"/>
    </row>
    <row r="121" spans="1:15" s="282" customFormat="1" ht="12.75" customHeight="1">
      <c r="A121" s="1513"/>
      <c r="B121" s="1513"/>
      <c r="C121" s="1513"/>
      <c r="D121" s="1513"/>
      <c r="E121" s="1513"/>
      <c r="F121" s="1513"/>
      <c r="G121" s="1513"/>
      <c r="H121" s="1513"/>
      <c r="I121" s="1513"/>
      <c r="J121" s="1513"/>
      <c r="K121" s="1513"/>
      <c r="L121" s="1513"/>
      <c r="M121" s="1513"/>
      <c r="N121" s="1513"/>
      <c r="O121" s="1513"/>
    </row>
    <row r="122" spans="1:15" s="282" customFormat="1" ht="12.75" customHeight="1">
      <c r="A122" s="1513"/>
      <c r="B122" s="1513"/>
      <c r="C122" s="1513"/>
      <c r="D122" s="1513"/>
      <c r="E122" s="1513"/>
      <c r="F122" s="1513"/>
      <c r="G122" s="1513"/>
      <c r="H122" s="1513"/>
      <c r="I122" s="1513"/>
      <c r="J122" s="1513"/>
      <c r="K122" s="1513"/>
      <c r="L122" s="1513"/>
      <c r="M122" s="1513"/>
      <c r="N122" s="1513"/>
      <c r="O122" s="1513"/>
    </row>
    <row r="123" spans="1:15" s="282" customFormat="1" ht="12.75" customHeight="1">
      <c r="A123" s="1513"/>
      <c r="B123" s="1513"/>
      <c r="C123" s="1513"/>
      <c r="D123" s="1513"/>
      <c r="E123" s="1513"/>
      <c r="F123" s="1513"/>
      <c r="G123" s="1513"/>
      <c r="H123" s="1513"/>
      <c r="I123" s="1513"/>
      <c r="J123" s="1513"/>
      <c r="K123" s="1513"/>
      <c r="L123" s="1513"/>
      <c r="M123" s="1513"/>
      <c r="N123" s="1513"/>
      <c r="O123" s="1513"/>
    </row>
    <row r="124" spans="1:15" s="282" customFormat="1" ht="12.75" customHeight="1">
      <c r="A124" s="1513"/>
      <c r="B124" s="1513"/>
      <c r="C124" s="1513"/>
      <c r="D124" s="1513"/>
      <c r="E124" s="1513"/>
      <c r="F124" s="1513"/>
      <c r="G124" s="1513"/>
      <c r="H124" s="1513"/>
      <c r="I124" s="1513"/>
      <c r="J124" s="1513"/>
      <c r="K124" s="1513"/>
      <c r="L124" s="1513"/>
      <c r="M124" s="1513"/>
      <c r="N124" s="1513"/>
      <c r="O124" s="1513"/>
    </row>
    <row r="125" spans="1:15" s="282" customFormat="1" ht="12.75" customHeight="1">
      <c r="A125" s="1513"/>
      <c r="B125" s="1513"/>
      <c r="C125" s="1513"/>
      <c r="D125" s="1513"/>
      <c r="E125" s="1513"/>
      <c r="F125" s="1513"/>
      <c r="G125" s="1513"/>
      <c r="H125" s="1513"/>
      <c r="I125" s="1513"/>
      <c r="J125" s="1513"/>
      <c r="K125" s="1513"/>
      <c r="L125" s="1513"/>
      <c r="M125" s="1513"/>
      <c r="N125" s="1513"/>
      <c r="O125" s="1513"/>
    </row>
    <row r="126" spans="1:15" s="282" customFormat="1" ht="12.75" customHeight="1">
      <c r="A126" s="1513"/>
      <c r="B126" s="1513"/>
      <c r="C126" s="1513"/>
      <c r="D126" s="1513"/>
      <c r="E126" s="1513"/>
      <c r="F126" s="1513"/>
      <c r="G126" s="1513"/>
      <c r="H126" s="1513"/>
      <c r="I126" s="1513"/>
      <c r="J126" s="1513"/>
      <c r="K126" s="1513"/>
      <c r="L126" s="1513"/>
      <c r="M126" s="1513"/>
      <c r="N126" s="1513"/>
      <c r="O126" s="1513"/>
    </row>
    <row r="127" spans="1:15" s="282" customFormat="1" ht="12.75" customHeight="1">
      <c r="A127" s="1513"/>
      <c r="B127" s="1513"/>
      <c r="C127" s="1513"/>
      <c r="D127" s="1513"/>
      <c r="E127" s="1513"/>
      <c r="F127" s="1513"/>
      <c r="G127" s="1513"/>
      <c r="H127" s="1513"/>
      <c r="I127" s="1513"/>
      <c r="J127" s="1513"/>
      <c r="K127" s="1513"/>
      <c r="L127" s="1513"/>
      <c r="M127" s="1513"/>
      <c r="N127" s="1513"/>
      <c r="O127" s="1513"/>
    </row>
    <row r="128" spans="1:15" s="282" customFormat="1" ht="12.75" customHeight="1">
      <c r="A128" s="1513"/>
      <c r="B128" s="1513"/>
      <c r="C128" s="1513"/>
      <c r="D128" s="1513"/>
      <c r="E128" s="1513"/>
      <c r="F128" s="1513"/>
      <c r="G128" s="1513"/>
      <c r="H128" s="1513"/>
      <c r="I128" s="1513"/>
      <c r="J128" s="1513"/>
      <c r="K128" s="1513"/>
      <c r="L128" s="1513"/>
      <c r="M128" s="1513"/>
      <c r="N128" s="1513"/>
      <c r="O128" s="1513"/>
    </row>
    <row r="129" spans="1:15" s="433" customFormat="1" ht="18.75" customHeight="1">
      <c r="A129" s="1512"/>
      <c r="B129" s="1512"/>
      <c r="C129" s="1512"/>
      <c r="D129" s="1512"/>
      <c r="E129" s="1512"/>
      <c r="F129" s="1512"/>
      <c r="G129" s="1512"/>
      <c r="H129" s="1512"/>
    </row>
    <row r="130" spans="1:15" s="1730" customFormat="1" ht="18.75" customHeight="1">
      <c r="A130" s="1729" t="s">
        <v>1589</v>
      </c>
      <c r="B130" s="1729"/>
      <c r="C130" s="1729"/>
      <c r="D130" s="1923" t="s">
        <v>1590</v>
      </c>
      <c r="F130" s="1729"/>
      <c r="G130" s="1729"/>
      <c r="H130" s="1729"/>
    </row>
    <row r="131" spans="1:15" s="433" customFormat="1" ht="18.75" customHeight="1">
      <c r="A131" s="1512"/>
      <c r="B131" s="1512"/>
      <c r="C131" s="1512"/>
      <c r="D131" s="1512"/>
      <c r="E131" s="1512"/>
      <c r="F131" s="1512"/>
      <c r="G131" s="1512"/>
      <c r="H131" s="1512"/>
    </row>
    <row r="132" spans="1:15" s="433" customFormat="1" ht="18.75" customHeight="1">
      <c r="A132" s="1512"/>
      <c r="B132" s="1512"/>
      <c r="C132" s="1512"/>
      <c r="D132" s="1512"/>
      <c r="E132" s="1512"/>
      <c r="F132" s="1512"/>
      <c r="G132" s="1512"/>
      <c r="H132" s="1512"/>
    </row>
    <row r="133" spans="1:15" s="433" customFormat="1" ht="18.75" customHeight="1">
      <c r="A133" s="1512"/>
      <c r="B133" s="1512"/>
      <c r="C133" s="1512"/>
      <c r="D133" s="1512"/>
      <c r="E133" s="1512"/>
      <c r="F133" s="1512"/>
      <c r="G133" s="1512"/>
      <c r="H133" s="1512"/>
    </row>
    <row r="134" spans="1:15" s="433" customFormat="1" ht="18.75" customHeight="1">
      <c r="A134" s="1512"/>
      <c r="B134" s="1512"/>
      <c r="C134" s="1512"/>
      <c r="D134" s="1512"/>
      <c r="E134" s="1512"/>
      <c r="F134" s="1512"/>
      <c r="G134" s="1512"/>
      <c r="H134" s="1512"/>
    </row>
    <row r="135" spans="1:15" s="433" customFormat="1" ht="18.75" customHeight="1">
      <c r="A135" s="1512"/>
      <c r="B135" s="1512"/>
      <c r="C135" s="1512"/>
      <c r="D135" s="1512"/>
      <c r="E135" s="1512"/>
      <c r="F135" s="1512"/>
      <c r="G135" s="1512"/>
      <c r="H135" s="1512"/>
    </row>
    <row r="136" spans="1:15" s="433" customFormat="1" ht="18.75" customHeight="1">
      <c r="A136" s="1512"/>
      <c r="B136" s="1512"/>
      <c r="C136" s="1512"/>
      <c r="D136" s="1512"/>
      <c r="E136" s="1512"/>
      <c r="F136" s="1512"/>
      <c r="G136" s="1512"/>
      <c r="H136" s="1512"/>
    </row>
    <row r="137" spans="1:15" s="433" customFormat="1" ht="18.75" customHeight="1">
      <c r="A137" s="1512"/>
      <c r="B137" s="1512"/>
      <c r="C137" s="1512"/>
      <c r="D137" s="1512"/>
      <c r="E137" s="1512"/>
      <c r="F137" s="1512"/>
      <c r="G137" s="1512"/>
      <c r="H137" s="1512"/>
    </row>
    <row r="138" spans="1:15" s="433" customFormat="1" ht="18.75" customHeight="1">
      <c r="A138" s="1512"/>
      <c r="B138" s="1512"/>
      <c r="C138" s="1512"/>
      <c r="D138" s="1512"/>
      <c r="E138" s="1512"/>
      <c r="F138" s="1512"/>
      <c r="G138" s="1512"/>
      <c r="H138" s="1512"/>
    </row>
    <row r="139" spans="1:15" s="433" customFormat="1" ht="18.75" customHeight="1">
      <c r="A139" s="1512"/>
      <c r="B139" s="1512"/>
      <c r="C139" s="1512"/>
      <c r="D139" s="1512"/>
      <c r="E139" s="1512"/>
      <c r="F139" s="1512"/>
      <c r="G139" s="1512"/>
      <c r="H139" s="1512"/>
    </row>
    <row r="140" spans="1:15" s="433" customFormat="1" ht="18.75" customHeight="1">
      <c r="A140" s="1512"/>
      <c r="B140" s="1512"/>
      <c r="C140" s="1512"/>
      <c r="D140" s="1512"/>
      <c r="E140" s="1512"/>
      <c r="F140" s="1512"/>
      <c r="G140" s="1512"/>
      <c r="H140" s="1512"/>
    </row>
    <row r="141" spans="1:15" s="433" customFormat="1" ht="18.75" customHeight="1">
      <c r="A141" s="1512"/>
      <c r="B141" s="1512"/>
      <c r="C141" s="1512"/>
      <c r="D141" s="1512"/>
      <c r="E141" s="1512"/>
      <c r="F141" s="1512"/>
      <c r="G141" s="1512"/>
      <c r="H141" s="1512"/>
    </row>
    <row r="142" spans="1:15" s="433" customFormat="1" ht="18.75" customHeight="1">
      <c r="A142" s="1512"/>
      <c r="B142" s="1512"/>
      <c r="C142" s="1512"/>
      <c r="D142" s="1512"/>
      <c r="E142" s="1512"/>
      <c r="F142" s="1512"/>
      <c r="G142" s="1512"/>
      <c r="H142" s="1512"/>
    </row>
    <row r="143" spans="1:15" s="433" customFormat="1" ht="19.5" customHeight="1">
      <c r="A143" s="1512"/>
      <c r="B143" s="1512"/>
      <c r="C143" s="1512"/>
      <c r="D143" s="1512"/>
      <c r="E143" s="1512"/>
      <c r="F143" s="1512"/>
      <c r="G143" s="1512"/>
      <c r="H143" s="1512"/>
    </row>
    <row r="144" spans="1:15" s="282" customFormat="1" ht="12.75" customHeight="1">
      <c r="A144" s="2628" t="s">
        <v>1158</v>
      </c>
      <c r="B144" s="2628"/>
      <c r="C144" s="2628"/>
      <c r="D144" s="2628"/>
      <c r="E144" s="2628"/>
      <c r="F144" s="2628"/>
      <c r="G144" s="2628"/>
      <c r="H144" s="2628"/>
      <c r="I144" s="2628"/>
      <c r="J144" s="2628"/>
      <c r="K144" s="2628"/>
      <c r="L144" s="2628"/>
      <c r="M144" s="2628"/>
      <c r="N144" s="2628"/>
      <c r="O144" s="2628"/>
    </row>
    <row r="145" spans="1:15" s="282" customFormat="1" ht="12.75" customHeight="1">
      <c r="A145" s="2628" t="s">
        <v>1166</v>
      </c>
      <c r="B145" s="2628"/>
      <c r="C145" s="2628"/>
      <c r="D145" s="2628"/>
      <c r="E145" s="2628"/>
      <c r="F145" s="2628"/>
      <c r="G145" s="2628"/>
      <c r="H145" s="2628"/>
      <c r="I145" s="2628"/>
      <c r="J145" s="2628"/>
      <c r="K145" s="1513"/>
      <c r="L145" s="1513"/>
      <c r="M145" s="1513"/>
      <c r="N145" s="1513"/>
      <c r="O145" s="1513"/>
    </row>
    <row r="146" spans="1:15" s="433" customFormat="1" ht="9.9499999999999993" customHeight="1">
      <c r="A146" s="1512"/>
      <c r="B146" s="1512"/>
      <c r="C146" s="1512"/>
      <c r="D146" s="1512"/>
      <c r="E146" s="1512"/>
      <c r="F146" s="1512"/>
      <c r="G146" s="1512"/>
      <c r="H146" s="1512"/>
    </row>
    <row r="147" spans="1:15" s="98" customFormat="1" ht="13.5" customHeight="1">
      <c r="A147" s="545"/>
      <c r="B147" s="546"/>
      <c r="C147" s="546"/>
      <c r="D147" s="546"/>
      <c r="E147" s="546"/>
      <c r="F147" s="546"/>
      <c r="G147" s="546"/>
      <c r="H147" s="546"/>
      <c r="I147" s="546"/>
      <c r="J147" s="546"/>
    </row>
    <row r="148" spans="1:15" s="433" customFormat="1" ht="18.75" customHeight="1">
      <c r="A148" s="2640" t="s">
        <v>1181</v>
      </c>
      <c r="B148" s="2640"/>
      <c r="C148" s="2640"/>
      <c r="D148" s="2640"/>
      <c r="E148" s="2640"/>
      <c r="F148" s="2640"/>
      <c r="G148" s="2640"/>
      <c r="H148" s="2640"/>
    </row>
    <row r="149" spans="1:15" s="433" customFormat="1" ht="9.9499999999999993" customHeight="1">
      <c r="A149" s="1512"/>
      <c r="B149" s="1512"/>
      <c r="C149" s="1512"/>
      <c r="D149" s="1512"/>
      <c r="E149" s="1512"/>
      <c r="F149" s="1512"/>
      <c r="G149" s="1512"/>
      <c r="H149" s="1512"/>
    </row>
    <row r="150" spans="1:15" s="50" customFormat="1" ht="12.75" customHeight="1">
      <c r="A150" s="1728" t="s">
        <v>557</v>
      </c>
    </row>
    <row r="151" spans="1:15" s="1394" customFormat="1" ht="11.25" customHeight="1">
      <c r="B151" s="998" t="s">
        <v>5</v>
      </c>
      <c r="C151" s="483" t="s">
        <v>3</v>
      </c>
      <c r="D151" s="482" t="s">
        <v>6</v>
      </c>
      <c r="E151" s="482" t="s">
        <v>2</v>
      </c>
      <c r="F151" s="483" t="s">
        <v>5</v>
      </c>
      <c r="G151" s="482" t="s">
        <v>3</v>
      </c>
      <c r="H151" s="482" t="s">
        <v>6</v>
      </c>
      <c r="I151" s="482" t="s">
        <v>2</v>
      </c>
      <c r="J151" s="483" t="s">
        <v>5</v>
      </c>
    </row>
    <row r="152" spans="1:15" s="1394" customFormat="1" ht="11.25" customHeight="1">
      <c r="A152" s="68" t="s">
        <v>11</v>
      </c>
      <c r="B152" s="1632" t="s">
        <v>1813</v>
      </c>
      <c r="C152" s="484" t="s">
        <v>1326</v>
      </c>
      <c r="D152" s="484" t="s">
        <v>1326</v>
      </c>
      <c r="E152" s="484" t="s">
        <v>1326</v>
      </c>
      <c r="F152" s="484" t="s">
        <v>1326</v>
      </c>
      <c r="G152" s="484" t="s">
        <v>1045</v>
      </c>
      <c r="H152" s="484" t="s">
        <v>1045</v>
      </c>
      <c r="I152" s="484" t="s">
        <v>1045</v>
      </c>
      <c r="J152" s="484" t="s">
        <v>1045</v>
      </c>
    </row>
    <row r="153" spans="1:15" s="91" customFormat="1" ht="12" customHeight="1">
      <c r="A153" s="1981" t="s">
        <v>531</v>
      </c>
      <c r="B153" s="1017">
        <v>731.50340853780983</v>
      </c>
      <c r="C153" s="1148">
        <v>717.08400414157984</v>
      </c>
      <c r="D153" s="493">
        <v>735.84242534619955</v>
      </c>
      <c r="E153" s="493">
        <v>731.97657638102999</v>
      </c>
      <c r="F153" s="493">
        <v>717.59084826885965</v>
      </c>
      <c r="G153" s="493">
        <v>711.18227898497003</v>
      </c>
      <c r="H153" s="493">
        <v>706.05635675791007</v>
      </c>
      <c r="I153" s="493">
        <v>696.71310274957023</v>
      </c>
      <c r="J153" s="493">
        <v>681.72312696744029</v>
      </c>
      <c r="K153" s="1837"/>
    </row>
    <row r="154" spans="1:15" s="91" customFormat="1" ht="12" customHeight="1">
      <c r="A154" s="946" t="s">
        <v>1739</v>
      </c>
      <c r="B154" s="1017">
        <v>120.63645057892997</v>
      </c>
      <c r="C154" s="1148">
        <v>120.29334867639996</v>
      </c>
      <c r="D154" s="493">
        <v>120.76165911273006</v>
      </c>
      <c r="E154" s="493">
        <v>118.39434759135</v>
      </c>
      <c r="F154" s="493">
        <v>117.95004140145006</v>
      </c>
      <c r="G154" s="493">
        <v>115.01730331913008</v>
      </c>
      <c r="H154" s="493">
        <v>113.26177128434996</v>
      </c>
      <c r="I154" s="493">
        <v>110.84347613586002</v>
      </c>
      <c r="J154" s="493">
        <v>111.2214540338</v>
      </c>
      <c r="K154" s="1837"/>
    </row>
    <row r="155" spans="1:15" s="93" customFormat="1" ht="12" customHeight="1">
      <c r="A155" s="474" t="s">
        <v>131</v>
      </c>
      <c r="B155" s="1018">
        <v>852.13985911673979</v>
      </c>
      <c r="C155" s="1323">
        <v>837.37735281797984</v>
      </c>
      <c r="D155" s="1323">
        <v>856.60408445892961</v>
      </c>
      <c r="E155" s="1323">
        <v>850.37092397237996</v>
      </c>
      <c r="F155" s="1323">
        <v>835.54088967030975</v>
      </c>
      <c r="G155" s="1323">
        <v>826.19958230410009</v>
      </c>
      <c r="H155" s="1323">
        <v>819.31812804226001</v>
      </c>
      <c r="I155" s="1323">
        <v>807.55657888543021</v>
      </c>
      <c r="J155" s="1323">
        <v>792.94458100124029</v>
      </c>
    </row>
    <row r="156" spans="1:15" s="93" customFormat="1" ht="12" customHeight="1">
      <c r="A156" s="473" t="s">
        <v>132</v>
      </c>
      <c r="B156" s="1017"/>
      <c r="C156" s="1148"/>
      <c r="D156" s="1148"/>
      <c r="E156" s="1148"/>
      <c r="F156" s="1148"/>
      <c r="G156" s="1148"/>
      <c r="H156" s="1148"/>
      <c r="I156" s="1148"/>
      <c r="J156" s="1148"/>
    </row>
    <row r="157" spans="1:15" s="93" customFormat="1" ht="12" customHeight="1">
      <c r="A157" s="350" t="s">
        <v>481</v>
      </c>
      <c r="B157" s="1019">
        <v>852.13985911673979</v>
      </c>
      <c r="C157" s="1324">
        <v>837.37735281797984</v>
      </c>
      <c r="D157" s="1324">
        <v>856.60408445892961</v>
      </c>
      <c r="E157" s="1324">
        <v>850.37092397237996</v>
      </c>
      <c r="F157" s="1324">
        <v>835.54088967030975</v>
      </c>
      <c r="G157" s="1324">
        <v>826.19958230410009</v>
      </c>
      <c r="H157" s="1324">
        <v>819.31812804226001</v>
      </c>
      <c r="I157" s="1324">
        <v>807.55657888543021</v>
      </c>
      <c r="J157" s="1324">
        <v>792.94458100124029</v>
      </c>
    </row>
    <row r="158" spans="1:15" ht="9.9499999999999993" customHeight="1">
      <c r="C158" s="127"/>
    </row>
    <row r="159" spans="1:15" s="50" customFormat="1" ht="12.75" customHeight="1">
      <c r="A159" s="1728" t="s">
        <v>515</v>
      </c>
    </row>
    <row r="160" spans="1:15" s="52" customFormat="1" ht="11.25" customHeight="1">
      <c r="B160" s="998" t="s">
        <v>5</v>
      </c>
      <c r="C160" s="483" t="s">
        <v>3</v>
      </c>
      <c r="D160" s="482" t="s">
        <v>6</v>
      </c>
      <c r="E160" s="482" t="s">
        <v>2</v>
      </c>
      <c r="F160" s="483" t="s">
        <v>5</v>
      </c>
      <c r="G160" s="482" t="s">
        <v>3</v>
      </c>
      <c r="H160" s="482" t="s">
        <v>6</v>
      </c>
      <c r="I160" s="482" t="s">
        <v>2</v>
      </c>
      <c r="J160" s="483" t="s">
        <v>5</v>
      </c>
    </row>
    <row r="161" spans="1:11" s="52" customFormat="1" ht="11.25" customHeight="1">
      <c r="A161" s="68" t="s">
        <v>11</v>
      </c>
      <c r="B161" s="1632" t="s">
        <v>1813</v>
      </c>
      <c r="C161" s="484" t="s">
        <v>1326</v>
      </c>
      <c r="D161" s="484" t="s">
        <v>1326</v>
      </c>
      <c r="E161" s="484" t="s">
        <v>1326</v>
      </c>
      <c r="F161" s="484" t="s">
        <v>1326</v>
      </c>
      <c r="G161" s="484" t="s">
        <v>1045</v>
      </c>
      <c r="H161" s="484" t="s">
        <v>1045</v>
      </c>
      <c r="I161" s="484" t="s">
        <v>1045</v>
      </c>
      <c r="J161" s="484" t="s">
        <v>1045</v>
      </c>
    </row>
    <row r="162" spans="1:11" s="52" customFormat="1" ht="12" customHeight="1">
      <c r="A162" s="373" t="s">
        <v>441</v>
      </c>
      <c r="B162" s="992">
        <v>98.535209983940007</v>
      </c>
      <c r="C162" s="355">
        <v>100.62723837884026</v>
      </c>
      <c r="D162" s="400">
        <v>98.874502145920118</v>
      </c>
      <c r="E162" s="400">
        <v>97.429283200129973</v>
      </c>
      <c r="F162" s="400">
        <v>94.120647678089995</v>
      </c>
      <c r="G162" s="400">
        <v>94.366480666029787</v>
      </c>
      <c r="H162" s="400">
        <v>93.762625534379978</v>
      </c>
      <c r="I162" s="400">
        <v>92.127129870410158</v>
      </c>
      <c r="J162" s="400">
        <v>90.068966215730043</v>
      </c>
    </row>
    <row r="163" spans="1:11" s="52" customFormat="1" ht="12" customHeight="1">
      <c r="A163" s="169" t="s">
        <v>526</v>
      </c>
      <c r="B163" s="1017">
        <v>1.0633208779200001</v>
      </c>
      <c r="C163" s="1148">
        <v>1.1584299758700001</v>
      </c>
      <c r="D163" s="493">
        <v>1.1900258115800002</v>
      </c>
      <c r="E163" s="493">
        <v>2.0970036833000001</v>
      </c>
      <c r="F163" s="493">
        <v>2.1661999951599999</v>
      </c>
      <c r="G163" s="493">
        <v>1.1039492217199998</v>
      </c>
      <c r="H163" s="493">
        <v>0.83006089485000001</v>
      </c>
      <c r="I163" s="493">
        <v>0.84583286875999997</v>
      </c>
      <c r="J163" s="493">
        <v>0.86659072937000003</v>
      </c>
    </row>
    <row r="164" spans="1:11" s="52" customFormat="1" ht="12" customHeight="1">
      <c r="A164" s="169" t="s">
        <v>527</v>
      </c>
      <c r="B164" s="1017">
        <v>0.48566662889000001</v>
      </c>
      <c r="C164" s="1148">
        <v>0.58134882246999997</v>
      </c>
      <c r="D164" s="493">
        <v>0.66917005258999973</v>
      </c>
      <c r="E164" s="493">
        <v>0.48538902514999999</v>
      </c>
      <c r="F164" s="493">
        <v>0.52798004486999994</v>
      </c>
      <c r="G164" s="493">
        <v>0.59364652623999992</v>
      </c>
      <c r="H164" s="493">
        <v>0.6686968549100003</v>
      </c>
      <c r="I164" s="493">
        <v>0.95630055832999938</v>
      </c>
      <c r="J164" s="493">
        <v>0.97689682630999986</v>
      </c>
    </row>
    <row r="165" spans="1:11" s="91" customFormat="1" ht="12" customHeight="1">
      <c r="A165" s="169" t="s">
        <v>528</v>
      </c>
      <c r="B165" s="1017">
        <v>7.150241556590001</v>
      </c>
      <c r="C165" s="1148">
        <v>7.2614908738400006</v>
      </c>
      <c r="D165" s="493">
        <v>7.086911047200001</v>
      </c>
      <c r="E165" s="493">
        <v>6.4549926569099991</v>
      </c>
      <c r="F165" s="493">
        <v>6.2228322052700014</v>
      </c>
      <c r="G165" s="493">
        <v>6.4205604333000021</v>
      </c>
      <c r="H165" s="493">
        <v>6.9872624804199974</v>
      </c>
      <c r="I165" s="493">
        <v>6.9720719789600025</v>
      </c>
      <c r="J165" s="493">
        <v>8.6317294626399974</v>
      </c>
    </row>
    <row r="166" spans="1:11" s="91" customFormat="1" ht="12" customHeight="1">
      <c r="A166" s="169" t="s">
        <v>529</v>
      </c>
      <c r="B166" s="1017">
        <v>14.310229471310004</v>
      </c>
      <c r="C166" s="1148">
        <v>14.6261201444</v>
      </c>
      <c r="D166" s="493">
        <v>14.698295839810001</v>
      </c>
      <c r="E166" s="493">
        <v>13.761073613340001</v>
      </c>
      <c r="F166" s="493">
        <v>14.272036428579998</v>
      </c>
      <c r="G166" s="493">
        <v>15.285218316289997</v>
      </c>
      <c r="H166" s="493">
        <v>13.572881977869997</v>
      </c>
      <c r="I166" s="493">
        <v>13.892807705469997</v>
      </c>
      <c r="J166" s="493">
        <v>13.22141783142</v>
      </c>
    </row>
    <row r="167" spans="1:11" s="91" customFormat="1" ht="12" customHeight="1">
      <c r="A167" s="169" t="s">
        <v>1106</v>
      </c>
      <c r="B167" s="1017">
        <v>13.940532471260001</v>
      </c>
      <c r="C167" s="1148">
        <v>14.049381427769999</v>
      </c>
      <c r="D167" s="493">
        <v>13.733318210630005</v>
      </c>
      <c r="E167" s="493">
        <v>13.674155070349999</v>
      </c>
      <c r="F167" s="493">
        <v>14.060542261200005</v>
      </c>
      <c r="G167" s="493">
        <v>14.346688126109997</v>
      </c>
      <c r="H167" s="493">
        <v>13.559839552570004</v>
      </c>
      <c r="I167" s="493">
        <v>14.104324194739998</v>
      </c>
      <c r="J167" s="493">
        <v>13.756609502099993</v>
      </c>
    </row>
    <row r="168" spans="1:11" s="91" customFormat="1" ht="12" customHeight="1">
      <c r="A168" s="169" t="s">
        <v>81</v>
      </c>
      <c r="B168" s="1017">
        <v>17.265366919430004</v>
      </c>
      <c r="C168" s="1148">
        <v>17.222776742890009</v>
      </c>
      <c r="D168" s="493">
        <v>18.6907277659</v>
      </c>
      <c r="E168" s="493">
        <v>18.947167368639999</v>
      </c>
      <c r="F168" s="493">
        <v>19.151614164650002</v>
      </c>
      <c r="G168" s="493">
        <v>20.520694737260001</v>
      </c>
      <c r="H168" s="493">
        <v>16.944832950780004</v>
      </c>
      <c r="I168" s="493">
        <v>21.041866298030008</v>
      </c>
      <c r="J168" s="493">
        <v>20.396708961239995</v>
      </c>
    </row>
    <row r="169" spans="1:11" s="91" customFormat="1" ht="12" customHeight="1">
      <c r="A169" s="169" t="s">
        <v>80</v>
      </c>
      <c r="B169" s="1017">
        <v>17.815340411859999</v>
      </c>
      <c r="C169" s="1148">
        <v>18.098218778690004</v>
      </c>
      <c r="D169" s="493">
        <v>19.450382526019997</v>
      </c>
      <c r="E169" s="493">
        <v>18.442814550960001</v>
      </c>
      <c r="F169" s="493">
        <v>18.268443764599997</v>
      </c>
      <c r="G169" s="493">
        <v>19.089652264120005</v>
      </c>
      <c r="H169" s="493">
        <v>20.08711718947999</v>
      </c>
      <c r="I169" s="493">
        <v>18.785052523589993</v>
      </c>
      <c r="J169" s="493">
        <v>18.246481115939996</v>
      </c>
    </row>
    <row r="170" spans="1:11" s="91" customFormat="1" ht="12" customHeight="1">
      <c r="A170" s="169" t="s">
        <v>530</v>
      </c>
      <c r="B170" s="1017">
        <v>1.4808936520400009</v>
      </c>
      <c r="C170" s="1148">
        <v>1.9518254276300007</v>
      </c>
      <c r="D170" s="493">
        <v>1.9055298682300006</v>
      </c>
      <c r="E170" s="493">
        <v>1.8773418204499999</v>
      </c>
      <c r="F170" s="493">
        <v>1.8398684060999999</v>
      </c>
      <c r="G170" s="493">
        <v>2.5916275333800001</v>
      </c>
      <c r="H170" s="493">
        <v>2.04931644867</v>
      </c>
      <c r="I170" s="493">
        <v>2.4492025020599995</v>
      </c>
      <c r="J170" s="493">
        <v>2.4090444807000009</v>
      </c>
    </row>
    <row r="171" spans="1:11" s="91" customFormat="1" ht="12" customHeight="1">
      <c r="A171" s="359" t="s">
        <v>220</v>
      </c>
      <c r="B171" s="1017">
        <v>10.621377803870001</v>
      </c>
      <c r="C171" s="1148">
        <v>10.277616079580003</v>
      </c>
      <c r="D171" s="493">
        <v>9.8320059293799993</v>
      </c>
      <c r="E171" s="493">
        <v>9.8890483318600015</v>
      </c>
      <c r="F171" s="493">
        <v>9.9118707332499998</v>
      </c>
      <c r="G171" s="493">
        <v>13.370633306930001</v>
      </c>
      <c r="H171" s="493">
        <v>11.600314749629989</v>
      </c>
      <c r="I171" s="493">
        <v>13.308683837999999</v>
      </c>
      <c r="J171" s="493">
        <v>12.739664858950004</v>
      </c>
    </row>
    <row r="172" spans="1:11" s="91" customFormat="1" ht="12" customHeight="1">
      <c r="A172" s="359" t="s">
        <v>1740</v>
      </c>
      <c r="B172" s="1017">
        <v>44.538254032160033</v>
      </c>
      <c r="C172" s="1148">
        <v>43.274525282089982</v>
      </c>
      <c r="D172" s="493">
        <v>45.272101166240006</v>
      </c>
      <c r="E172" s="493">
        <v>44.858915432799989</v>
      </c>
      <c r="F172" s="493">
        <v>44.144383281319982</v>
      </c>
      <c r="G172" s="493">
        <v>47.28963437342</v>
      </c>
      <c r="H172" s="493">
        <v>35.31832901001998</v>
      </c>
      <c r="I172" s="493">
        <v>40.917589452060007</v>
      </c>
      <c r="J172" s="493">
        <v>41.55143508338999</v>
      </c>
    </row>
    <row r="173" spans="1:11" s="91" customFormat="1" ht="12" customHeight="1">
      <c r="A173" s="359" t="s">
        <v>443</v>
      </c>
      <c r="B173" s="1017">
        <v>25.119472129340014</v>
      </c>
      <c r="C173" s="1148">
        <v>25.119472129340014</v>
      </c>
      <c r="D173" s="493">
        <v>23.614847632920014</v>
      </c>
      <c r="E173" s="493">
        <v>22.800257587090002</v>
      </c>
      <c r="F173" s="493">
        <v>22.818561717620007</v>
      </c>
      <c r="G173" s="493">
        <v>32.903527106750012</v>
      </c>
      <c r="H173" s="1148">
        <v>48.703346943480021</v>
      </c>
      <c r="I173" s="493">
        <v>38.082536146779994</v>
      </c>
      <c r="J173" s="493">
        <v>37.930997467110004</v>
      </c>
      <c r="K173" s="1143"/>
    </row>
    <row r="174" spans="1:11" s="93" customFormat="1" ht="12" customHeight="1">
      <c r="A174" s="474" t="s">
        <v>131</v>
      </c>
      <c r="B174" s="1018">
        <v>252.32590593861008</v>
      </c>
      <c r="C174" s="1323">
        <v>254.24844406341032</v>
      </c>
      <c r="D174" s="1323">
        <v>255.01781799642012</v>
      </c>
      <c r="E174" s="1323">
        <v>250.71744234097997</v>
      </c>
      <c r="F174" s="1323">
        <v>247.50498068070999</v>
      </c>
      <c r="G174" s="1323">
        <v>267.88634439027976</v>
      </c>
      <c r="H174" s="1323">
        <v>264.08940899096996</v>
      </c>
      <c r="I174" s="1323">
        <v>263.48339793719015</v>
      </c>
      <c r="J174" s="1323">
        <v>260.79654253489997</v>
      </c>
    </row>
    <row r="175" spans="1:11" s="93" customFormat="1" ht="12" customHeight="1">
      <c r="A175" s="473" t="s">
        <v>132</v>
      </c>
      <c r="B175" s="1017">
        <v>4.1336178309099978</v>
      </c>
      <c r="C175" s="1148">
        <v>4.2147242221200001</v>
      </c>
      <c r="D175" s="493">
        <v>4.5045150798299991</v>
      </c>
      <c r="E175" s="493">
        <v>4.7040249569199988</v>
      </c>
      <c r="F175" s="493">
        <v>3.9313909174399995</v>
      </c>
      <c r="G175" s="493">
        <v>4.3361107745999989</v>
      </c>
      <c r="H175" s="493">
        <v>4.3530238694600021</v>
      </c>
      <c r="I175" s="493">
        <v>4.3962995352100007</v>
      </c>
      <c r="J175" s="493">
        <v>5.0325764631799998</v>
      </c>
      <c r="K175" s="1142"/>
    </row>
    <row r="176" spans="1:11" s="93" customFormat="1" ht="12" customHeight="1">
      <c r="A176" s="350" t="s">
        <v>481</v>
      </c>
      <c r="B176" s="1019">
        <v>256.45952376952005</v>
      </c>
      <c r="C176" s="1324">
        <v>258.46316828553034</v>
      </c>
      <c r="D176" s="1324">
        <v>259.52233307625011</v>
      </c>
      <c r="E176" s="1324">
        <v>255.42146729789997</v>
      </c>
      <c r="F176" s="1324">
        <v>251.43637159815</v>
      </c>
      <c r="G176" s="1324">
        <v>272.22245516487976</v>
      </c>
      <c r="H176" s="1324">
        <v>268.44243286042996</v>
      </c>
      <c r="I176" s="1324">
        <v>267.87969747240015</v>
      </c>
      <c r="J176" s="1324">
        <v>265.82911899807999</v>
      </c>
    </row>
    <row r="177" spans="1:14" ht="9.9499999999999993" customHeight="1">
      <c r="C177" s="127"/>
    </row>
    <row r="178" spans="1:14" s="50" customFormat="1" ht="14.25" customHeight="1">
      <c r="A178" s="1731" t="s">
        <v>1591</v>
      </c>
    </row>
    <row r="179" spans="1:14" s="52" customFormat="1" ht="11.25" customHeight="1">
      <c r="B179" s="998" t="s">
        <v>5</v>
      </c>
      <c r="C179" s="483" t="s">
        <v>3</v>
      </c>
      <c r="D179" s="482" t="s">
        <v>6</v>
      </c>
      <c r="E179" s="482" t="s">
        <v>1578</v>
      </c>
      <c r="F179" s="483" t="s">
        <v>5</v>
      </c>
      <c r="G179" s="482" t="s">
        <v>3</v>
      </c>
      <c r="H179" s="482" t="s">
        <v>6</v>
      </c>
      <c r="I179" s="482" t="s">
        <v>2</v>
      </c>
      <c r="J179" s="483" t="s">
        <v>5</v>
      </c>
    </row>
    <row r="180" spans="1:14" s="52" customFormat="1" ht="11.25" customHeight="1">
      <c r="A180" s="68" t="s">
        <v>11</v>
      </c>
      <c r="B180" s="1632" t="s">
        <v>1813</v>
      </c>
      <c r="C180" s="484" t="s">
        <v>1326</v>
      </c>
      <c r="D180" s="484" t="s">
        <v>1326</v>
      </c>
      <c r="E180" s="484" t="s">
        <v>1326</v>
      </c>
      <c r="F180" s="484" t="s">
        <v>1326</v>
      </c>
      <c r="G180" s="484" t="s">
        <v>1045</v>
      </c>
      <c r="H180" s="484" t="s">
        <v>1045</v>
      </c>
      <c r="I180" s="484" t="s">
        <v>1045</v>
      </c>
      <c r="J180" s="484" t="s">
        <v>1045</v>
      </c>
    </row>
    <row r="181" spans="1:14" s="52" customFormat="1" ht="12" customHeight="1">
      <c r="A181" s="373" t="s">
        <v>441</v>
      </c>
      <c r="B181" s="992">
        <v>111.24128676223563</v>
      </c>
      <c r="C181" s="355">
        <v>114.05197429048835</v>
      </c>
      <c r="D181" s="400">
        <v>117.06319303421309</v>
      </c>
      <c r="E181" s="400">
        <v>110.27004638904175</v>
      </c>
      <c r="F181" s="400">
        <v>114.48186006442758</v>
      </c>
      <c r="G181" s="400">
        <v>112.87794897550249</v>
      </c>
      <c r="H181" s="400">
        <v>114.72797939716359</v>
      </c>
      <c r="I181" s="400">
        <v>114.59410352195958</v>
      </c>
      <c r="J181" s="400">
        <v>114.55063731947527</v>
      </c>
    </row>
    <row r="182" spans="1:14" s="52" customFormat="1" ht="12" customHeight="1">
      <c r="A182" s="169" t="s">
        <v>526</v>
      </c>
      <c r="B182" s="1017">
        <v>120.03216345502</v>
      </c>
      <c r="C182" s="1148">
        <v>132.34978926357996</v>
      </c>
      <c r="D182" s="493">
        <v>136.87315192913996</v>
      </c>
      <c r="E182" s="493">
        <v>134.04062224242</v>
      </c>
      <c r="F182" s="493">
        <v>147.19111484366996</v>
      </c>
      <c r="G182" s="493">
        <v>134.44481296762004</v>
      </c>
      <c r="H182" s="493">
        <v>115.77524527137001</v>
      </c>
      <c r="I182" s="493">
        <v>108.56206762965003</v>
      </c>
      <c r="J182" s="493">
        <v>107.98497192945999</v>
      </c>
    </row>
    <row r="183" spans="1:14" s="52" customFormat="1" ht="12" customHeight="1">
      <c r="A183" s="169" t="s">
        <v>527</v>
      </c>
      <c r="B183" s="1017">
        <v>154.6728016268523</v>
      </c>
      <c r="C183" s="1148">
        <v>165.24266614552138</v>
      </c>
      <c r="D183" s="493">
        <v>166.39142031953628</v>
      </c>
      <c r="E183" s="493">
        <v>155.03675630674044</v>
      </c>
      <c r="F183" s="493">
        <v>159.44860589273878</v>
      </c>
      <c r="G183" s="493">
        <v>150.7554346584225</v>
      </c>
      <c r="H183" s="493">
        <v>135.43350259088797</v>
      </c>
      <c r="I183" s="493">
        <v>126.74196681873954</v>
      </c>
      <c r="J183" s="493">
        <v>116.17794999252264</v>
      </c>
    </row>
    <row r="184" spans="1:14" s="91" customFormat="1" ht="12" customHeight="1">
      <c r="A184" s="169" t="s">
        <v>528</v>
      </c>
      <c r="B184" s="1017">
        <v>39.748753777212592</v>
      </c>
      <c r="C184" s="1148">
        <v>42.601212915069809</v>
      </c>
      <c r="D184" s="493">
        <v>46.239986960964735</v>
      </c>
      <c r="E184" s="493">
        <v>45.335765859002542</v>
      </c>
      <c r="F184" s="493">
        <v>49.250066072848398</v>
      </c>
      <c r="G184" s="493">
        <v>50.977240782933642</v>
      </c>
      <c r="H184" s="493">
        <v>46.093162773846068</v>
      </c>
      <c r="I184" s="493">
        <v>48.654357969236855</v>
      </c>
      <c r="J184" s="493">
        <v>48.989392601208806</v>
      </c>
    </row>
    <row r="185" spans="1:14" s="91" customFormat="1" ht="12" customHeight="1">
      <c r="A185" s="169" t="s">
        <v>529</v>
      </c>
      <c r="B185" s="1017">
        <v>22.960384177379208</v>
      </c>
      <c r="C185" s="1148">
        <v>19.970611280105519</v>
      </c>
      <c r="D185" s="493">
        <v>19.366935323145754</v>
      </c>
      <c r="E185" s="493">
        <v>17.995259752118578</v>
      </c>
      <c r="F185" s="493">
        <v>16.920670687947617</v>
      </c>
      <c r="G185" s="493">
        <v>17.061595447637036</v>
      </c>
      <c r="H185" s="493">
        <v>15.516766662974701</v>
      </c>
      <c r="I185" s="493">
        <v>13.986962641928352</v>
      </c>
      <c r="J185" s="493">
        <v>13.265838639060002</v>
      </c>
    </row>
    <row r="186" spans="1:14" s="91" customFormat="1" ht="12" customHeight="1">
      <c r="A186" s="169" t="s">
        <v>1106</v>
      </c>
      <c r="B186" s="1017">
        <v>23.306126938509742</v>
      </c>
      <c r="C186" s="1148">
        <v>24.501247421098903</v>
      </c>
      <c r="D186" s="493">
        <v>23.836792328563508</v>
      </c>
      <c r="E186" s="493">
        <v>21.661704865643948</v>
      </c>
      <c r="F186" s="493">
        <v>23.527051170136712</v>
      </c>
      <c r="G186" s="493">
        <v>26.072066838031574</v>
      </c>
      <c r="H186" s="493">
        <v>25.207243092586559</v>
      </c>
      <c r="I186" s="493">
        <v>28.069974606940871</v>
      </c>
      <c r="J186" s="493">
        <v>28.145682040838274</v>
      </c>
    </row>
    <row r="187" spans="1:14" s="91" customFormat="1" ht="12" customHeight="1">
      <c r="A187" s="169" t="s">
        <v>81</v>
      </c>
      <c r="B187" s="1017">
        <v>29.954818339795889</v>
      </c>
      <c r="C187" s="1148">
        <v>32.178572123084798</v>
      </c>
      <c r="D187" s="493">
        <v>34.7160602487806</v>
      </c>
      <c r="E187" s="493">
        <v>34.265526458670983</v>
      </c>
      <c r="F187" s="493">
        <v>37.441349094661348</v>
      </c>
      <c r="G187" s="493">
        <v>32.187593917889345</v>
      </c>
      <c r="H187" s="493">
        <v>27.863857216270066</v>
      </c>
      <c r="I187" s="493">
        <v>27.729895677883537</v>
      </c>
      <c r="J187" s="493">
        <v>26.267517856321483</v>
      </c>
    </row>
    <row r="188" spans="1:14" s="91" customFormat="1" ht="12" customHeight="1">
      <c r="A188" s="169" t="s">
        <v>80</v>
      </c>
      <c r="B188" s="1017">
        <v>68.661764951236492</v>
      </c>
      <c r="C188" s="1148">
        <v>72.895024425929066</v>
      </c>
      <c r="D188" s="493">
        <v>76.990284873993787</v>
      </c>
      <c r="E188" s="493">
        <v>72.883968240922457</v>
      </c>
      <c r="F188" s="493">
        <v>67.787132886728287</v>
      </c>
      <c r="G188" s="493">
        <v>71.452392695741025</v>
      </c>
      <c r="H188" s="493">
        <v>63.197012249576048</v>
      </c>
      <c r="I188" s="493">
        <v>62.313730864943807</v>
      </c>
      <c r="J188" s="493">
        <v>60.928845067214624</v>
      </c>
    </row>
    <row r="189" spans="1:14" s="91" customFormat="1" ht="12" customHeight="1">
      <c r="A189" s="169" t="s">
        <v>530</v>
      </c>
      <c r="B189" s="1017">
        <v>34.332372351652054</v>
      </c>
      <c r="C189" s="1148">
        <v>36.309343332370652</v>
      </c>
      <c r="D189" s="493">
        <v>36.781825371693785</v>
      </c>
      <c r="E189" s="493">
        <v>34.02284311920328</v>
      </c>
      <c r="F189" s="493">
        <v>35.667563775981847</v>
      </c>
      <c r="G189" s="493">
        <v>31.107243059334397</v>
      </c>
      <c r="H189" s="493">
        <v>28.547485669920196</v>
      </c>
      <c r="I189" s="493">
        <v>28.855982553138919</v>
      </c>
      <c r="J189" s="493">
        <v>26.911978000440875</v>
      </c>
    </row>
    <row r="190" spans="1:14" s="91" customFormat="1" ht="12" customHeight="1">
      <c r="A190" s="359" t="s">
        <v>220</v>
      </c>
      <c r="B190" s="1017">
        <v>24.205446253228203</v>
      </c>
      <c r="C190" s="1148">
        <v>27.146287511944749</v>
      </c>
      <c r="D190" s="493">
        <v>34.006215545412978</v>
      </c>
      <c r="E190" s="493">
        <v>33.434571123636559</v>
      </c>
      <c r="F190" s="493">
        <v>33.575566120602751</v>
      </c>
      <c r="G190" s="493">
        <v>28.861576098138837</v>
      </c>
      <c r="H190" s="493">
        <v>29.676895160128101</v>
      </c>
      <c r="I190" s="493">
        <v>26.63060368715324</v>
      </c>
      <c r="J190" s="493">
        <v>24.615793017466384</v>
      </c>
    </row>
    <row r="191" spans="1:14" s="91" customFormat="1" ht="12" customHeight="1">
      <c r="A191" s="359" t="s">
        <v>1740</v>
      </c>
      <c r="B191" s="1017">
        <v>60.710022322910561</v>
      </c>
      <c r="C191" s="1148">
        <v>57.365213606204463</v>
      </c>
      <c r="D191" s="493">
        <v>57.937351040510073</v>
      </c>
      <c r="E191" s="493">
        <v>54.373373654423567</v>
      </c>
      <c r="F191" s="493">
        <v>53.727736954744181</v>
      </c>
      <c r="G191" s="493">
        <v>48.270354660526081</v>
      </c>
      <c r="H191" s="493">
        <v>45.036375321713173</v>
      </c>
      <c r="I191" s="493">
        <v>46.437677855460493</v>
      </c>
      <c r="J191" s="493">
        <v>46.70931395794544</v>
      </c>
      <c r="L191" s="945"/>
      <c r="M191" s="945"/>
      <c r="N191" s="945"/>
    </row>
    <row r="192" spans="1:14" s="91" customFormat="1" ht="12" customHeight="1">
      <c r="A192" s="359" t="s">
        <v>443</v>
      </c>
      <c r="B192" s="1017">
        <v>95.759235242535084</v>
      </c>
      <c r="C192" s="1148">
        <v>95.391506562700926</v>
      </c>
      <c r="D192" s="493">
        <v>107.69181015984495</v>
      </c>
      <c r="E192" s="493">
        <v>97.466454548518698</v>
      </c>
      <c r="F192" s="493">
        <v>92.364941252790416</v>
      </c>
      <c r="G192" s="493">
        <v>82.973018892540992</v>
      </c>
      <c r="H192" s="493">
        <v>76.968733369299173</v>
      </c>
      <c r="I192" s="493">
        <v>69.380636365559482</v>
      </c>
      <c r="J192" s="493">
        <v>58.779807851279706</v>
      </c>
    </row>
    <row r="193" spans="1:11" s="93" customFormat="1" ht="12" customHeight="1">
      <c r="A193" s="474" t="s">
        <v>131</v>
      </c>
      <c r="B193" s="1018">
        <v>785.58517619856764</v>
      </c>
      <c r="C193" s="1323">
        <v>820.00344887809842</v>
      </c>
      <c r="D193" s="1323">
        <v>857.89502713579952</v>
      </c>
      <c r="E193" s="1323">
        <v>810.78689256034272</v>
      </c>
      <c r="F193" s="1323">
        <v>831.38365881727793</v>
      </c>
      <c r="G193" s="1323">
        <v>787.04127899431808</v>
      </c>
      <c r="H193" s="1323">
        <v>724.04425877573567</v>
      </c>
      <c r="I193" s="1323">
        <v>701.95796019259467</v>
      </c>
      <c r="J193" s="1323">
        <v>673.32772827323345</v>
      </c>
    </row>
    <row r="194" spans="1:11" s="93" customFormat="1" ht="12" customHeight="1">
      <c r="A194" s="473" t="s">
        <v>132</v>
      </c>
      <c r="B194" s="1017">
        <v>24.979632133263998</v>
      </c>
      <c r="C194" s="1148">
        <v>23.825360466433615</v>
      </c>
      <c r="D194" s="493">
        <v>24.578568309043252</v>
      </c>
      <c r="E194" s="493">
        <v>22.560278965897929</v>
      </c>
      <c r="F194" s="493">
        <v>23.802385685136318</v>
      </c>
      <c r="G194" s="493">
        <v>24.122608205162347</v>
      </c>
      <c r="H194" s="493">
        <v>22.038256401239057</v>
      </c>
      <c r="I194" s="493">
        <v>26.636037679364502</v>
      </c>
      <c r="J194" s="493">
        <v>23.522620980206447</v>
      </c>
    </row>
    <row r="195" spans="1:11" s="93" customFormat="1" ht="12" customHeight="1">
      <c r="A195" s="350" t="s">
        <v>481</v>
      </c>
      <c r="B195" s="1019">
        <v>810.56480833183161</v>
      </c>
      <c r="C195" s="1324">
        <v>843.82880934453203</v>
      </c>
      <c r="D195" s="1324">
        <v>882.47359544484277</v>
      </c>
      <c r="E195" s="1324">
        <v>833.34717152624069</v>
      </c>
      <c r="F195" s="1324">
        <v>855.18604450241423</v>
      </c>
      <c r="G195" s="1324">
        <v>811.16388719948043</v>
      </c>
      <c r="H195" s="1324">
        <v>746.08251517697477</v>
      </c>
      <c r="I195" s="1324">
        <v>728.59399787195912</v>
      </c>
      <c r="J195" s="1324">
        <v>696.85034925343984</v>
      </c>
    </row>
    <row r="196" spans="1:11" ht="7.5" customHeight="1"/>
    <row r="197" spans="1:11" s="461" customFormat="1" ht="12.2" customHeight="1">
      <c r="A197" s="2666" t="s">
        <v>966</v>
      </c>
      <c r="B197" s="2666"/>
      <c r="C197" s="2666"/>
      <c r="D197" s="2666"/>
      <c r="E197" s="2666"/>
      <c r="F197" s="2666"/>
      <c r="G197" s="2666"/>
      <c r="H197" s="2666"/>
      <c r="I197" s="2666"/>
      <c r="J197" s="2666"/>
      <c r="K197" s="1103"/>
    </row>
    <row r="198" spans="1:11" s="98" customFormat="1" ht="21" customHeight="1">
      <c r="A198" s="2666" t="s">
        <v>1007</v>
      </c>
      <c r="B198" s="2666"/>
      <c r="C198" s="2666"/>
      <c r="D198" s="2666"/>
      <c r="E198" s="2666"/>
      <c r="F198" s="2666"/>
      <c r="G198" s="2666"/>
      <c r="H198" s="2666"/>
      <c r="I198" s="2666"/>
      <c r="J198" s="2666"/>
    </row>
    <row r="199" spans="1:11" ht="15" customHeight="1">
      <c r="A199" s="2644" t="s">
        <v>1231</v>
      </c>
      <c r="B199" s="2644"/>
      <c r="C199" s="2644"/>
      <c r="D199" s="2644"/>
      <c r="E199" s="2644"/>
      <c r="F199" s="2644"/>
      <c r="G199" s="2644"/>
      <c r="H199" s="2644"/>
      <c r="I199" s="2644"/>
      <c r="J199" s="2644"/>
    </row>
    <row r="200" spans="1:11" s="98" customFormat="1" ht="22.5" customHeight="1">
      <c r="A200" s="545"/>
      <c r="B200" s="546"/>
      <c r="C200" s="546"/>
      <c r="D200" s="546"/>
      <c r="E200" s="546"/>
      <c r="F200" s="546"/>
      <c r="G200" s="546"/>
      <c r="H200" s="546"/>
      <c r="I200" s="546"/>
      <c r="J200" s="546"/>
    </row>
    <row r="201" spans="1:11" s="433" customFormat="1" ht="33" customHeight="1">
      <c r="A201" s="2640" t="s">
        <v>1182</v>
      </c>
      <c r="B201" s="2640"/>
      <c r="C201" s="2640"/>
      <c r="D201" s="2640"/>
      <c r="E201" s="2640"/>
      <c r="F201" s="2640"/>
      <c r="G201" s="2640"/>
      <c r="H201" s="2640"/>
    </row>
    <row r="202" spans="1:11" s="52" customFormat="1" ht="11.25" customHeight="1">
      <c r="B202" s="998" t="s">
        <v>5</v>
      </c>
      <c r="C202" s="309" t="s">
        <v>3</v>
      </c>
      <c r="D202" s="308" t="s">
        <v>6</v>
      </c>
      <c r="E202" s="308" t="s">
        <v>2</v>
      </c>
      <c r="F202" s="309" t="s">
        <v>5</v>
      </c>
      <c r="G202" s="308" t="s">
        <v>3</v>
      </c>
      <c r="H202" s="308" t="s">
        <v>6</v>
      </c>
      <c r="I202" s="308" t="s">
        <v>2</v>
      </c>
      <c r="J202" s="309" t="s">
        <v>5</v>
      </c>
    </row>
    <row r="203" spans="1:11" s="52" customFormat="1" ht="11.25" customHeight="1">
      <c r="A203" s="68" t="s">
        <v>11</v>
      </c>
      <c r="B203" s="1632" t="s">
        <v>1813</v>
      </c>
      <c r="C203" s="467" t="s">
        <v>1326</v>
      </c>
      <c r="D203" s="467" t="s">
        <v>1326</v>
      </c>
      <c r="E203" s="467" t="s">
        <v>1326</v>
      </c>
      <c r="F203" s="467" t="s">
        <v>1326</v>
      </c>
      <c r="G203" s="467" t="s">
        <v>1045</v>
      </c>
      <c r="H203" s="467" t="s">
        <v>1045</v>
      </c>
      <c r="I203" s="467" t="s">
        <v>1045</v>
      </c>
      <c r="J203" s="467" t="s">
        <v>1045</v>
      </c>
    </row>
    <row r="204" spans="1:11" s="462" customFormat="1" ht="12" customHeight="1">
      <c r="A204" s="1169" t="s">
        <v>1214</v>
      </c>
      <c r="B204" s="1016">
        <v>1.88172834028</v>
      </c>
      <c r="C204" s="1325">
        <v>1.6765772636799998</v>
      </c>
      <c r="D204" s="465">
        <v>1.7524664550700002</v>
      </c>
      <c r="E204" s="465">
        <v>1.6999318053599999</v>
      </c>
      <c r="F204" s="465">
        <v>1.7093111467100002</v>
      </c>
      <c r="G204" s="465">
        <v>2.22444525468</v>
      </c>
      <c r="H204" s="465">
        <v>2.0627454068900004</v>
      </c>
      <c r="I204" s="465">
        <v>2.04555206677</v>
      </c>
      <c r="J204" s="465">
        <v>1.9757993992799998</v>
      </c>
    </row>
    <row r="205" spans="1:11" s="462" customFormat="1" ht="12" customHeight="1">
      <c r="A205" s="503" t="s">
        <v>1215</v>
      </c>
      <c r="B205" s="1013">
        <v>9.1469098777799989</v>
      </c>
      <c r="C205" s="1326">
        <v>5.7174737689800006</v>
      </c>
      <c r="D205" s="464">
        <v>5.5938765993400006</v>
      </c>
      <c r="E205" s="464">
        <v>5.4303362272899998</v>
      </c>
      <c r="F205" s="464">
        <v>5.5155534821700014</v>
      </c>
      <c r="G205" s="464">
        <v>4.2347041276399997</v>
      </c>
      <c r="H205" s="464">
        <v>2.1996446865600001</v>
      </c>
      <c r="I205" s="464">
        <v>2.1900768049499999</v>
      </c>
      <c r="J205" s="464">
        <v>2.2915973905799993</v>
      </c>
    </row>
    <row r="206" spans="1:11" s="462" customFormat="1" ht="12" customHeight="1">
      <c r="A206" s="503" t="s">
        <v>1216</v>
      </c>
      <c r="B206" s="1013">
        <v>2.4063693503200003</v>
      </c>
      <c r="C206" s="1326">
        <v>2.2630934204899997</v>
      </c>
      <c r="D206" s="464">
        <v>2.1843169806700002</v>
      </c>
      <c r="E206" s="464">
        <v>2.1561832020599998</v>
      </c>
      <c r="F206" s="464">
        <v>3.1888908895600006</v>
      </c>
      <c r="G206" s="464">
        <v>2.5979161516200002</v>
      </c>
      <c r="H206" s="464">
        <v>2.6307407093600008</v>
      </c>
      <c r="I206" s="464">
        <v>2.50463516208</v>
      </c>
      <c r="J206" s="464">
        <v>2.32240955375</v>
      </c>
    </row>
    <row r="207" spans="1:11" s="462" customFormat="1" ht="12" customHeight="1">
      <c r="A207" s="503" t="s">
        <v>1217</v>
      </c>
      <c r="B207" s="1013">
        <v>4.7713796725500011</v>
      </c>
      <c r="C207" s="1326">
        <v>4.0338361661799995</v>
      </c>
      <c r="D207" s="464">
        <v>4.5620404902599994</v>
      </c>
      <c r="E207" s="464">
        <v>4.3879581064000002</v>
      </c>
      <c r="F207" s="464">
        <v>4.1724847066499997</v>
      </c>
      <c r="G207" s="464">
        <v>5.2882769776000007</v>
      </c>
      <c r="H207" s="464">
        <v>6.032637884669998</v>
      </c>
      <c r="I207" s="464">
        <v>5.922516399700001</v>
      </c>
      <c r="J207" s="464">
        <v>5.4961086065099991</v>
      </c>
    </row>
    <row r="208" spans="1:11" s="462" customFormat="1" ht="12" customHeight="1">
      <c r="A208" s="503" t="s">
        <v>477</v>
      </c>
      <c r="B208" s="1013">
        <v>10.998563940570001</v>
      </c>
      <c r="C208" s="1326">
        <v>10.365539985560002</v>
      </c>
      <c r="D208" s="464">
        <v>12.021958033509996</v>
      </c>
      <c r="E208" s="464">
        <v>12.548455875340004</v>
      </c>
      <c r="F208" s="464">
        <v>13.546846738520005</v>
      </c>
      <c r="G208" s="464">
        <v>13.819349804609994</v>
      </c>
      <c r="H208" s="464">
        <v>12.488039639640006</v>
      </c>
      <c r="I208" s="464">
        <v>12.684354913389999</v>
      </c>
      <c r="J208" s="464">
        <v>13.081008093309999</v>
      </c>
    </row>
    <row r="209" spans="1:11" s="462" customFormat="1" ht="12" customHeight="1">
      <c r="A209" s="503" t="s">
        <v>476</v>
      </c>
      <c r="B209" s="1013">
        <v>17.253315249510003</v>
      </c>
      <c r="C209" s="1326">
        <v>20.34551621636</v>
      </c>
      <c r="D209" s="464">
        <v>17.3609378825</v>
      </c>
      <c r="E209" s="464">
        <v>16.773207701079997</v>
      </c>
      <c r="F209" s="464">
        <v>19.621143474129997</v>
      </c>
      <c r="G209" s="464">
        <v>23.056994877149997</v>
      </c>
      <c r="H209" s="464">
        <v>21.384940495859993</v>
      </c>
      <c r="I209" s="464">
        <v>21.955312838259999</v>
      </c>
      <c r="J209" s="464">
        <v>22.005994219659993</v>
      </c>
    </row>
    <row r="210" spans="1:11" s="462" customFormat="1" ht="12" customHeight="1">
      <c r="A210" s="503" t="s">
        <v>475</v>
      </c>
      <c r="B210" s="1013">
        <v>2.6689324678699995</v>
      </c>
      <c r="C210" s="1326">
        <v>9.2629907368999991</v>
      </c>
      <c r="D210" s="464">
        <v>12.011857475700003</v>
      </c>
      <c r="E210" s="464">
        <v>11.520574726060003</v>
      </c>
      <c r="F210" s="464">
        <v>12.018271296360002</v>
      </c>
      <c r="G210" s="464">
        <v>13.804777270180001</v>
      </c>
      <c r="H210" s="464">
        <v>14.708067828629996</v>
      </c>
      <c r="I210" s="464">
        <v>14.980722083600002</v>
      </c>
      <c r="J210" s="464">
        <v>15.702278412800002</v>
      </c>
    </row>
    <row r="211" spans="1:11" s="462" customFormat="1" ht="12" customHeight="1">
      <c r="A211" s="503" t="s">
        <v>474</v>
      </c>
      <c r="B211" s="1013">
        <v>100.04309712271998</v>
      </c>
      <c r="C211" s="1326">
        <v>91.051203460269946</v>
      </c>
      <c r="D211" s="464">
        <v>97.906665443500046</v>
      </c>
      <c r="E211" s="464">
        <v>92.430258464619939</v>
      </c>
      <c r="F211" s="464">
        <v>92.395076543900046</v>
      </c>
      <c r="G211" s="464">
        <v>84.475235503549953</v>
      </c>
      <c r="H211" s="464">
        <v>82.778220920270016</v>
      </c>
      <c r="I211" s="464">
        <v>83.869245640489993</v>
      </c>
      <c r="J211" s="464">
        <v>84.204242682490019</v>
      </c>
    </row>
    <row r="212" spans="1:11" s="462" customFormat="1" ht="12" customHeight="1">
      <c r="A212" s="503" t="s">
        <v>1154</v>
      </c>
      <c r="B212" s="1013">
        <v>17.543202356209996</v>
      </c>
      <c r="C212" s="1326">
        <v>17.673945392419999</v>
      </c>
      <c r="D212" s="464">
        <v>19.43104182007</v>
      </c>
      <c r="E212" s="464">
        <v>20.203121857069998</v>
      </c>
      <c r="F212" s="464">
        <v>20.614237365930006</v>
      </c>
      <c r="G212" s="464">
        <v>23.588246522639992</v>
      </c>
      <c r="H212" s="464">
        <v>23.030416420319998</v>
      </c>
      <c r="I212" s="464">
        <v>23.632175683239996</v>
      </c>
      <c r="J212" s="464">
        <v>24.110310352600013</v>
      </c>
    </row>
    <row r="213" spans="1:11" s="462" customFormat="1" ht="12" customHeight="1">
      <c r="A213" s="503" t="s">
        <v>15</v>
      </c>
      <c r="B213" s="1014">
        <v>43.062998368365697</v>
      </c>
      <c r="C213" s="1327">
        <v>52.289036258488338</v>
      </c>
      <c r="D213" s="466">
        <v>43.11253399951309</v>
      </c>
      <c r="E213" s="466">
        <v>40.549301623891772</v>
      </c>
      <c r="F213" s="466">
        <v>35.820692098587564</v>
      </c>
      <c r="G213" s="466">
        <v>34.1544831518625</v>
      </c>
      <c r="H213" s="466">
        <v>41.175150939343631</v>
      </c>
      <c r="I213" s="466">
        <v>36.948612073649528</v>
      </c>
      <c r="J213" s="466">
        <v>33.44166542014532</v>
      </c>
      <c r="K213" s="492"/>
    </row>
    <row r="214" spans="1:11" s="462" customFormat="1" ht="12" customHeight="1">
      <c r="A214" s="684" t="s">
        <v>51</v>
      </c>
      <c r="B214" s="1015">
        <v>209.7764967461757</v>
      </c>
      <c r="C214" s="1328">
        <v>214.67921266932825</v>
      </c>
      <c r="D214" s="463">
        <v>215.93769518013312</v>
      </c>
      <c r="E214" s="463">
        <v>207.6993295891717</v>
      </c>
      <c r="F214" s="463">
        <v>208.60250774251762</v>
      </c>
      <c r="G214" s="463">
        <v>207.24442964153243</v>
      </c>
      <c r="H214" s="463">
        <v>208.49060493154366</v>
      </c>
      <c r="I214" s="463">
        <v>206.73320366612955</v>
      </c>
      <c r="J214" s="463">
        <v>204.63141413112533</v>
      </c>
      <c r="K214" s="491"/>
    </row>
    <row r="215" spans="1:11" ht="22.5" customHeight="1">
      <c r="A215" s="1152"/>
      <c r="B215" s="1152"/>
      <c r="C215" s="1152"/>
      <c r="D215" s="1152"/>
      <c r="E215" s="1152"/>
      <c r="F215" s="1152"/>
      <c r="G215" s="1152"/>
      <c r="H215" s="1152"/>
      <c r="I215" s="1152"/>
      <c r="J215" s="1152"/>
    </row>
    <row r="216" spans="1:11" s="433" customFormat="1" ht="33" customHeight="1">
      <c r="A216" s="2640" t="s">
        <v>1183</v>
      </c>
      <c r="B216" s="2640"/>
      <c r="C216" s="2640"/>
      <c r="D216" s="2640"/>
      <c r="E216" s="2640"/>
      <c r="F216" s="2640"/>
      <c r="G216" s="2640"/>
      <c r="H216" s="2640"/>
    </row>
    <row r="217" spans="1:11" s="52" customFormat="1" ht="11.25" customHeight="1">
      <c r="B217" s="998" t="s">
        <v>5</v>
      </c>
      <c r="C217" s="309" t="s">
        <v>3</v>
      </c>
      <c r="D217" s="308" t="s">
        <v>6</v>
      </c>
      <c r="E217" s="308" t="s">
        <v>2</v>
      </c>
      <c r="F217" s="309" t="s">
        <v>5</v>
      </c>
      <c r="G217" s="308" t="s">
        <v>3</v>
      </c>
      <c r="H217" s="308" t="s">
        <v>6</v>
      </c>
      <c r="I217" s="308" t="s">
        <v>2</v>
      </c>
      <c r="J217" s="309" t="s">
        <v>5</v>
      </c>
    </row>
    <row r="218" spans="1:11" s="52" customFormat="1" ht="11.25" customHeight="1">
      <c r="A218" s="68" t="s">
        <v>11</v>
      </c>
      <c r="B218" s="1632" t="s">
        <v>1813</v>
      </c>
      <c r="C218" s="467" t="s">
        <v>1326</v>
      </c>
      <c r="D218" s="467" t="s">
        <v>1326</v>
      </c>
      <c r="E218" s="467" t="s">
        <v>1326</v>
      </c>
      <c r="F218" s="467" t="s">
        <v>1326</v>
      </c>
      <c r="G218" s="467" t="s">
        <v>1045</v>
      </c>
      <c r="H218" s="467" t="s">
        <v>1045</v>
      </c>
      <c r="I218" s="467" t="s">
        <v>1045</v>
      </c>
      <c r="J218" s="467" t="s">
        <v>1045</v>
      </c>
    </row>
    <row r="219" spans="1:11" s="462" customFormat="1" ht="12" customHeight="1">
      <c r="A219" s="1169" t="s">
        <v>1157</v>
      </c>
      <c r="B219" s="1016">
        <v>56.502968620063129</v>
      </c>
      <c r="C219" s="1325">
        <v>59.94655556310537</v>
      </c>
      <c r="D219" s="465">
        <v>62.983868934232149</v>
      </c>
      <c r="E219" s="465">
        <v>59.095821364756397</v>
      </c>
      <c r="F219" s="465">
        <v>59.65613524222686</v>
      </c>
      <c r="G219" s="465">
        <v>60.036257965499026</v>
      </c>
      <c r="H219" s="465">
        <v>59.096014153617233</v>
      </c>
      <c r="I219" s="465">
        <v>66.665450632913888</v>
      </c>
      <c r="J219" s="465">
        <v>60.66631872305846</v>
      </c>
    </row>
    <row r="220" spans="1:11" s="462" customFormat="1" ht="12" customHeight="1">
      <c r="A220" s="503" t="s">
        <v>1155</v>
      </c>
      <c r="B220" s="1013">
        <v>49.785821156938617</v>
      </c>
      <c r="C220" s="1326">
        <v>52.263035578891049</v>
      </c>
      <c r="D220" s="464">
        <v>51.954945766009125</v>
      </c>
      <c r="E220" s="464">
        <v>50.653810020969928</v>
      </c>
      <c r="F220" s="464">
        <v>50.459676951865838</v>
      </c>
      <c r="G220" s="464">
        <v>49.519094027558154</v>
      </c>
      <c r="H220" s="464">
        <v>52.391109509849748</v>
      </c>
      <c r="I220" s="464">
        <v>45.638341658856923</v>
      </c>
      <c r="J220" s="464">
        <v>44.512020021709212</v>
      </c>
    </row>
    <row r="221" spans="1:11" s="462" customFormat="1" ht="12" customHeight="1">
      <c r="A221" s="503" t="s">
        <v>473</v>
      </c>
      <c r="B221" s="1013">
        <v>45.603363276822584</v>
      </c>
      <c r="C221" s="1326">
        <v>46.175200266639621</v>
      </c>
      <c r="D221" s="464">
        <v>44.827402451327771</v>
      </c>
      <c r="E221" s="464">
        <v>43.962811875666119</v>
      </c>
      <c r="F221" s="464">
        <v>41.147773973991974</v>
      </c>
      <c r="G221" s="464">
        <v>41.272764975757653</v>
      </c>
      <c r="H221" s="464">
        <v>42.15868023809314</v>
      </c>
      <c r="I221" s="464">
        <v>41.156187525626514</v>
      </c>
      <c r="J221" s="464">
        <v>39.653779811372743</v>
      </c>
    </row>
    <row r="222" spans="1:11" s="462" customFormat="1" ht="12" customHeight="1">
      <c r="A222" s="503" t="s">
        <v>1156</v>
      </c>
      <c r="B222" s="1013">
        <v>38.185624131420553</v>
      </c>
      <c r="C222" s="1326">
        <v>38.651854030523751</v>
      </c>
      <c r="D222" s="464">
        <v>39.057452607888457</v>
      </c>
      <c r="E222" s="464">
        <v>38.225874527708939</v>
      </c>
      <c r="F222" s="464">
        <v>37.61146539709361</v>
      </c>
      <c r="G222" s="464">
        <v>36.7051756940159</v>
      </c>
      <c r="H222" s="464">
        <v>37.134957892801047</v>
      </c>
      <c r="I222" s="464">
        <v>36.59282823427445</v>
      </c>
      <c r="J222" s="464">
        <v>38.012370305767831</v>
      </c>
    </row>
    <row r="223" spans="1:11" s="462" customFormat="1" ht="12" customHeight="1">
      <c r="A223" s="503" t="s">
        <v>472</v>
      </c>
      <c r="B223" s="1013">
        <v>6.6934071256119783</v>
      </c>
      <c r="C223" s="1326">
        <v>5.2437942521129726</v>
      </c>
      <c r="D223" s="464">
        <v>4.9421790622077166</v>
      </c>
      <c r="E223" s="464">
        <v>4.0785157838526063</v>
      </c>
      <c r="F223" s="464">
        <v>6.8803246287401283</v>
      </c>
      <c r="G223" s="464">
        <v>6.7687039720641948</v>
      </c>
      <c r="H223" s="464">
        <v>7.5857807569241054</v>
      </c>
      <c r="I223" s="464">
        <v>5.9838746504105185</v>
      </c>
      <c r="J223" s="464">
        <v>8.9464668879217957</v>
      </c>
    </row>
    <row r="224" spans="1:11" s="462" customFormat="1" ht="12" customHeight="1">
      <c r="A224" s="503" t="s">
        <v>304</v>
      </c>
      <c r="B224" s="1013">
        <v>9.3100605097627263</v>
      </c>
      <c r="C224" s="1326">
        <v>8.6850189943203571</v>
      </c>
      <c r="D224" s="464">
        <v>8.573119264459379</v>
      </c>
      <c r="E224" s="464">
        <v>8.2291152494857371</v>
      </c>
      <c r="F224" s="464">
        <v>9.0417144167883983</v>
      </c>
      <c r="G224" s="464">
        <v>9.1987517931268972</v>
      </c>
      <c r="H224" s="464">
        <v>8.0003452446224461</v>
      </c>
      <c r="I224" s="464">
        <v>7.1510795776245306</v>
      </c>
      <c r="J224" s="464">
        <v>9.2004952267439997</v>
      </c>
    </row>
    <row r="225" spans="1:10" s="462" customFormat="1" ht="12" customHeight="1">
      <c r="A225" s="503" t="s">
        <v>471</v>
      </c>
      <c r="B225" s="1013">
        <v>3.695251925376108</v>
      </c>
      <c r="C225" s="1326">
        <v>3.713753983555256</v>
      </c>
      <c r="D225" s="464">
        <v>3.5987270938284017</v>
      </c>
      <c r="E225" s="464">
        <v>3.4533807665520602</v>
      </c>
      <c r="F225" s="464">
        <v>3.8054171316307506</v>
      </c>
      <c r="G225" s="464">
        <v>3.7436812133305919</v>
      </c>
      <c r="H225" s="464">
        <v>2.1237171354559106</v>
      </c>
      <c r="I225" s="464">
        <v>3.5454413862427434</v>
      </c>
      <c r="J225" s="464">
        <v>3.6399631543712569</v>
      </c>
    </row>
    <row r="226" spans="1:10" s="462" customFormat="1" ht="12" customHeight="1">
      <c r="A226" s="684" t="s">
        <v>51</v>
      </c>
      <c r="B226" s="1015">
        <v>209.7764967459957</v>
      </c>
      <c r="C226" s="1328">
        <v>214.67921266914834</v>
      </c>
      <c r="D226" s="463">
        <v>215.93769517995298</v>
      </c>
      <c r="E226" s="463">
        <v>207.69932958899182</v>
      </c>
      <c r="F226" s="463">
        <v>208.60250774233756</v>
      </c>
      <c r="G226" s="463">
        <v>207.24442964135241</v>
      </c>
      <c r="H226" s="463">
        <v>208.49060493136361</v>
      </c>
      <c r="I226" s="463">
        <v>206.73320366594956</v>
      </c>
      <c r="J226" s="463">
        <v>204.6314141309453</v>
      </c>
    </row>
    <row r="227" spans="1:10" ht="22.5" customHeight="1">
      <c r="A227" s="1504"/>
      <c r="B227" s="1504"/>
      <c r="C227" s="1504"/>
      <c r="D227" s="1504"/>
      <c r="E227" s="1504"/>
      <c r="F227" s="1504"/>
      <c r="G227" s="1504"/>
      <c r="H227" s="1504"/>
      <c r="I227" s="1504"/>
      <c r="J227" s="1504"/>
    </row>
    <row r="228" spans="1:10" s="1732" customFormat="1" ht="27" customHeight="1">
      <c r="A228" s="2668" t="s">
        <v>1592</v>
      </c>
      <c r="B228" s="2668"/>
      <c r="D228" s="2668" t="s">
        <v>1593</v>
      </c>
      <c r="E228" s="2668"/>
      <c r="F228" s="2668"/>
      <c r="G228" s="2668"/>
      <c r="H228" s="2668"/>
      <c r="I228" s="2668"/>
      <c r="J228" s="2668"/>
    </row>
    <row r="229" spans="1:10" s="461" customFormat="1" ht="12.2" customHeight="1">
      <c r="A229" s="1503"/>
      <c r="B229" s="1503"/>
      <c r="C229" s="1503"/>
      <c r="D229" s="1503"/>
      <c r="E229" s="1503"/>
      <c r="F229" s="1503"/>
      <c r="G229" s="1503"/>
      <c r="H229" s="1503"/>
      <c r="I229" s="1503"/>
      <c r="J229" s="1503"/>
    </row>
    <row r="230" spans="1:10" s="461" customFormat="1" ht="12.2" customHeight="1">
      <c r="A230" s="1503"/>
      <c r="B230" s="1503"/>
      <c r="C230" s="1503"/>
      <c r="D230" s="1503"/>
      <c r="E230" s="1503"/>
      <c r="F230" s="1503"/>
      <c r="G230" s="1503"/>
      <c r="H230" s="1503"/>
      <c r="I230" s="1503"/>
      <c r="J230" s="1503"/>
    </row>
    <row r="231" spans="1:10" s="461" customFormat="1" ht="12.2" customHeight="1">
      <c r="A231" s="1503"/>
      <c r="B231" s="1503"/>
      <c r="C231" s="1503"/>
      <c r="D231" s="1503"/>
      <c r="E231" s="1503"/>
      <c r="F231" s="1503"/>
      <c r="G231" s="1503"/>
      <c r="H231" s="1503"/>
      <c r="I231" s="1503"/>
      <c r="J231" s="1503"/>
    </row>
    <row r="232" spans="1:10" s="461" customFormat="1" ht="12.2" customHeight="1">
      <c r="A232" s="1503"/>
      <c r="B232" s="1503"/>
      <c r="C232" s="1503"/>
      <c r="D232" s="1503"/>
      <c r="E232" s="1503"/>
      <c r="F232" s="1503"/>
      <c r="G232" s="1503"/>
      <c r="H232" s="1503"/>
      <c r="I232" s="1503"/>
      <c r="J232" s="1503"/>
    </row>
    <row r="233" spans="1:10" s="461" customFormat="1" ht="12.2" customHeight="1">
      <c r="A233" s="1503"/>
      <c r="B233" s="1503"/>
      <c r="C233" s="1503"/>
      <c r="D233" s="1503"/>
      <c r="E233" s="1503"/>
      <c r="F233" s="1503"/>
      <c r="G233" s="1503"/>
      <c r="H233" s="1503"/>
      <c r="I233" s="1503"/>
      <c r="J233" s="1503"/>
    </row>
    <row r="234" spans="1:10" s="461" customFormat="1" ht="12.2" customHeight="1">
      <c r="A234" s="1503"/>
      <c r="B234" s="1503"/>
      <c r="C234" s="1503"/>
      <c r="D234" s="1503"/>
      <c r="E234" s="1503"/>
      <c r="F234" s="1503"/>
      <c r="G234" s="1503"/>
      <c r="H234" s="1503"/>
      <c r="I234" s="1503"/>
      <c r="J234" s="1503"/>
    </row>
    <row r="235" spans="1:10" s="461" customFormat="1" ht="12.2" customHeight="1">
      <c r="A235" s="1503"/>
      <c r="B235" s="1503"/>
      <c r="C235" s="1503"/>
      <c r="D235" s="1503"/>
      <c r="E235" s="1503"/>
      <c r="F235" s="1503"/>
      <c r="G235" s="1503"/>
      <c r="H235" s="1503"/>
      <c r="I235" s="1503"/>
      <c r="J235" s="1503"/>
    </row>
    <row r="236" spans="1:10" s="461" customFormat="1" ht="12.2" customHeight="1">
      <c r="A236" s="1503"/>
      <c r="B236" s="1503"/>
      <c r="C236" s="1503"/>
      <c r="D236" s="1503"/>
      <c r="E236" s="1503"/>
      <c r="F236" s="1503"/>
      <c r="G236" s="1503"/>
      <c r="H236" s="1503"/>
      <c r="I236" s="1503"/>
      <c r="J236" s="1503"/>
    </row>
    <row r="237" spans="1:10" s="461" customFormat="1" ht="12.2" customHeight="1">
      <c r="A237" s="1503"/>
      <c r="B237" s="1503"/>
      <c r="C237" s="1503"/>
      <c r="D237" s="1503"/>
      <c r="E237" s="1503"/>
      <c r="F237" s="1503"/>
      <c r="G237" s="1503"/>
      <c r="H237" s="1503"/>
      <c r="I237" s="1503"/>
      <c r="J237" s="1503"/>
    </row>
    <row r="238" spans="1:10" s="461" customFormat="1" ht="12.2" customHeight="1">
      <c r="A238" s="1503"/>
      <c r="B238" s="1503"/>
      <c r="C238" s="1503"/>
      <c r="D238" s="1503"/>
      <c r="E238" s="1503"/>
      <c r="F238" s="1503"/>
      <c r="G238" s="1503"/>
      <c r="H238" s="1503"/>
      <c r="I238" s="1503"/>
      <c r="J238" s="1503"/>
    </row>
    <row r="239" spans="1:10" s="461" customFormat="1" ht="12.2" customHeight="1">
      <c r="A239" s="1503"/>
      <c r="B239" s="1503"/>
      <c r="C239" s="1503"/>
      <c r="D239" s="1503"/>
      <c r="E239" s="1503"/>
      <c r="F239" s="1503"/>
      <c r="G239" s="1503"/>
      <c r="H239" s="1503"/>
      <c r="I239" s="1503"/>
      <c r="J239" s="1503"/>
    </row>
    <row r="240" spans="1:10" s="461" customFormat="1" ht="12.2" customHeight="1">
      <c r="A240" s="1503"/>
      <c r="B240" s="1503"/>
      <c r="C240" s="1503"/>
      <c r="D240" s="1503"/>
      <c r="E240" s="1503"/>
      <c r="F240" s="1503"/>
      <c r="G240" s="1503"/>
      <c r="H240" s="1503"/>
      <c r="I240" s="1503"/>
      <c r="J240" s="1503"/>
    </row>
    <row r="241" spans="1:10" s="461" customFormat="1" ht="12.2" customHeight="1">
      <c r="A241" s="1503"/>
      <c r="B241" s="1503"/>
      <c r="C241" s="1503"/>
      <c r="D241" s="1503"/>
      <c r="E241" s="1503"/>
      <c r="F241" s="1503"/>
      <c r="G241" s="1503"/>
      <c r="H241" s="1503"/>
      <c r="I241" s="1503"/>
      <c r="J241" s="1503"/>
    </row>
    <row r="242" spans="1:10" s="461" customFormat="1" ht="12.2" customHeight="1">
      <c r="A242" s="1503"/>
      <c r="B242" s="1503"/>
      <c r="C242" s="1503"/>
      <c r="D242" s="1503"/>
      <c r="E242" s="1503"/>
      <c r="F242" s="1503"/>
      <c r="G242" s="1503"/>
      <c r="H242" s="1503"/>
      <c r="I242" s="1503"/>
      <c r="J242" s="1503"/>
    </row>
    <row r="243" spans="1:10" s="461" customFormat="1" ht="12.2" customHeight="1">
      <c r="A243" s="1503"/>
      <c r="B243" s="1503"/>
      <c r="C243" s="1503"/>
      <c r="D243" s="1503"/>
      <c r="E243" s="1503"/>
      <c r="F243" s="1503"/>
      <c r="G243" s="1503"/>
      <c r="H243" s="1503"/>
      <c r="I243" s="1503"/>
      <c r="J243" s="1503"/>
    </row>
    <row r="244" spans="1:10" s="461" customFormat="1" ht="12.2" customHeight="1">
      <c r="A244" s="1503"/>
      <c r="B244" s="1503"/>
      <c r="C244" s="1503"/>
      <c r="D244" s="1503"/>
      <c r="E244" s="1503"/>
      <c r="F244" s="1503"/>
      <c r="G244" s="1503"/>
      <c r="H244" s="1503"/>
      <c r="I244" s="1503"/>
      <c r="J244" s="1503"/>
    </row>
    <row r="245" spans="1:10" s="461" customFormat="1" ht="12.2" customHeight="1">
      <c r="A245" s="1503"/>
      <c r="B245" s="1503"/>
      <c r="C245" s="1503"/>
      <c r="D245" s="1503"/>
      <c r="E245" s="1503"/>
      <c r="F245" s="1503"/>
      <c r="G245" s="1503"/>
      <c r="H245" s="1503"/>
      <c r="I245" s="1503"/>
      <c r="J245" s="1503"/>
    </row>
    <row r="246" spans="1:10" s="461" customFormat="1" ht="12.2" customHeight="1">
      <c r="A246" s="1503"/>
      <c r="B246" s="1503"/>
      <c r="C246" s="1503"/>
      <c r="D246" s="1503"/>
      <c r="E246" s="1503"/>
      <c r="F246" s="1503"/>
      <c r="G246" s="1503"/>
      <c r="H246" s="1503"/>
      <c r="I246" s="1503"/>
      <c r="J246" s="1503"/>
    </row>
    <row r="247" spans="1:10" s="461" customFormat="1" ht="12.2" customHeight="1">
      <c r="A247" s="1503"/>
      <c r="B247" s="1503"/>
      <c r="C247" s="1503"/>
      <c r="D247" s="1503"/>
      <c r="E247" s="1503"/>
      <c r="F247" s="1503"/>
      <c r="G247" s="1503"/>
      <c r="H247" s="1503"/>
      <c r="I247" s="1503"/>
      <c r="J247" s="1503"/>
    </row>
    <row r="248" spans="1:10" s="461" customFormat="1" ht="12.2" customHeight="1">
      <c r="A248" s="1503"/>
      <c r="B248" s="1503"/>
      <c r="C248" s="1503"/>
      <c r="D248" s="1503"/>
      <c r="E248" s="1503"/>
      <c r="F248" s="1503"/>
      <c r="G248" s="1503"/>
      <c r="H248" s="1503"/>
      <c r="I248" s="1503"/>
      <c r="J248" s="1503"/>
    </row>
    <row r="249" spans="1:10" s="461" customFormat="1" ht="7.5" customHeight="1"/>
    <row r="250" spans="1:10" s="98" customFormat="1" ht="21" customHeight="1">
      <c r="A250" s="2666" t="s">
        <v>1008</v>
      </c>
      <c r="B250" s="2666"/>
      <c r="C250" s="2666"/>
      <c r="D250" s="2666"/>
      <c r="E250" s="2666"/>
      <c r="F250" s="2666"/>
      <c r="G250" s="2666"/>
      <c r="H250" s="2666"/>
      <c r="I250" s="2666"/>
      <c r="J250" s="2666"/>
    </row>
    <row r="251" spans="1:10" s="461" customFormat="1" ht="12.2" customHeight="1">
      <c r="A251" s="2667" t="s">
        <v>976</v>
      </c>
      <c r="B251" s="2667"/>
      <c r="C251" s="2667"/>
      <c r="D251" s="2667"/>
      <c r="E251" s="2667"/>
      <c r="F251" s="2667"/>
      <c r="G251" s="2667"/>
      <c r="H251" s="2667"/>
      <c r="I251" s="2667"/>
      <c r="J251" s="2667"/>
    </row>
    <row r="252" spans="1:10" s="461" customFormat="1" ht="12.2" customHeight="1">
      <c r="A252" s="1503"/>
      <c r="B252" s="1503"/>
      <c r="C252" s="1503"/>
      <c r="D252" s="1503"/>
      <c r="E252" s="1503"/>
      <c r="F252" s="1503"/>
      <c r="G252" s="1503"/>
      <c r="H252" s="1503"/>
      <c r="I252" s="1503"/>
      <c r="J252" s="1503"/>
    </row>
    <row r="253" spans="1:10" s="98" customFormat="1" ht="13.5" customHeight="1">
      <c r="A253" s="545"/>
      <c r="B253" s="546"/>
      <c r="C253" s="546"/>
      <c r="D253" s="546"/>
      <c r="E253" s="546"/>
      <c r="F253" s="546"/>
      <c r="G253" s="546"/>
      <c r="H253" s="546"/>
      <c r="I253" s="546"/>
      <c r="J253" s="546"/>
    </row>
    <row r="254" spans="1:10" s="433" customFormat="1" ht="33" customHeight="1">
      <c r="A254" s="2640" t="s">
        <v>1184</v>
      </c>
      <c r="B254" s="2640"/>
      <c r="C254" s="2640"/>
      <c r="D254" s="2640"/>
      <c r="E254" s="2640"/>
      <c r="F254" s="2640"/>
      <c r="G254" s="2640"/>
      <c r="H254" s="2640"/>
      <c r="I254" s="2640"/>
      <c r="J254" s="2640"/>
    </row>
    <row r="255" spans="1:10" s="50" customFormat="1" ht="8.25" customHeight="1"/>
    <row r="256" spans="1:10" s="52" customFormat="1" ht="11.25" customHeight="1">
      <c r="A256" s="1727" t="s">
        <v>468</v>
      </c>
      <c r="B256" s="998" t="s">
        <v>5</v>
      </c>
      <c r="C256" s="483" t="s">
        <v>3</v>
      </c>
      <c r="D256" s="482" t="s">
        <v>6</v>
      </c>
      <c r="E256" s="482" t="s">
        <v>1578</v>
      </c>
      <c r="F256" s="483" t="s">
        <v>5</v>
      </c>
      <c r="G256" s="482" t="s">
        <v>3</v>
      </c>
      <c r="H256" s="482" t="s">
        <v>6</v>
      </c>
      <c r="I256" s="482" t="s">
        <v>2</v>
      </c>
      <c r="J256" s="483" t="s">
        <v>5</v>
      </c>
    </row>
    <row r="257" spans="1:10" s="52" customFormat="1" ht="11.25" customHeight="1">
      <c r="A257" s="68" t="s">
        <v>11</v>
      </c>
      <c r="B257" s="1632" t="s">
        <v>1813</v>
      </c>
      <c r="C257" s="484" t="s">
        <v>1326</v>
      </c>
      <c r="D257" s="484" t="s">
        <v>1326</v>
      </c>
      <c r="E257" s="484" t="s">
        <v>1326</v>
      </c>
      <c r="F257" s="484" t="s">
        <v>1326</v>
      </c>
      <c r="G257" s="484" t="s">
        <v>1045</v>
      </c>
      <c r="H257" s="484" t="s">
        <v>1045</v>
      </c>
      <c r="I257" s="484" t="s">
        <v>1045</v>
      </c>
      <c r="J257" s="484" t="s">
        <v>1045</v>
      </c>
    </row>
    <row r="258" spans="1:10" s="52" customFormat="1" ht="12" customHeight="1">
      <c r="A258" s="165" t="s">
        <v>532</v>
      </c>
      <c r="B258" s="1000">
        <v>17.069009148520003</v>
      </c>
      <c r="C258" s="1314">
        <v>17.509758398449996</v>
      </c>
      <c r="D258" s="357">
        <v>17.762704272799997</v>
      </c>
      <c r="E258" s="357">
        <v>14.238479749970001</v>
      </c>
      <c r="F258" s="357">
        <v>17.87701919101</v>
      </c>
      <c r="G258" s="357">
        <v>17.097460713180002</v>
      </c>
      <c r="H258" s="357">
        <v>16.19301912916</v>
      </c>
      <c r="I258" s="357">
        <v>20.302203431280009</v>
      </c>
      <c r="J258" s="357">
        <v>18.285751743550001</v>
      </c>
    </row>
    <row r="259" spans="1:10" s="52" customFormat="1" ht="12" customHeight="1">
      <c r="A259" s="230" t="s">
        <v>1150</v>
      </c>
      <c r="B259" s="1001">
        <v>26.866817506000015</v>
      </c>
      <c r="C259" s="1315">
        <v>25.90013457804001</v>
      </c>
      <c r="D259" s="358">
        <v>20.956616182310007</v>
      </c>
      <c r="E259" s="358">
        <v>19.420829700829998</v>
      </c>
      <c r="F259" s="358">
        <v>21.923439885600008</v>
      </c>
      <c r="G259" s="358">
        <v>26.642143537260004</v>
      </c>
      <c r="H259" s="358">
        <v>23.981128403500009</v>
      </c>
      <c r="I259" s="358">
        <v>24.875489692150001</v>
      </c>
      <c r="J259" s="358">
        <v>25.375851546369994</v>
      </c>
    </row>
    <row r="260" spans="1:10" s="52" customFormat="1" ht="12" customHeight="1">
      <c r="A260" s="169" t="s">
        <v>441</v>
      </c>
      <c r="B260" s="1001">
        <v>77.725346850349951</v>
      </c>
      <c r="C260" s="1315">
        <v>81.05521177417998</v>
      </c>
      <c r="D260" s="358">
        <v>86.784621198939959</v>
      </c>
      <c r="E260" s="358">
        <v>82.157655639820035</v>
      </c>
      <c r="F260" s="358">
        <v>83.947226516289945</v>
      </c>
      <c r="G260" s="358">
        <v>82.103601672689948</v>
      </c>
      <c r="H260" s="358">
        <v>86.628130238700024</v>
      </c>
      <c r="I260" s="358">
        <v>85.686206553779968</v>
      </c>
      <c r="J260" s="358">
        <v>85.498850910829972</v>
      </c>
    </row>
    <row r="261" spans="1:10" s="52" customFormat="1" ht="12" customHeight="1">
      <c r="A261" s="169" t="s">
        <v>531</v>
      </c>
      <c r="B261" s="1001">
        <v>16.538874155150001</v>
      </c>
      <c r="C261" s="1315">
        <v>12.677837597560002</v>
      </c>
      <c r="D261" s="358">
        <v>14.18728992446</v>
      </c>
      <c r="E261" s="358">
        <v>14.411503358659999</v>
      </c>
      <c r="F261" s="358">
        <v>15.390165093999999</v>
      </c>
      <c r="G261" s="358">
        <v>17.438019745569996</v>
      </c>
      <c r="H261" s="358">
        <v>17.15034906384</v>
      </c>
      <c r="I261" s="358">
        <v>17.048134647009999</v>
      </c>
      <c r="J261" s="358">
        <v>17.868349120370002</v>
      </c>
    </row>
    <row r="262" spans="1:10" s="91" customFormat="1" ht="12" customHeight="1">
      <c r="A262" s="230" t="s">
        <v>442</v>
      </c>
      <c r="B262" s="1001">
        <v>7.4778723903899991</v>
      </c>
      <c r="C262" s="1315">
        <v>6.7291335466399991</v>
      </c>
      <c r="D262" s="358">
        <v>7.4780785375399992</v>
      </c>
      <c r="E262" s="358">
        <v>7.5908331935900026</v>
      </c>
      <c r="F262" s="358">
        <v>7.68741256707</v>
      </c>
      <c r="G262" s="358">
        <v>8.4450212653800012</v>
      </c>
      <c r="H262" s="358">
        <v>8.3521551899100004</v>
      </c>
      <c r="I262" s="358">
        <v>7.5267914906400009</v>
      </c>
      <c r="J262" s="358">
        <v>6.5821056344999977</v>
      </c>
    </row>
    <row r="263" spans="1:10" s="91" customFormat="1" ht="12" customHeight="1">
      <c r="A263" s="169" t="s">
        <v>220</v>
      </c>
      <c r="B263" s="1001">
        <v>19.350733379039998</v>
      </c>
      <c r="C263" s="1315">
        <v>22.208284337330007</v>
      </c>
      <c r="D263" s="358">
        <v>27.484901130150011</v>
      </c>
      <c r="E263" s="358">
        <v>25.782382684350001</v>
      </c>
      <c r="F263" s="358">
        <v>25.155970702119998</v>
      </c>
      <c r="G263" s="358">
        <v>24.736711056200004</v>
      </c>
      <c r="H263" s="358">
        <v>24.728072402050003</v>
      </c>
      <c r="I263" s="358">
        <v>24.64313143619</v>
      </c>
      <c r="J263" s="358">
        <v>22.464847801309997</v>
      </c>
    </row>
    <row r="264" spans="1:10" s="91" customFormat="1" ht="12" customHeight="1">
      <c r="A264" s="169" t="s">
        <v>529</v>
      </c>
      <c r="B264" s="1001">
        <v>16.519147756779997</v>
      </c>
      <c r="C264" s="1315">
        <v>13.585523163739992</v>
      </c>
      <c r="D264" s="358">
        <v>12.777655790739997</v>
      </c>
      <c r="E264" s="358">
        <v>11.34464478594</v>
      </c>
      <c r="F264" s="358">
        <v>10.357619029530003</v>
      </c>
      <c r="G264" s="358">
        <v>11.06969459037</v>
      </c>
      <c r="H264" s="358">
        <v>10.513610415310001</v>
      </c>
      <c r="I264" s="358">
        <v>8.296403695909996</v>
      </c>
      <c r="J264" s="358">
        <v>7.7976660089100012</v>
      </c>
    </row>
    <row r="265" spans="1:10" s="91" customFormat="1" ht="12" customHeight="1">
      <c r="A265" s="169" t="s">
        <v>81</v>
      </c>
      <c r="B265" s="1001">
        <v>20.227526925120003</v>
      </c>
      <c r="C265" s="1315">
        <v>20.544430973989996</v>
      </c>
      <c r="D265" s="358">
        <v>22.501565290200002</v>
      </c>
      <c r="E265" s="358">
        <v>22.885676308589996</v>
      </c>
      <c r="F265" s="358">
        <v>24.709892805680003</v>
      </c>
      <c r="G265" s="358">
        <v>21.715512883779997</v>
      </c>
      <c r="H265" s="358">
        <v>18.600747340569999</v>
      </c>
      <c r="I265" s="358">
        <v>19.116602072949998</v>
      </c>
      <c r="J265" s="358">
        <v>18.58263992094</v>
      </c>
    </row>
    <row r="266" spans="1:10" s="91" customFormat="1" ht="12" customHeight="1">
      <c r="A266" s="422" t="s">
        <v>1682</v>
      </c>
      <c r="B266" s="1001">
        <v>12.795309651549998</v>
      </c>
      <c r="C266" s="1315">
        <v>14.118070759619997</v>
      </c>
      <c r="D266" s="358">
        <v>11.859653236860003</v>
      </c>
      <c r="E266" s="358">
        <v>11.085429138200004</v>
      </c>
      <c r="F266" s="358">
        <v>11.410660876510002</v>
      </c>
      <c r="G266" s="358">
        <v>10.86629662593</v>
      </c>
      <c r="H266" s="358">
        <v>9.1795567560899993</v>
      </c>
      <c r="I266" s="358">
        <v>8.9819413333500009</v>
      </c>
      <c r="J266" s="358">
        <v>7.5405971793100042</v>
      </c>
    </row>
    <row r="267" spans="1:10" s="93" customFormat="1" ht="12" customHeight="1">
      <c r="A267" s="350" t="s">
        <v>51</v>
      </c>
      <c r="B267" s="1004">
        <v>214.57063776289996</v>
      </c>
      <c r="C267" s="1318">
        <v>214.32838512954996</v>
      </c>
      <c r="D267" s="362">
        <v>221.79308556399997</v>
      </c>
      <c r="E267" s="362">
        <v>208.91743455995007</v>
      </c>
      <c r="F267" s="362">
        <v>218.45940666780996</v>
      </c>
      <c r="G267" s="362">
        <v>220.11446209035998</v>
      </c>
      <c r="H267" s="362">
        <v>215.32676893913003</v>
      </c>
      <c r="I267" s="362">
        <v>216.47690435325995</v>
      </c>
      <c r="J267" s="362">
        <v>209.99665986608997</v>
      </c>
    </row>
    <row r="268" spans="1:10" ht="12" customHeight="1">
      <c r="B268" s="476"/>
      <c r="C268" s="528"/>
      <c r="D268" s="476"/>
      <c r="E268" s="476"/>
      <c r="F268" s="476"/>
      <c r="G268" s="476"/>
      <c r="H268" s="476"/>
      <c r="I268" s="476"/>
      <c r="J268" s="476"/>
    </row>
    <row r="269" spans="1:10" s="52" customFormat="1" ht="11.25" customHeight="1">
      <c r="A269" s="1727" t="s">
        <v>469</v>
      </c>
      <c r="B269" s="998" t="s">
        <v>5</v>
      </c>
      <c r="C269" s="483" t="s">
        <v>3</v>
      </c>
      <c r="D269" s="482" t="s">
        <v>6</v>
      </c>
      <c r="E269" s="482" t="s">
        <v>1578</v>
      </c>
      <c r="F269" s="483" t="s">
        <v>5</v>
      </c>
      <c r="G269" s="482" t="s">
        <v>3</v>
      </c>
      <c r="H269" s="482" t="s">
        <v>6</v>
      </c>
      <c r="I269" s="482" t="s">
        <v>2</v>
      </c>
      <c r="J269" s="483" t="s">
        <v>5</v>
      </c>
    </row>
    <row r="270" spans="1:10" s="52" customFormat="1" ht="11.25" customHeight="1">
      <c r="A270" s="596" t="s">
        <v>11</v>
      </c>
      <c r="B270" s="1632" t="s">
        <v>1813</v>
      </c>
      <c r="C270" s="484" t="s">
        <v>1326</v>
      </c>
      <c r="D270" s="484" t="s">
        <v>1326</v>
      </c>
      <c r="E270" s="484" t="s">
        <v>1326</v>
      </c>
      <c r="F270" s="484" t="s">
        <v>1326</v>
      </c>
      <c r="G270" s="484" t="s">
        <v>1045</v>
      </c>
      <c r="H270" s="484" t="s">
        <v>1045</v>
      </c>
      <c r="I270" s="484" t="s">
        <v>1045</v>
      </c>
      <c r="J270" s="484" t="s">
        <v>1045</v>
      </c>
    </row>
    <row r="271" spans="1:10" s="52" customFormat="1" ht="12" customHeight="1">
      <c r="A271" s="169" t="s">
        <v>533</v>
      </c>
      <c r="B271" s="1001">
        <v>16.800661614530004</v>
      </c>
      <c r="C271" s="1315">
        <v>17.961791342580003</v>
      </c>
      <c r="D271" s="358">
        <v>17.7964566737</v>
      </c>
      <c r="E271" s="358">
        <v>16.164714683380002</v>
      </c>
      <c r="F271" s="358">
        <v>17.499202564280001</v>
      </c>
      <c r="G271" s="358">
        <v>20.043746152529998</v>
      </c>
      <c r="H271" s="358">
        <v>19.41828449398</v>
      </c>
      <c r="I271" s="358">
        <v>22.300302600560002</v>
      </c>
      <c r="J271" s="358">
        <v>22.520587583860003</v>
      </c>
    </row>
    <row r="272" spans="1:10" s="52" customFormat="1" ht="12" customHeight="1">
      <c r="A272" s="169" t="s">
        <v>534</v>
      </c>
      <c r="B272" s="1001">
        <v>44.177981582359998</v>
      </c>
      <c r="C272" s="1315">
        <v>37.964559657120006</v>
      </c>
      <c r="D272" s="358">
        <v>50.611793456139992</v>
      </c>
      <c r="E272" s="358">
        <v>42.283419775489996</v>
      </c>
      <c r="F272" s="358">
        <v>36.805001431330012</v>
      </c>
      <c r="G272" s="358">
        <v>35.792652465759993</v>
      </c>
      <c r="H272" s="358">
        <v>34.353140455910001</v>
      </c>
      <c r="I272" s="358">
        <v>28.627281569300003</v>
      </c>
      <c r="J272" s="358">
        <v>21.02276069186</v>
      </c>
    </row>
    <row r="273" spans="1:11" s="52" customFormat="1" ht="12" customHeight="1">
      <c r="A273" s="169" t="s">
        <v>444</v>
      </c>
      <c r="B273" s="1001">
        <v>9.769005438939999</v>
      </c>
      <c r="C273" s="1315">
        <v>9.7479371236599999</v>
      </c>
      <c r="D273" s="358">
        <v>9.8391439329899981</v>
      </c>
      <c r="E273" s="358">
        <v>8.9230083160499998</v>
      </c>
      <c r="F273" s="358">
        <v>8.6879890724799989</v>
      </c>
      <c r="G273" s="358">
        <v>7.3304909443899993</v>
      </c>
      <c r="H273" s="358">
        <v>9.6993166476999999</v>
      </c>
      <c r="I273" s="358">
        <v>10.22390752934</v>
      </c>
      <c r="J273" s="358">
        <v>10.106239345799999</v>
      </c>
    </row>
    <row r="274" spans="1:11" s="91" customFormat="1" ht="12" customHeight="1">
      <c r="A274" s="230" t="s">
        <v>1152</v>
      </c>
      <c r="B274" s="1001">
        <v>14.079443486310002</v>
      </c>
      <c r="C274" s="1315">
        <v>14.759116569340001</v>
      </c>
      <c r="D274" s="358">
        <v>14.310786875569999</v>
      </c>
      <c r="E274" s="358">
        <v>12.544176652579999</v>
      </c>
      <c r="F274" s="358">
        <v>13.124706546459999</v>
      </c>
      <c r="G274" s="358">
        <v>14.022857933789997</v>
      </c>
      <c r="H274" s="358">
        <v>12.569333945509998</v>
      </c>
      <c r="I274" s="358">
        <v>13.363082202369998</v>
      </c>
      <c r="J274" s="358">
        <v>13.38828642791</v>
      </c>
      <c r="K274" s="52"/>
    </row>
    <row r="275" spans="1:11" s="91" customFormat="1" ht="12" customHeight="1">
      <c r="A275" s="169" t="s">
        <v>1151</v>
      </c>
      <c r="B275" s="1001">
        <v>23.636812862170007</v>
      </c>
      <c r="C275" s="1315">
        <v>25.175418810980002</v>
      </c>
      <c r="D275" s="358">
        <v>28.831152760570003</v>
      </c>
      <c r="E275" s="358">
        <v>23.591715120560004</v>
      </c>
      <c r="F275" s="358">
        <v>24.224372775010007</v>
      </c>
      <c r="G275" s="358">
        <v>28.005199740680009</v>
      </c>
      <c r="H275" s="358">
        <v>22.231962288439998</v>
      </c>
      <c r="I275" s="358">
        <v>20.214407248160004</v>
      </c>
      <c r="J275" s="358">
        <v>20.112419568090004</v>
      </c>
      <c r="K275" s="52"/>
    </row>
    <row r="276" spans="1:11" s="91" customFormat="1" ht="12" customHeight="1">
      <c r="A276" s="169" t="s">
        <v>535</v>
      </c>
      <c r="B276" s="1001">
        <v>31.059790731329997</v>
      </c>
      <c r="C276" s="1315">
        <v>33.061587866799997</v>
      </c>
      <c r="D276" s="358">
        <v>33.608452385300005</v>
      </c>
      <c r="E276" s="358">
        <v>30.530882225140004</v>
      </c>
      <c r="F276" s="358">
        <v>31.394806348169993</v>
      </c>
      <c r="G276" s="358">
        <v>27.607874577420002</v>
      </c>
      <c r="H276" s="358">
        <v>24.881165780319996</v>
      </c>
      <c r="I276" s="358">
        <v>24.77475538377</v>
      </c>
      <c r="J276" s="358">
        <v>23.546279641760002</v>
      </c>
      <c r="K276" s="52"/>
    </row>
    <row r="277" spans="1:11" s="91" customFormat="1" ht="12" customHeight="1">
      <c r="A277" s="422" t="s">
        <v>445</v>
      </c>
      <c r="B277" s="1001">
        <v>15.231179375930003</v>
      </c>
      <c r="C277" s="1315">
        <v>16.71058651033</v>
      </c>
      <c r="D277" s="358">
        <v>18.404893920029998</v>
      </c>
      <c r="E277" s="358">
        <v>26.244138073600006</v>
      </c>
      <c r="F277" s="358">
        <v>21.645109217279998</v>
      </c>
      <c r="G277" s="358">
        <v>18.227712951690002</v>
      </c>
      <c r="H277" s="358">
        <v>19.434081838610002</v>
      </c>
      <c r="I277" s="358">
        <v>17.20884080283</v>
      </c>
      <c r="J277" s="358">
        <v>15.87906456102</v>
      </c>
      <c r="K277" s="52"/>
    </row>
    <row r="278" spans="1:11" s="93" customFormat="1" ht="12" customHeight="1">
      <c r="A278" s="350" t="s">
        <v>51</v>
      </c>
      <c r="B278" s="1004">
        <v>154.75487509157</v>
      </c>
      <c r="C278" s="1318">
        <v>155.38099788080999</v>
      </c>
      <c r="D278" s="362">
        <v>173.40268000429998</v>
      </c>
      <c r="E278" s="362">
        <v>160.28205484680001</v>
      </c>
      <c r="F278" s="362">
        <v>153.38118795501001</v>
      </c>
      <c r="G278" s="362">
        <v>151.03053476625999</v>
      </c>
      <c r="H278" s="362">
        <v>142.58728545047001</v>
      </c>
      <c r="I278" s="362">
        <v>136.71257733633001</v>
      </c>
      <c r="J278" s="362">
        <v>126.5756378203</v>
      </c>
    </row>
    <row r="279" spans="1:11" ht="12" customHeight="1">
      <c r="B279" s="476"/>
      <c r="C279" s="528"/>
      <c r="D279" s="476"/>
      <c r="E279" s="476"/>
      <c r="F279" s="476"/>
      <c r="G279" s="476"/>
      <c r="H279" s="476"/>
      <c r="I279" s="476"/>
      <c r="J279" s="476"/>
    </row>
    <row r="280" spans="1:11" s="52" customFormat="1" ht="11.25" customHeight="1">
      <c r="A280" s="1727" t="s">
        <v>470</v>
      </c>
      <c r="B280" s="998" t="s">
        <v>5</v>
      </c>
      <c r="C280" s="483" t="s">
        <v>3</v>
      </c>
      <c r="D280" s="482" t="s">
        <v>6</v>
      </c>
      <c r="E280" s="482" t="s">
        <v>2</v>
      </c>
      <c r="F280" s="483" t="s">
        <v>5</v>
      </c>
      <c r="G280" s="482" t="s">
        <v>3</v>
      </c>
      <c r="H280" s="482" t="s">
        <v>6</v>
      </c>
      <c r="I280" s="482" t="s">
        <v>2</v>
      </c>
      <c r="J280" s="483" t="s">
        <v>5</v>
      </c>
    </row>
    <row r="281" spans="1:11" s="52" customFormat="1" ht="11.25" customHeight="1">
      <c r="A281" s="68" t="s">
        <v>11</v>
      </c>
      <c r="B281" s="1632" t="s">
        <v>1813</v>
      </c>
      <c r="C281" s="484" t="s">
        <v>1326</v>
      </c>
      <c r="D281" s="484" t="s">
        <v>1326</v>
      </c>
      <c r="E281" s="484" t="s">
        <v>1326</v>
      </c>
      <c r="F281" s="484" t="s">
        <v>1326</v>
      </c>
      <c r="G281" s="484" t="s">
        <v>1045</v>
      </c>
      <c r="H281" s="484" t="s">
        <v>1045</v>
      </c>
      <c r="I281" s="484" t="s">
        <v>1045</v>
      </c>
      <c r="J281" s="484" t="s">
        <v>1045</v>
      </c>
    </row>
    <row r="282" spans="1:11" s="52" customFormat="1" ht="12" customHeight="1">
      <c r="A282" s="165" t="s">
        <v>536</v>
      </c>
      <c r="B282" s="1000">
        <v>22.040609435879997</v>
      </c>
      <c r="C282" s="1314">
        <v>23.484528351520002</v>
      </c>
      <c r="D282" s="357">
        <v>20.272012009979999</v>
      </c>
      <c r="E282" s="357">
        <v>14.071565279230002</v>
      </c>
      <c r="F282" s="357">
        <v>14.911574323080002</v>
      </c>
      <c r="G282" s="357">
        <v>17.6570262083</v>
      </c>
      <c r="H282" s="357">
        <v>14.528636342370003</v>
      </c>
      <c r="I282" s="357">
        <v>11.34618588707</v>
      </c>
      <c r="J282" s="357">
        <v>10.818036231720001</v>
      </c>
    </row>
    <row r="283" spans="1:11" s="52" customFormat="1" ht="12" customHeight="1">
      <c r="A283" s="169" t="s">
        <v>82</v>
      </c>
      <c r="B283" s="1001">
        <v>46.844600805730003</v>
      </c>
      <c r="C283" s="1315">
        <v>58.687677664939997</v>
      </c>
      <c r="D283" s="358">
        <v>60.832737117869996</v>
      </c>
      <c r="E283" s="358">
        <v>62.387464464200008</v>
      </c>
      <c r="F283" s="358">
        <v>65.820086972180007</v>
      </c>
      <c r="G283" s="358">
        <v>55.466688461300009</v>
      </c>
      <c r="H283" s="358">
        <v>55.479585244909991</v>
      </c>
      <c r="I283" s="358">
        <v>51.623810855269987</v>
      </c>
      <c r="J283" s="358">
        <v>45.853855800880012</v>
      </c>
    </row>
    <row r="284" spans="1:11" s="52" customFormat="1" ht="12" customHeight="1">
      <c r="A284" s="169" t="s">
        <v>537</v>
      </c>
      <c r="B284" s="1001">
        <v>28.777722000399997</v>
      </c>
      <c r="C284" s="1315">
        <v>22.679633651809997</v>
      </c>
      <c r="D284" s="358">
        <v>23.940294470049999</v>
      </c>
      <c r="E284" s="358">
        <v>22.453895325049995</v>
      </c>
      <c r="F284" s="358">
        <v>25.555716948919997</v>
      </c>
      <c r="G284" s="358">
        <v>26.411312222060001</v>
      </c>
      <c r="H284" s="358">
        <v>21.997966208170002</v>
      </c>
      <c r="I284" s="358">
        <v>21.490920007530004</v>
      </c>
      <c r="J284" s="358">
        <v>20.845560813649996</v>
      </c>
    </row>
    <row r="285" spans="1:11" s="91" customFormat="1" ht="12" customHeight="1">
      <c r="A285" s="169" t="s">
        <v>538</v>
      </c>
      <c r="B285" s="1001">
        <v>36.984637951080003</v>
      </c>
      <c r="C285" s="1315">
        <v>37.543596499450004</v>
      </c>
      <c r="D285" s="358">
        <v>41.536997795030004</v>
      </c>
      <c r="E285" s="358">
        <v>41.12928872117002</v>
      </c>
      <c r="F285" s="358">
        <v>42.372745195929994</v>
      </c>
      <c r="G285" s="358">
        <v>42.544156680499988</v>
      </c>
      <c r="H285" s="358">
        <v>39.189098389600012</v>
      </c>
      <c r="I285" s="358">
        <v>39.08975141714</v>
      </c>
      <c r="J285" s="358">
        <v>39.505507394970003</v>
      </c>
      <c r="K285" s="52"/>
    </row>
    <row r="286" spans="1:11" s="91" customFormat="1" ht="12" customHeight="1">
      <c r="A286" s="422" t="s">
        <v>446</v>
      </c>
      <c r="B286" s="1001">
        <v>7.2336204831699984</v>
      </c>
      <c r="C286" s="1315">
        <v>10.186895161120001</v>
      </c>
      <c r="D286" s="358">
        <v>14.92958693602</v>
      </c>
      <c r="E286" s="358">
        <v>16.22751819701001</v>
      </c>
      <c r="F286" s="358">
        <v>14.150591550660002</v>
      </c>
      <c r="G286" s="358">
        <v>14.00564029943</v>
      </c>
      <c r="H286" s="358">
        <v>11.221532550429998</v>
      </c>
      <c r="I286" s="358">
        <v>14.54909807332</v>
      </c>
      <c r="J286" s="358">
        <v>14.852371449700001</v>
      </c>
      <c r="K286" s="52"/>
    </row>
    <row r="287" spans="1:11" s="93" customFormat="1" ht="12" customHeight="1">
      <c r="A287" s="350" t="s">
        <v>51</v>
      </c>
      <c r="B287" s="1004">
        <v>141.88119067625999</v>
      </c>
      <c r="C287" s="1318">
        <v>152.58233132883998</v>
      </c>
      <c r="D287" s="362">
        <v>161.51162832895</v>
      </c>
      <c r="E287" s="362">
        <v>156.26973198666002</v>
      </c>
      <c r="F287" s="362">
        <v>162.81071499077001</v>
      </c>
      <c r="G287" s="362">
        <v>156.08482387159</v>
      </c>
      <c r="H287" s="362">
        <v>142.41681873548001</v>
      </c>
      <c r="I287" s="362">
        <v>138.09976624033001</v>
      </c>
      <c r="J287" s="362">
        <v>131.87533169092001</v>
      </c>
    </row>
    <row r="288" spans="1:11" ht="12" customHeight="1">
      <c r="B288" s="476"/>
      <c r="C288" s="528"/>
      <c r="D288" s="476"/>
      <c r="E288" s="476"/>
      <c r="F288" s="476"/>
      <c r="G288" s="476"/>
      <c r="H288" s="476"/>
      <c r="I288" s="476"/>
      <c r="J288" s="476"/>
    </row>
    <row r="289" spans="1:17" s="52" customFormat="1" ht="11.25" customHeight="1">
      <c r="A289" s="1727" t="s">
        <v>1239</v>
      </c>
      <c r="B289" s="998" t="s">
        <v>5</v>
      </c>
      <c r="C289" s="483" t="s">
        <v>3</v>
      </c>
      <c r="D289" s="482" t="s">
        <v>6</v>
      </c>
      <c r="E289" s="482" t="s">
        <v>2</v>
      </c>
      <c r="F289" s="483" t="s">
        <v>5</v>
      </c>
      <c r="G289" s="482" t="s">
        <v>3</v>
      </c>
      <c r="H289" s="482" t="s">
        <v>6</v>
      </c>
      <c r="I289" s="482" t="s">
        <v>2</v>
      </c>
      <c r="J289" s="483" t="s">
        <v>5</v>
      </c>
    </row>
    <row r="290" spans="1:17" s="52" customFormat="1" ht="11.25" customHeight="1">
      <c r="A290" s="68" t="s">
        <v>11</v>
      </c>
      <c r="B290" s="1632" t="s">
        <v>1813</v>
      </c>
      <c r="C290" s="484" t="s">
        <v>1326</v>
      </c>
      <c r="D290" s="484" t="s">
        <v>1326</v>
      </c>
      <c r="E290" s="484" t="s">
        <v>1326</v>
      </c>
      <c r="F290" s="484" t="s">
        <v>1326</v>
      </c>
      <c r="G290" s="484" t="s">
        <v>1045</v>
      </c>
      <c r="H290" s="484" t="s">
        <v>1045</v>
      </c>
      <c r="I290" s="484" t="s">
        <v>1045</v>
      </c>
      <c r="J290" s="484" t="s">
        <v>1045</v>
      </c>
    </row>
    <row r="291" spans="1:17" s="52" customFormat="1" ht="12" customHeight="1">
      <c r="A291" s="165" t="s">
        <v>539</v>
      </c>
      <c r="B291" s="1000">
        <v>16.207534281779999</v>
      </c>
      <c r="C291" s="1314">
        <v>18.469975220929999</v>
      </c>
      <c r="D291" s="357">
        <v>18.19078174445</v>
      </c>
      <c r="E291" s="357">
        <v>17.610098084219995</v>
      </c>
      <c r="F291" s="357">
        <v>19.060744917839997</v>
      </c>
      <c r="G291" s="357">
        <v>15.04379683604</v>
      </c>
      <c r="H291" s="357">
        <v>13.080405986720001</v>
      </c>
      <c r="I291" s="357">
        <v>12.832154559869998</v>
      </c>
      <c r="J291" s="357">
        <v>12.068115006260005</v>
      </c>
    </row>
    <row r="292" spans="1:17" s="52" customFormat="1" ht="12" customHeight="1">
      <c r="A292" s="169" t="s">
        <v>540</v>
      </c>
      <c r="B292" s="1001">
        <v>20.955583010560005</v>
      </c>
      <c r="C292" s="1315">
        <v>22.698396101190003</v>
      </c>
      <c r="D292" s="358">
        <v>22.820459785550003</v>
      </c>
      <c r="E292" s="358">
        <v>22.31656141114</v>
      </c>
      <c r="F292" s="358">
        <v>25.621633127920003</v>
      </c>
      <c r="G292" s="358">
        <v>24.343934644829996</v>
      </c>
      <c r="H292" s="358">
        <v>21.677085938309993</v>
      </c>
      <c r="I292" s="358">
        <v>20.173711418410004</v>
      </c>
      <c r="J292" s="358">
        <v>20.973190401630003</v>
      </c>
    </row>
    <row r="293" spans="1:17" s="52" customFormat="1" ht="12" customHeight="1">
      <c r="A293" s="169" t="s">
        <v>541</v>
      </c>
      <c r="B293" s="1001">
        <v>20.742020008260006</v>
      </c>
      <c r="C293" s="1315">
        <v>24.171612613399994</v>
      </c>
      <c r="D293" s="358">
        <v>25.970899329950004</v>
      </c>
      <c r="E293" s="358">
        <v>24.408888946360005</v>
      </c>
      <c r="F293" s="358">
        <v>23.842103975220002</v>
      </c>
      <c r="G293" s="358">
        <v>22.267160528200009</v>
      </c>
      <c r="H293" s="358">
        <v>20.453351512249995</v>
      </c>
      <c r="I293" s="358">
        <v>17.85857125946</v>
      </c>
      <c r="J293" s="358">
        <v>16.018089335840003</v>
      </c>
    </row>
    <row r="294" spans="1:17" s="52" customFormat="1" ht="12" customHeight="1">
      <c r="A294" s="169" t="s">
        <v>542</v>
      </c>
      <c r="B294" s="1001">
        <v>9.7918747531199983</v>
      </c>
      <c r="C294" s="1315">
        <v>10.546983655410001</v>
      </c>
      <c r="D294" s="358">
        <v>11.47200492254</v>
      </c>
      <c r="E294" s="358">
        <v>10.572686613959998</v>
      </c>
      <c r="F294" s="358">
        <v>10.346208808130001</v>
      </c>
      <c r="G294" s="358">
        <v>10.95841745257</v>
      </c>
      <c r="H294" s="358">
        <v>9.1581165182599982</v>
      </c>
      <c r="I294" s="358">
        <v>6.4291707407100001</v>
      </c>
      <c r="J294" s="358">
        <v>6.7406606230800001</v>
      </c>
    </row>
    <row r="295" spans="1:17" s="52" customFormat="1" ht="12" customHeight="1">
      <c r="A295" s="169" t="s">
        <v>543</v>
      </c>
      <c r="B295" s="1001">
        <v>21.572240126540002</v>
      </c>
      <c r="C295" s="1315">
        <v>24.581036935949996</v>
      </c>
      <c r="D295" s="358">
        <v>27.227538628579985</v>
      </c>
      <c r="E295" s="358">
        <v>25.865773403839995</v>
      </c>
      <c r="F295" s="358">
        <v>27.081667894359999</v>
      </c>
      <c r="G295" s="358">
        <v>24.425085683070009</v>
      </c>
      <c r="H295" s="358">
        <v>21.396759511369996</v>
      </c>
      <c r="I295" s="358">
        <v>17.953343925229998</v>
      </c>
      <c r="J295" s="358">
        <v>17.64161951482</v>
      </c>
    </row>
    <row r="296" spans="1:17" s="52" customFormat="1" ht="12" customHeight="1">
      <c r="A296" s="169" t="s">
        <v>544</v>
      </c>
      <c r="B296" s="1001">
        <v>22.763638920760002</v>
      </c>
      <c r="C296" s="1315">
        <v>24.108259293199993</v>
      </c>
      <c r="D296" s="358">
        <v>24.10688796609</v>
      </c>
      <c r="E296" s="358">
        <v>26.215227873040003</v>
      </c>
      <c r="F296" s="358">
        <v>30.75504261863999</v>
      </c>
      <c r="G296" s="358">
        <v>27.050316841449995</v>
      </c>
      <c r="H296" s="358">
        <v>21.578519027190001</v>
      </c>
      <c r="I296" s="358">
        <v>21.549440355240005</v>
      </c>
      <c r="J296" s="358">
        <v>21.933862717040004</v>
      </c>
    </row>
    <row r="297" spans="1:17" s="52" customFormat="1" ht="12" customHeight="1">
      <c r="A297" s="169" t="s">
        <v>447</v>
      </c>
      <c r="B297" s="1001">
        <v>7.3456276532300011</v>
      </c>
      <c r="C297" s="1315">
        <v>8.6768967639500012</v>
      </c>
      <c r="D297" s="358">
        <v>9.076438951030001</v>
      </c>
      <c r="E297" s="358">
        <v>5.4884469278499992</v>
      </c>
      <c r="F297" s="358">
        <v>8.6530945640400034</v>
      </c>
      <c r="G297" s="358">
        <v>8.5971703828599999</v>
      </c>
      <c r="H297" s="358">
        <v>7.3764215668700013</v>
      </c>
      <c r="I297" s="358">
        <v>8.7468057455400015</v>
      </c>
      <c r="J297" s="358">
        <v>7.0595843648600001</v>
      </c>
    </row>
    <row r="298" spans="1:17" s="52" customFormat="1" ht="12" customHeight="1">
      <c r="A298" s="169" t="s">
        <v>545</v>
      </c>
      <c r="B298" s="1001">
        <v>56.804283932709993</v>
      </c>
      <c r="C298" s="1315">
        <v>62.245660738629986</v>
      </c>
      <c r="D298" s="358">
        <v>63.017651203339973</v>
      </c>
      <c r="E298" s="358">
        <v>56.514537175909993</v>
      </c>
      <c r="F298" s="358">
        <v>57.475505137689986</v>
      </c>
      <c r="G298" s="358">
        <v>51.892459153709993</v>
      </c>
      <c r="H298" s="358">
        <v>44.168554994119994</v>
      </c>
      <c r="I298" s="358">
        <v>41.889073035580005</v>
      </c>
      <c r="J298" s="358">
        <v>39.246596243949995</v>
      </c>
    </row>
    <row r="299" spans="1:17" s="91" customFormat="1" ht="12" customHeight="1">
      <c r="A299" s="169" t="s">
        <v>547</v>
      </c>
      <c r="B299" s="1001">
        <v>3.6508573325600002</v>
      </c>
      <c r="C299" s="1315">
        <v>6.1121803162100035</v>
      </c>
      <c r="D299" s="358">
        <v>5.7084519245100012</v>
      </c>
      <c r="E299" s="358">
        <v>7.5972834861399985</v>
      </c>
      <c r="F299" s="358">
        <v>5.4540036080099998</v>
      </c>
      <c r="G299" s="358">
        <v>5.3020517037100001</v>
      </c>
      <c r="H299" s="358">
        <v>4.7433813154700006</v>
      </c>
      <c r="I299" s="358">
        <v>5.3752836095600003</v>
      </c>
      <c r="J299" s="358">
        <v>5.4259937658599995</v>
      </c>
      <c r="K299" s="52"/>
    </row>
    <row r="300" spans="1:17" s="91" customFormat="1" ht="12" customHeight="1">
      <c r="A300" s="1185" t="s">
        <v>1009</v>
      </c>
      <c r="B300" s="1001">
        <v>12.182911395550001</v>
      </c>
      <c r="C300" s="1315">
        <v>10.747089241280003</v>
      </c>
      <c r="D300" s="358">
        <v>11.058614151670001</v>
      </c>
      <c r="E300" s="358">
        <v>12.22611372651</v>
      </c>
      <c r="F300" s="358">
        <v>6.0171364303799981</v>
      </c>
      <c r="G300" s="358">
        <v>5.7429432742299964</v>
      </c>
      <c r="H300" s="358">
        <v>5.3293184948099963</v>
      </c>
      <c r="I300" s="358">
        <v>4.75911177392</v>
      </c>
      <c r="J300" s="358">
        <v>4.8515928055700011</v>
      </c>
      <c r="K300" s="52"/>
    </row>
    <row r="301" spans="1:17" s="52" customFormat="1" ht="12" customHeight="1">
      <c r="A301" s="1185" t="s">
        <v>546</v>
      </c>
      <c r="B301" s="1001">
        <v>4.2245874675899993</v>
      </c>
      <c r="C301" s="1315">
        <v>5.36276102258</v>
      </c>
      <c r="D301" s="358">
        <v>5.4119745990400006</v>
      </c>
      <c r="E301" s="358">
        <v>4.7086033224700001</v>
      </c>
      <c r="F301" s="358">
        <v>14.69945862534</v>
      </c>
      <c r="G301" s="358">
        <v>15.53270094518</v>
      </c>
      <c r="H301" s="358">
        <v>11.870861830529998</v>
      </c>
      <c r="I301" s="358">
        <v>11.502796417180001</v>
      </c>
      <c r="J301" s="358">
        <v>11.971821021960002</v>
      </c>
    </row>
    <row r="302" spans="1:17" s="93" customFormat="1" ht="12" customHeight="1">
      <c r="A302" s="350" t="s">
        <v>51</v>
      </c>
      <c r="B302" s="1004">
        <v>196.24115888266005</v>
      </c>
      <c r="C302" s="1318">
        <v>217.72085190273</v>
      </c>
      <c r="D302" s="362">
        <v>224.06170320675</v>
      </c>
      <c r="E302" s="362">
        <v>213.52422097143997</v>
      </c>
      <c r="F302" s="362">
        <v>229.00659970756999</v>
      </c>
      <c r="G302" s="362">
        <v>211.15603744584999</v>
      </c>
      <c r="H302" s="362">
        <v>180.83277669589998</v>
      </c>
      <c r="I302" s="362">
        <v>169.06946284070003</v>
      </c>
      <c r="J302" s="362">
        <v>163.93112580087001</v>
      </c>
    </row>
    <row r="303" spans="1:17" ht="12" customHeight="1">
      <c r="B303" s="476"/>
      <c r="C303" s="528"/>
      <c r="D303" s="476"/>
      <c r="E303" s="476"/>
      <c r="F303" s="476"/>
      <c r="G303" s="476"/>
      <c r="H303" s="476"/>
      <c r="I303" s="476"/>
      <c r="J303" s="476"/>
    </row>
    <row r="304" spans="1:17" s="52" customFormat="1" ht="14.25" customHeight="1">
      <c r="A304" s="1727" t="s">
        <v>304</v>
      </c>
      <c r="B304" s="998" t="s">
        <v>5</v>
      </c>
      <c r="C304" s="483" t="s">
        <v>3</v>
      </c>
      <c r="D304" s="482" t="s">
        <v>6</v>
      </c>
      <c r="E304" s="482" t="s">
        <v>2</v>
      </c>
      <c r="F304" s="483" t="s">
        <v>5</v>
      </c>
      <c r="G304" s="482" t="s">
        <v>3</v>
      </c>
      <c r="H304" s="482" t="s">
        <v>6</v>
      </c>
      <c r="I304" s="482" t="s">
        <v>2</v>
      </c>
      <c r="J304" s="483" t="s">
        <v>5</v>
      </c>
      <c r="K304" s="420"/>
      <c r="L304" s="420"/>
      <c r="M304" s="420"/>
      <c r="N304" s="420"/>
      <c r="O304" s="420"/>
      <c r="P304" s="420"/>
      <c r="Q304" s="420"/>
    </row>
    <row r="305" spans="1:11" s="52" customFormat="1" ht="11.25" customHeight="1">
      <c r="A305" s="68" t="s">
        <v>11</v>
      </c>
      <c r="B305" s="1632" t="s">
        <v>1813</v>
      </c>
      <c r="C305" s="484" t="s">
        <v>1326</v>
      </c>
      <c r="D305" s="484" t="s">
        <v>1326</v>
      </c>
      <c r="E305" s="484" t="s">
        <v>1326</v>
      </c>
      <c r="F305" s="484" t="s">
        <v>1326</v>
      </c>
      <c r="G305" s="484" t="s">
        <v>1045</v>
      </c>
      <c r="H305" s="484" t="s">
        <v>1045</v>
      </c>
      <c r="I305" s="484" t="s">
        <v>1045</v>
      </c>
      <c r="J305" s="484" t="s">
        <v>1045</v>
      </c>
    </row>
    <row r="306" spans="1:11" s="52" customFormat="1" ht="12" customHeight="1">
      <c r="A306" s="165" t="s">
        <v>1740</v>
      </c>
      <c r="B306" s="1000">
        <v>31.997217952950169</v>
      </c>
      <c r="C306" s="1314">
        <v>32.721499645138117</v>
      </c>
      <c r="D306" s="357">
        <v>32.543394709043142</v>
      </c>
      <c r="E306" s="357">
        <v>30.048627022117682</v>
      </c>
      <c r="F306" s="357">
        <v>29.785702526109237</v>
      </c>
      <c r="G306" s="357">
        <v>30.799567381641765</v>
      </c>
      <c r="H306" s="357">
        <v>27.86035902929661</v>
      </c>
      <c r="I306" s="357">
        <v>28.934435991589591</v>
      </c>
      <c r="J306" s="357">
        <v>28.421788518793541</v>
      </c>
    </row>
    <row r="307" spans="1:11" s="52" customFormat="1" ht="12" customHeight="1">
      <c r="A307" s="169" t="s">
        <v>70</v>
      </c>
      <c r="B307" s="1001">
        <v>7.7069480480759109</v>
      </c>
      <c r="C307" s="1315">
        <v>7.8072209301618329</v>
      </c>
      <c r="D307" s="358">
        <v>7.6845465298363003</v>
      </c>
      <c r="E307" s="358">
        <v>7.3442461055973665</v>
      </c>
      <c r="F307" s="358">
        <v>7.4277466129935572</v>
      </c>
      <c r="G307" s="358">
        <v>7.7918710075927828</v>
      </c>
      <c r="H307" s="358">
        <v>6.9267134208389036</v>
      </c>
      <c r="I307" s="358">
        <v>7.2697364775654032</v>
      </c>
      <c r="J307" s="358">
        <v>7.2528781498906323</v>
      </c>
    </row>
    <row r="308" spans="1:11" s="52" customFormat="1" ht="12" customHeight="1">
      <c r="A308" s="230" t="s">
        <v>80</v>
      </c>
      <c r="B308" s="1001">
        <v>8.0190688771125824</v>
      </c>
      <c r="C308" s="1315">
        <v>8.2229905932399081</v>
      </c>
      <c r="D308" s="358">
        <v>8.1500169428862268</v>
      </c>
      <c r="E308" s="358">
        <v>7.6962474821508335</v>
      </c>
      <c r="F308" s="358">
        <v>7.7135046104697187</v>
      </c>
      <c r="G308" s="358">
        <v>7.8904871279829232</v>
      </c>
      <c r="H308" s="358">
        <v>6.9527977735425939</v>
      </c>
      <c r="I308" s="358">
        <v>6.6305022289904727</v>
      </c>
      <c r="J308" s="358">
        <v>6.077397418456302</v>
      </c>
    </row>
    <row r="309" spans="1:11" s="52" customFormat="1" ht="12" customHeight="1">
      <c r="A309" s="169" t="s">
        <v>220</v>
      </c>
      <c r="B309" s="1001">
        <v>3.6908132253992791</v>
      </c>
      <c r="C309" s="1315">
        <v>3.9123793166444627</v>
      </c>
      <c r="D309" s="358">
        <v>3.7885118839801466</v>
      </c>
      <c r="E309" s="358">
        <v>3.8913324034316119</v>
      </c>
      <c r="F309" s="358">
        <v>3.6185560556429812</v>
      </c>
      <c r="G309" s="358">
        <v>3.9109177250913061</v>
      </c>
      <c r="H309" s="358">
        <v>3.5352508544808567</v>
      </c>
      <c r="I309" s="358">
        <v>4.048527194039429</v>
      </c>
      <c r="J309" s="358">
        <v>3.7645801275237534</v>
      </c>
    </row>
    <row r="310" spans="1:11" s="52" customFormat="1" ht="12" customHeight="1">
      <c r="A310" s="169" t="s">
        <v>81</v>
      </c>
      <c r="B310" s="1001">
        <v>4.3530090525322764</v>
      </c>
      <c r="C310" s="1315">
        <v>4.8001535102666795</v>
      </c>
      <c r="D310" s="358">
        <v>5.2691193553537365</v>
      </c>
      <c r="E310" s="358">
        <v>4.8891350132611526</v>
      </c>
      <c r="F310" s="358">
        <v>5.0750686068773625</v>
      </c>
      <c r="G310" s="358">
        <v>5.0869549865845638</v>
      </c>
      <c r="H310" s="358">
        <v>4.8525988767813191</v>
      </c>
      <c r="I310" s="358">
        <v>4.7506145894080278</v>
      </c>
      <c r="J310" s="358">
        <v>4.6777378023914862</v>
      </c>
    </row>
    <row r="311" spans="1:11" s="52" customFormat="1" ht="12" customHeight="1">
      <c r="A311" s="169" t="s">
        <v>87</v>
      </c>
      <c r="B311" s="1001">
        <v>2.7469729399762808</v>
      </c>
      <c r="C311" s="1315">
        <v>2.8174578690031664</v>
      </c>
      <c r="D311" s="358">
        <v>2.9052338634875512</v>
      </c>
      <c r="E311" s="358">
        <v>2.525438042891158</v>
      </c>
      <c r="F311" s="358">
        <v>2.4331316125407683</v>
      </c>
      <c r="G311" s="358">
        <v>2.4889934439307093</v>
      </c>
      <c r="H311" s="358">
        <v>2.3441027885314294</v>
      </c>
      <c r="I311" s="358">
        <v>2.3452064066066138</v>
      </c>
      <c r="J311" s="358">
        <v>2.1994016933714562</v>
      </c>
    </row>
    <row r="312" spans="1:11" s="91" customFormat="1" ht="12" customHeight="1">
      <c r="A312" s="169" t="s">
        <v>94</v>
      </c>
      <c r="B312" s="1001">
        <v>5.4972011126205702</v>
      </c>
      <c r="C312" s="1315">
        <v>5.5754188089966217</v>
      </c>
      <c r="D312" s="358">
        <v>5.7854573934487714</v>
      </c>
      <c r="E312" s="358">
        <v>5.331310768818768</v>
      </c>
      <c r="F312" s="358">
        <v>5.31986078471955</v>
      </c>
      <c r="G312" s="358">
        <v>5.2140840033374776</v>
      </c>
      <c r="H312" s="358">
        <v>4.2807471525684466</v>
      </c>
      <c r="I312" s="358">
        <v>4.7104032659755672</v>
      </c>
      <c r="J312" s="358">
        <v>4.7035687786437501</v>
      </c>
      <c r="K312" s="52"/>
    </row>
    <row r="313" spans="1:11" s="91" customFormat="1" ht="12" customHeight="1">
      <c r="A313" s="422" t="s">
        <v>88</v>
      </c>
      <c r="B313" s="1001">
        <v>5.7223936360708896</v>
      </c>
      <c r="C313" s="1315">
        <v>5.9724156661231991</v>
      </c>
      <c r="D313" s="358">
        <v>5.391348914460651</v>
      </c>
      <c r="E313" s="358">
        <v>5.173823397568615</v>
      </c>
      <c r="F313" s="358">
        <v>5.3627900155736992</v>
      </c>
      <c r="G313" s="358">
        <v>5.407933688889198</v>
      </c>
      <c r="H313" s="358">
        <v>4.4752412768944172</v>
      </c>
      <c r="I313" s="358">
        <v>4.5340157336334466</v>
      </c>
      <c r="J313" s="358">
        <v>4.27446322689417</v>
      </c>
      <c r="K313" s="52"/>
    </row>
    <row r="314" spans="1:11" s="93" customFormat="1" ht="12" customHeight="1">
      <c r="A314" s="350" t="s">
        <v>51</v>
      </c>
      <c r="B314" s="1004">
        <v>69.73362484473796</v>
      </c>
      <c r="C314" s="1318">
        <v>71.829536339573977</v>
      </c>
      <c r="D314" s="362">
        <v>71.517629592496519</v>
      </c>
      <c r="E314" s="362">
        <v>66.900160235837191</v>
      </c>
      <c r="F314" s="362">
        <v>66.736360824926876</v>
      </c>
      <c r="G314" s="362">
        <v>68.590809365050731</v>
      </c>
      <c r="H314" s="362">
        <v>61.227811172934572</v>
      </c>
      <c r="I314" s="362">
        <v>63.223441887808555</v>
      </c>
      <c r="J314" s="362">
        <v>61.371815715965084</v>
      </c>
      <c r="K314" s="52"/>
    </row>
    <row r="315" spans="1:11" s="93" customFormat="1" ht="7.5" customHeight="1">
      <c r="A315" s="1145"/>
      <c r="B315" s="1147"/>
      <c r="C315" s="1146"/>
      <c r="D315" s="1146"/>
      <c r="E315" s="1146"/>
      <c r="F315" s="1146"/>
      <c r="G315" s="1146"/>
      <c r="H315" s="1146"/>
      <c r="I315" s="1146"/>
      <c r="J315" s="52"/>
    </row>
    <row r="316" spans="1:11" s="98" customFormat="1" ht="21" customHeight="1">
      <c r="A316" s="2666" t="s">
        <v>1008</v>
      </c>
      <c r="B316" s="2666"/>
      <c r="C316" s="2666"/>
      <c r="D316" s="2666"/>
      <c r="E316" s="2666"/>
      <c r="F316" s="2666"/>
      <c r="G316" s="2666"/>
      <c r="H316" s="2666"/>
      <c r="I316" s="2666"/>
      <c r="J316" s="2666"/>
    </row>
    <row r="317" spans="1:11" s="98" customFormat="1" ht="21" customHeight="1">
      <c r="A317" s="2666"/>
      <c r="B317" s="2666"/>
      <c r="C317" s="2666"/>
      <c r="D317" s="2666"/>
      <c r="E317" s="2666"/>
      <c r="F317" s="2666"/>
      <c r="G317" s="2666"/>
      <c r="H317" s="2666"/>
      <c r="I317" s="2666"/>
      <c r="J317" s="2666"/>
    </row>
    <row r="318" spans="1:11" s="98" customFormat="1" ht="13.5" customHeight="1">
      <c r="A318" s="545"/>
      <c r="B318" s="1483"/>
      <c r="C318" s="1483"/>
      <c r="D318" s="1483"/>
      <c r="E318" s="1483"/>
      <c r="F318" s="1483"/>
      <c r="G318" s="1483"/>
      <c r="H318" s="1483"/>
      <c r="I318" s="546"/>
      <c r="J318" s="546"/>
    </row>
    <row r="319" spans="1:11" s="433" customFormat="1" ht="33" customHeight="1">
      <c r="A319" s="2649" t="s">
        <v>1185</v>
      </c>
      <c r="B319" s="2649"/>
      <c r="C319" s="2649"/>
      <c r="D319" s="2649"/>
      <c r="E319" s="2649"/>
      <c r="F319" s="2649"/>
      <c r="G319" s="2649"/>
      <c r="H319" s="2649"/>
      <c r="I319" s="2649"/>
      <c r="J319" s="2649"/>
    </row>
    <row r="320" spans="1:11" s="1719" customFormat="1" ht="6" customHeight="1">
      <c r="A320" s="1484"/>
      <c r="B320" s="1484" t="s">
        <v>1815</v>
      </c>
      <c r="C320" s="1484" t="s">
        <v>1688</v>
      </c>
      <c r="D320" s="1484" t="s">
        <v>1653</v>
      </c>
      <c r="E320" s="1484" t="s">
        <v>1580</v>
      </c>
      <c r="F320" s="1484" t="s">
        <v>1328</v>
      </c>
      <c r="G320" s="1484" t="s">
        <v>1290</v>
      </c>
      <c r="H320" s="1484" t="s">
        <v>1222</v>
      </c>
      <c r="I320" s="1484" t="s">
        <v>1122</v>
      </c>
      <c r="J320" s="1484" t="s">
        <v>1093</v>
      </c>
    </row>
    <row r="321" spans="1:10" s="52" customFormat="1" ht="11.25" customHeight="1">
      <c r="A321" s="338"/>
      <c r="B321" s="998" t="s">
        <v>5</v>
      </c>
      <c r="C321" s="154" t="s">
        <v>3</v>
      </c>
      <c r="D321" s="154" t="s">
        <v>6</v>
      </c>
      <c r="E321" s="153" t="s">
        <v>2</v>
      </c>
      <c r="F321" s="153" t="s">
        <v>5</v>
      </c>
      <c r="G321" s="153" t="s">
        <v>3</v>
      </c>
      <c r="H321" s="154" t="s">
        <v>6</v>
      </c>
      <c r="I321" s="153" t="s">
        <v>2</v>
      </c>
      <c r="J321" s="153" t="s">
        <v>5</v>
      </c>
    </row>
    <row r="322" spans="1:10" s="52" customFormat="1" ht="12" customHeight="1">
      <c r="A322" s="68" t="s">
        <v>11</v>
      </c>
      <c r="B322" s="1632" t="s">
        <v>1813</v>
      </c>
      <c r="C322" s="340" t="s">
        <v>1326</v>
      </c>
      <c r="D322" s="339" t="s">
        <v>1326</v>
      </c>
      <c r="E322" s="339" t="s">
        <v>1326</v>
      </c>
      <c r="F322" s="340" t="s">
        <v>1326</v>
      </c>
      <c r="G322" s="340" t="s">
        <v>1045</v>
      </c>
      <c r="H322" s="339" t="s">
        <v>1045</v>
      </c>
      <c r="I322" s="339" t="s">
        <v>1045</v>
      </c>
      <c r="J322" s="339" t="s">
        <v>1045</v>
      </c>
    </row>
    <row r="323" spans="1:10" s="52" customFormat="1" ht="13.5" customHeight="1">
      <c r="A323" s="431" t="s">
        <v>451</v>
      </c>
      <c r="B323" s="1006"/>
      <c r="C323" s="342"/>
      <c r="D323" s="342"/>
      <c r="E323" s="342"/>
      <c r="F323" s="342"/>
      <c r="G323" s="342"/>
      <c r="H323" s="342"/>
      <c r="I323" s="342"/>
      <c r="J323" s="342"/>
    </row>
    <row r="324" spans="1:10" s="52" customFormat="1" ht="12" customHeight="1">
      <c r="A324" s="428" t="s">
        <v>468</v>
      </c>
      <c r="B324" s="2358">
        <v>171.12928320658997</v>
      </c>
      <c r="C324" s="2359">
        <v>170.06710555405999</v>
      </c>
      <c r="D324" s="2359">
        <v>167.08010711997994</v>
      </c>
      <c r="E324" s="2359">
        <v>150.68679715794002</v>
      </c>
      <c r="F324" s="2359">
        <v>157.23709250844004</v>
      </c>
      <c r="G324" s="2359">
        <v>158.98146453835997</v>
      </c>
      <c r="H324" s="2359">
        <v>139.52355872022997</v>
      </c>
      <c r="I324" s="2359">
        <v>146.94492594398005</v>
      </c>
      <c r="J324" s="2359">
        <v>143.60150095483002</v>
      </c>
    </row>
    <row r="325" spans="1:10" s="52" customFormat="1" ht="12" customHeight="1">
      <c r="A325" s="428" t="s">
        <v>469</v>
      </c>
      <c r="B325" s="2358">
        <v>115.72402241791002</v>
      </c>
      <c r="C325" s="2359">
        <v>112.48721811351004</v>
      </c>
      <c r="D325" s="2359">
        <v>125.49768463807</v>
      </c>
      <c r="E325" s="2359">
        <v>113.13143959701999</v>
      </c>
      <c r="F325" s="2359">
        <v>103.03176780313999</v>
      </c>
      <c r="G325" s="2359">
        <v>98.729410903489978</v>
      </c>
      <c r="H325" s="2359">
        <v>82.704353154340012</v>
      </c>
      <c r="I325" s="2359">
        <v>80.437831433260016</v>
      </c>
      <c r="J325" s="2359">
        <v>76.633354346190018</v>
      </c>
    </row>
    <row r="326" spans="1:10" s="52" customFormat="1" ht="12" customHeight="1">
      <c r="A326" s="428" t="s">
        <v>470</v>
      </c>
      <c r="B326" s="2358">
        <v>100.07532300720001</v>
      </c>
      <c r="C326" s="2359">
        <v>115.83502565351999</v>
      </c>
      <c r="D326" s="2359">
        <v>125.94863496653001</v>
      </c>
      <c r="E326" s="2359">
        <v>121.59564967930004</v>
      </c>
      <c r="F326" s="2359">
        <v>129.93165998393002</v>
      </c>
      <c r="G326" s="2359">
        <v>129.50461802168005</v>
      </c>
      <c r="H326" s="2359">
        <v>113.36371533065</v>
      </c>
      <c r="I326" s="2359">
        <v>111.89576103296</v>
      </c>
      <c r="J326" s="2359">
        <v>108.79476258218001</v>
      </c>
    </row>
    <row r="327" spans="1:10" s="52" customFormat="1" ht="12" customHeight="1">
      <c r="A327" s="428" t="s">
        <v>478</v>
      </c>
      <c r="B327" s="2358">
        <v>44.11560069163</v>
      </c>
      <c r="C327" s="2359">
        <v>55.29425179527999</v>
      </c>
      <c r="D327" s="2359">
        <v>67.498843634070013</v>
      </c>
      <c r="E327" s="2359">
        <v>65.969322410900006</v>
      </c>
      <c r="F327" s="2359">
        <v>70.746435857479995</v>
      </c>
      <c r="G327" s="2359">
        <v>71.167596335919981</v>
      </c>
      <c r="H327" s="2359">
        <v>59.665438062370008</v>
      </c>
      <c r="I327" s="2359">
        <v>56.580690609869997</v>
      </c>
      <c r="J327" s="2359">
        <v>55.035274134920002</v>
      </c>
    </row>
    <row r="328" spans="1:10" s="52" customFormat="1" ht="12" customHeight="1">
      <c r="A328" s="428" t="s">
        <v>304</v>
      </c>
      <c r="B328" s="2358">
        <v>41.99115965421899</v>
      </c>
      <c r="C328" s="2359">
        <v>43.254580270587539</v>
      </c>
      <c r="D328" s="2359">
        <v>33.827640024179679</v>
      </c>
      <c r="E328" s="2359">
        <v>30.9159148484326</v>
      </c>
      <c r="F328" s="2359">
        <v>29.406063850229657</v>
      </c>
      <c r="G328" s="2359">
        <v>29.720486055534668</v>
      </c>
      <c r="H328" s="2359">
        <v>25.073545338500413</v>
      </c>
      <c r="I328" s="2359">
        <v>26.440849867371998</v>
      </c>
      <c r="J328" s="2359">
        <v>24.496411774050323</v>
      </c>
    </row>
    <row r="329" spans="1:10" s="52" customFormat="1" ht="12" customHeight="1">
      <c r="A329" s="430" t="s">
        <v>518</v>
      </c>
      <c r="B329" s="2360">
        <v>473.03538897754902</v>
      </c>
      <c r="C329" s="2361">
        <v>496.93818138695758</v>
      </c>
      <c r="D329" s="2361">
        <v>519.85291038282958</v>
      </c>
      <c r="E329" s="2361">
        <v>482.29912369359266</v>
      </c>
      <c r="F329" s="2361">
        <v>490.35302000321968</v>
      </c>
      <c r="G329" s="2361">
        <v>488.10357585498468</v>
      </c>
      <c r="H329" s="2361">
        <v>420.33061060609043</v>
      </c>
      <c r="I329" s="2361">
        <v>422.30005888744199</v>
      </c>
      <c r="J329" s="2361">
        <v>408.56130379217041</v>
      </c>
    </row>
    <row r="330" spans="1:10" s="52" customFormat="1" ht="13.5" customHeight="1">
      <c r="A330" s="431" t="s">
        <v>452</v>
      </c>
      <c r="B330" s="2362"/>
      <c r="C330" s="2363"/>
      <c r="D330" s="2363"/>
      <c r="E330" s="2363"/>
      <c r="F330" s="2363"/>
      <c r="G330" s="2363"/>
      <c r="H330" s="2363"/>
      <c r="I330" s="2363"/>
      <c r="J330" s="2363"/>
    </row>
    <row r="331" spans="1:10" s="52" customFormat="1" ht="12" customHeight="1">
      <c r="A331" s="428" t="s">
        <v>468</v>
      </c>
      <c r="B331" s="2358">
        <v>31.091859720250003</v>
      </c>
      <c r="C331" s="2359">
        <v>33.095311616410008</v>
      </c>
      <c r="D331" s="2359">
        <v>44.855238750200009</v>
      </c>
      <c r="E331" s="2359">
        <v>49.730020906649997</v>
      </c>
      <c r="F331" s="2359">
        <v>53.320624190099991</v>
      </c>
      <c r="G331" s="2359">
        <v>54.392921179010003</v>
      </c>
      <c r="H331" s="2359">
        <v>67.810252006820008</v>
      </c>
      <c r="I331" s="2359">
        <v>62.818207196249993</v>
      </c>
      <c r="J331" s="2359">
        <v>58.657240417419992</v>
      </c>
    </row>
    <row r="332" spans="1:10" s="52" customFormat="1" ht="12" customHeight="1">
      <c r="A332" s="428" t="s">
        <v>469</v>
      </c>
      <c r="B332" s="2358">
        <v>29.271300838169996</v>
      </c>
      <c r="C332" s="2359">
        <v>31.913536048219996</v>
      </c>
      <c r="D332" s="2359">
        <v>41.840150363369993</v>
      </c>
      <c r="E332" s="2359">
        <v>41.665505064729992</v>
      </c>
      <c r="F332" s="2359">
        <v>43.439817172649988</v>
      </c>
      <c r="G332" s="2359">
        <v>44.720380373390007</v>
      </c>
      <c r="H332" s="2359">
        <v>55.351333094729988</v>
      </c>
      <c r="I332" s="2359">
        <v>50.578682828569981</v>
      </c>
      <c r="J332" s="2359">
        <v>45.788234074199998</v>
      </c>
    </row>
    <row r="333" spans="1:10" s="52" customFormat="1" ht="12" customHeight="1">
      <c r="A333" s="428" t="s">
        <v>470</v>
      </c>
      <c r="B333" s="2358">
        <v>23.516091627299996</v>
      </c>
      <c r="C333" s="2359">
        <v>28.65466031023</v>
      </c>
      <c r="D333" s="2359">
        <v>29.140868267749998</v>
      </c>
      <c r="E333" s="2359">
        <v>30.967235429959999</v>
      </c>
      <c r="F333" s="2359">
        <v>30.737703289790005</v>
      </c>
      <c r="G333" s="2359">
        <v>25.233111627429992</v>
      </c>
      <c r="H333" s="2359">
        <v>28.134248371560002</v>
      </c>
      <c r="I333" s="2359">
        <v>25.310190904760002</v>
      </c>
      <c r="J333" s="2359">
        <v>22.108247689929996</v>
      </c>
    </row>
    <row r="334" spans="1:10" s="52" customFormat="1" ht="12" customHeight="1">
      <c r="A334" s="428" t="s">
        <v>478</v>
      </c>
      <c r="B334" s="2358">
        <v>106.87080821377</v>
      </c>
      <c r="C334" s="2359">
        <v>135.77440860485999</v>
      </c>
      <c r="D334" s="2359">
        <v>142.61534397690994</v>
      </c>
      <c r="E334" s="2359">
        <v>132.52874075053998</v>
      </c>
      <c r="F334" s="2359">
        <v>143.45546702807999</v>
      </c>
      <c r="G334" s="2359">
        <v>124.53549374292002</v>
      </c>
      <c r="H334" s="2359">
        <v>108.53486559182001</v>
      </c>
      <c r="I334" s="2359">
        <v>97.984377672759976</v>
      </c>
      <c r="J334" s="2359">
        <v>92.240725705510016</v>
      </c>
    </row>
    <row r="335" spans="1:10" s="52" customFormat="1" ht="12" customHeight="1">
      <c r="A335" s="428" t="s">
        <v>304</v>
      </c>
      <c r="B335" s="2358">
        <v>19.715669437791885</v>
      </c>
      <c r="C335" s="2359">
        <v>20.589206878655041</v>
      </c>
      <c r="D335" s="2359">
        <v>29.014611093855937</v>
      </c>
      <c r="E335" s="2359">
        <v>27.574141919987149</v>
      </c>
      <c r="F335" s="2359">
        <v>28.535811832239958</v>
      </c>
      <c r="G335" s="2359">
        <v>29.502564878998459</v>
      </c>
      <c r="H335" s="2359">
        <v>26.595378128591701</v>
      </c>
      <c r="I335" s="2359">
        <v>26.137010928399803</v>
      </c>
      <c r="J335" s="2359">
        <v>25.822815046904243</v>
      </c>
    </row>
    <row r="336" spans="1:10" s="52" customFormat="1" ht="12" customHeight="1">
      <c r="A336" s="430" t="s">
        <v>518</v>
      </c>
      <c r="B336" s="2360">
        <v>210.46572983728186</v>
      </c>
      <c r="C336" s="2361">
        <v>250.027123458375</v>
      </c>
      <c r="D336" s="2361">
        <v>287.46621245208587</v>
      </c>
      <c r="E336" s="2361">
        <v>282.46564407186713</v>
      </c>
      <c r="F336" s="2361">
        <v>299.48942351285996</v>
      </c>
      <c r="G336" s="2361">
        <v>278.38447180174848</v>
      </c>
      <c r="H336" s="2361">
        <v>286.42607719352168</v>
      </c>
      <c r="I336" s="2361">
        <v>262.82846953073977</v>
      </c>
      <c r="J336" s="2361">
        <v>244.61726293396427</v>
      </c>
    </row>
    <row r="337" spans="1:10" s="52" customFormat="1" ht="13.5" customHeight="1">
      <c r="A337" s="431" t="s">
        <v>480</v>
      </c>
      <c r="B337" s="2362"/>
      <c r="C337" s="2363"/>
      <c r="D337" s="2363"/>
      <c r="E337" s="2363"/>
      <c r="F337" s="2363"/>
      <c r="G337" s="2363"/>
      <c r="H337" s="2363"/>
      <c r="I337" s="2363"/>
      <c r="J337" s="2363"/>
    </row>
    <row r="338" spans="1:10" s="52" customFormat="1" ht="12" customHeight="1">
      <c r="A338" s="428" t="s">
        <v>468</v>
      </c>
      <c r="B338" s="2358">
        <v>10.66018982085</v>
      </c>
      <c r="C338" s="2359">
        <v>9.8034146946199989</v>
      </c>
      <c r="D338" s="2359">
        <v>8.2612257504399977</v>
      </c>
      <c r="E338" s="2359">
        <v>6.9616884944499997</v>
      </c>
      <c r="F338" s="2359">
        <v>5.6893774916700002</v>
      </c>
      <c r="G338" s="2359">
        <v>4.8486641840900004</v>
      </c>
      <c r="H338" s="2359">
        <v>6.7128802398799996</v>
      </c>
      <c r="I338" s="2359">
        <v>6.5563825822700004</v>
      </c>
      <c r="J338" s="2359">
        <v>6.4015052386399995</v>
      </c>
    </row>
    <row r="339" spans="1:10" s="52" customFormat="1" ht="12" customHeight="1">
      <c r="A339" s="428" t="s">
        <v>469</v>
      </c>
      <c r="B339" s="2358">
        <v>9.4398362517500001</v>
      </c>
      <c r="C339" s="2359">
        <v>10.399554852120001</v>
      </c>
      <c r="D339" s="2359">
        <v>5.5235908388799997</v>
      </c>
      <c r="E339" s="2359">
        <v>4.7568163551000007</v>
      </c>
      <c r="F339" s="2359">
        <v>6.18808393657</v>
      </c>
      <c r="G339" s="2359">
        <v>6.3483201345399989</v>
      </c>
      <c r="H339" s="2359">
        <v>3.4173640545800006</v>
      </c>
      <c r="I339" s="2359">
        <v>4.4898258469599996</v>
      </c>
      <c r="J339" s="2359">
        <v>3.1421104463600003</v>
      </c>
    </row>
    <row r="340" spans="1:10" s="52" customFormat="1" ht="12" customHeight="1">
      <c r="A340" s="428" t="s">
        <v>470</v>
      </c>
      <c r="B340" s="2358">
        <v>15.593038704990002</v>
      </c>
      <c r="C340" s="2359">
        <v>5.0663772621400005</v>
      </c>
      <c r="D340" s="2359">
        <v>5.4101334378599999</v>
      </c>
      <c r="E340" s="2359">
        <v>3.4991554004499998</v>
      </c>
      <c r="F340" s="2359">
        <v>1.8844283433599998</v>
      </c>
      <c r="G340" s="2359">
        <v>1.3198447751200002</v>
      </c>
      <c r="H340" s="2359">
        <v>0.84442619546000008</v>
      </c>
      <c r="I340" s="2359">
        <v>0.82025183547000002</v>
      </c>
      <c r="J340" s="2359">
        <v>0.76638897811000006</v>
      </c>
    </row>
    <row r="341" spans="1:10" s="52" customFormat="1" ht="12" customHeight="1">
      <c r="A341" s="428" t="s">
        <v>478</v>
      </c>
      <c r="B341" s="2358">
        <v>39.803147075519988</v>
      </c>
      <c r="C341" s="2359">
        <v>23.388214423180003</v>
      </c>
      <c r="D341" s="2359">
        <v>10.389786384000001</v>
      </c>
      <c r="E341" s="2359">
        <v>11.70275866391</v>
      </c>
      <c r="F341" s="2359">
        <v>10.942443547499998</v>
      </c>
      <c r="G341" s="2359">
        <v>9.7437899363600007</v>
      </c>
      <c r="H341" s="2359">
        <v>8.750087880329998</v>
      </c>
      <c r="I341" s="2359">
        <v>9.8316422986999985</v>
      </c>
      <c r="J341" s="2359">
        <v>11.75968504609</v>
      </c>
    </row>
    <row r="342" spans="1:10" s="52" customFormat="1" ht="12" customHeight="1">
      <c r="A342" s="428" t="s">
        <v>304</v>
      </c>
      <c r="B342" s="2358">
        <v>4.4494069065119524</v>
      </c>
      <c r="C342" s="2359">
        <v>4.1525471506227927</v>
      </c>
      <c r="D342" s="2359">
        <v>4.5383979960566672</v>
      </c>
      <c r="E342" s="2359">
        <v>4.3319516045161075</v>
      </c>
      <c r="F342" s="2359">
        <v>4.6089061400163152</v>
      </c>
      <c r="G342" s="2359">
        <v>5.0055317034304867</v>
      </c>
      <c r="H342" s="2359">
        <v>5.2830851809087385</v>
      </c>
      <c r="I342" s="2359">
        <v>5.8820901483460437</v>
      </c>
      <c r="J342" s="2359">
        <v>6.0938868523011269</v>
      </c>
    </row>
    <row r="343" spans="1:10" s="52" customFormat="1" ht="12" customHeight="1">
      <c r="A343" s="430" t="s">
        <v>518</v>
      </c>
      <c r="B343" s="2360">
        <v>79.945618759621937</v>
      </c>
      <c r="C343" s="2361">
        <v>52.810108382682799</v>
      </c>
      <c r="D343" s="2361">
        <v>34.12313440723667</v>
      </c>
      <c r="E343" s="2361">
        <v>31.252370518426108</v>
      </c>
      <c r="F343" s="2361">
        <v>29.313239459116314</v>
      </c>
      <c r="G343" s="2361">
        <v>27.266150733540485</v>
      </c>
      <c r="H343" s="2361">
        <v>25.007843551158739</v>
      </c>
      <c r="I343" s="2361">
        <v>27.580192711746044</v>
      </c>
      <c r="J343" s="2361">
        <v>28.163576561501124</v>
      </c>
    </row>
    <row r="344" spans="1:10" s="52" customFormat="1" ht="13.5" customHeight="1">
      <c r="A344" s="431" t="s">
        <v>606</v>
      </c>
      <c r="B344" s="2362"/>
      <c r="C344" s="2363"/>
      <c r="D344" s="2363"/>
      <c r="E344" s="2363"/>
      <c r="F344" s="2363"/>
      <c r="G344" s="2363"/>
      <c r="H344" s="2363"/>
      <c r="I344" s="2363"/>
      <c r="J344" s="2363"/>
    </row>
    <row r="345" spans="1:10" s="52" customFormat="1" ht="12" customHeight="1">
      <c r="A345" s="428" t="s">
        <v>468</v>
      </c>
      <c r="B345" s="2358">
        <v>1.6893050152100004</v>
      </c>
      <c r="C345" s="2359">
        <v>1.3625532644600002</v>
      </c>
      <c r="D345" s="2359">
        <v>1.5965139433800002</v>
      </c>
      <c r="E345" s="2359">
        <v>1.5389280009099993</v>
      </c>
      <c r="F345" s="2359">
        <v>2.2123124775999994</v>
      </c>
      <c r="G345" s="2359">
        <v>1.8914121889000006</v>
      </c>
      <c r="H345" s="2359">
        <v>1.2800779722000002</v>
      </c>
      <c r="I345" s="2359">
        <v>1.2120726784299998</v>
      </c>
      <c r="J345" s="2359">
        <v>1.3364132552400001</v>
      </c>
    </row>
    <row r="346" spans="1:10" s="52" customFormat="1" ht="12" customHeight="1">
      <c r="A346" s="428" t="s">
        <v>469</v>
      </c>
      <c r="B346" s="2358">
        <v>0.31971558374000009</v>
      </c>
      <c r="C346" s="2359">
        <v>0.58068886695999999</v>
      </c>
      <c r="D346" s="2359">
        <v>0.54125416398000015</v>
      </c>
      <c r="E346" s="2359">
        <v>0.72829382994999992</v>
      </c>
      <c r="F346" s="2359">
        <v>0.72151904264999978</v>
      </c>
      <c r="G346" s="2359">
        <v>1.2324233548399999</v>
      </c>
      <c r="H346" s="2359">
        <v>1.1142351468200002</v>
      </c>
      <c r="I346" s="2359">
        <v>1.20623722754</v>
      </c>
      <c r="J346" s="2359">
        <v>1.0119389535500001</v>
      </c>
    </row>
    <row r="347" spans="1:10" s="52" customFormat="1" ht="12" customHeight="1">
      <c r="A347" s="428" t="s">
        <v>470</v>
      </c>
      <c r="B347" s="2358">
        <v>2.6967373367699996</v>
      </c>
      <c r="C347" s="2359">
        <v>3.0262681029499996</v>
      </c>
      <c r="D347" s="2359">
        <v>1.01199165681</v>
      </c>
      <c r="E347" s="2359">
        <v>0.20769147694999998</v>
      </c>
      <c r="F347" s="2359">
        <v>0.25692337369000001</v>
      </c>
      <c r="G347" s="2359">
        <v>2.7249447360000009E-2</v>
      </c>
      <c r="H347" s="2359">
        <v>7.4428837810000009E-2</v>
      </c>
      <c r="I347" s="2359">
        <v>7.3562467140000018E-2</v>
      </c>
      <c r="J347" s="2359">
        <v>0.20593244069999994</v>
      </c>
    </row>
    <row r="348" spans="1:10" s="52" customFormat="1" ht="12" customHeight="1">
      <c r="A348" s="428" t="s">
        <v>478</v>
      </c>
      <c r="B348" s="2358">
        <v>5.4516029017399994</v>
      </c>
      <c r="C348" s="2359">
        <v>3.2639770794100005</v>
      </c>
      <c r="D348" s="2359">
        <v>3.5577292117700003</v>
      </c>
      <c r="E348" s="2359">
        <v>3.3233991460899999</v>
      </c>
      <c r="F348" s="2359">
        <v>3.8622532745099996</v>
      </c>
      <c r="G348" s="2359">
        <v>5.7091574306500013</v>
      </c>
      <c r="H348" s="2359">
        <v>3.8823851613800011</v>
      </c>
      <c r="I348" s="2359">
        <v>4.6727522593700002</v>
      </c>
      <c r="J348" s="2359">
        <v>4.8954409143500017</v>
      </c>
    </row>
    <row r="349" spans="1:10" s="52" customFormat="1" ht="12" customHeight="1">
      <c r="A349" s="428" t="s">
        <v>304</v>
      </c>
      <c r="B349" s="2358">
        <v>3.5773888462151375</v>
      </c>
      <c r="C349" s="2359">
        <v>3.8332020397085924</v>
      </c>
      <c r="D349" s="2359">
        <v>4.1369804784042419</v>
      </c>
      <c r="E349" s="2359">
        <v>4.0781518629013327</v>
      </c>
      <c r="F349" s="2359">
        <v>4.1855790024409352</v>
      </c>
      <c r="G349" s="2359">
        <v>4.3622267270871165</v>
      </c>
      <c r="H349" s="2359">
        <v>4.2758025249337406</v>
      </c>
      <c r="I349" s="2359">
        <v>4.7634909436906909</v>
      </c>
      <c r="J349" s="2359">
        <v>4.9587020427093922</v>
      </c>
    </row>
    <row r="350" spans="1:10" s="52" customFormat="1" ht="12" customHeight="1">
      <c r="A350" s="430" t="s">
        <v>518</v>
      </c>
      <c r="B350" s="2360">
        <v>13.734749683675137</v>
      </c>
      <c r="C350" s="2364">
        <v>12.066689353488593</v>
      </c>
      <c r="D350" s="2364">
        <v>10.844469454344242</v>
      </c>
      <c r="E350" s="2364">
        <v>9.8764643168013322</v>
      </c>
      <c r="F350" s="2364">
        <v>11.238587170890934</v>
      </c>
      <c r="G350" s="2364">
        <v>13.222469148837117</v>
      </c>
      <c r="H350" s="2364">
        <v>10.626929643143743</v>
      </c>
      <c r="I350" s="2364">
        <v>11.92811557617069</v>
      </c>
      <c r="J350" s="2364">
        <v>12.408427606549393</v>
      </c>
    </row>
    <row r="351" spans="1:10" s="1394" customFormat="1" ht="12" customHeight="1">
      <c r="A351" s="1600"/>
      <c r="B351" s="1601"/>
      <c r="C351" s="1601"/>
      <c r="D351" s="1601"/>
      <c r="E351" s="1601"/>
      <c r="F351" s="1601"/>
      <c r="G351" s="1601"/>
      <c r="H351" s="1601"/>
      <c r="I351" s="1601"/>
      <c r="J351" s="1601"/>
    </row>
    <row r="352" spans="1:10" s="1394" customFormat="1" ht="12" customHeight="1">
      <c r="A352" s="1602" t="s">
        <v>1302</v>
      </c>
      <c r="B352" s="381"/>
      <c r="C352" s="381"/>
      <c r="D352" s="381"/>
      <c r="E352" s="381"/>
      <c r="F352" s="381"/>
      <c r="G352" s="381"/>
      <c r="H352" s="381"/>
      <c r="I352" s="382"/>
      <c r="J352" s="381"/>
    </row>
    <row r="353" spans="1:10" s="1394" customFormat="1" ht="12" customHeight="1">
      <c r="A353" s="1603" t="s">
        <v>1303</v>
      </c>
      <c r="B353" s="998" t="s">
        <v>5</v>
      </c>
      <c r="C353" s="1595" t="s">
        <v>3</v>
      </c>
      <c r="D353" s="1595" t="s">
        <v>6</v>
      </c>
      <c r="E353" s="1596" t="s">
        <v>2</v>
      </c>
      <c r="F353" s="1596" t="s">
        <v>5</v>
      </c>
      <c r="G353" s="1596" t="s">
        <v>3</v>
      </c>
      <c r="H353" s="1595" t="s">
        <v>6</v>
      </c>
      <c r="I353" s="1596" t="s">
        <v>2</v>
      </c>
      <c r="J353" s="1596" t="s">
        <v>5</v>
      </c>
    </row>
    <row r="354" spans="1:10" s="1394" customFormat="1" ht="12" customHeight="1">
      <c r="A354" s="68" t="s">
        <v>11</v>
      </c>
      <c r="B354" s="1632" t="s">
        <v>1813</v>
      </c>
      <c r="C354" s="340" t="s">
        <v>1326</v>
      </c>
      <c r="D354" s="339" t="s">
        <v>1326</v>
      </c>
      <c r="E354" s="339" t="s">
        <v>1326</v>
      </c>
      <c r="F354" s="340" t="s">
        <v>1326</v>
      </c>
      <c r="G354" s="340" t="s">
        <v>1045</v>
      </c>
      <c r="H354" s="339" t="s">
        <v>1045</v>
      </c>
      <c r="I354" s="339" t="s">
        <v>1045</v>
      </c>
      <c r="J354" s="339" t="s">
        <v>1045</v>
      </c>
    </row>
    <row r="355" spans="1:10" s="1394" customFormat="1" ht="12" customHeight="1">
      <c r="A355" s="431" t="s">
        <v>451</v>
      </c>
      <c r="B355" s="1597"/>
      <c r="C355" s="1598"/>
      <c r="D355" s="1598"/>
      <c r="E355" s="1598"/>
      <c r="F355" s="1598"/>
      <c r="G355" s="1598"/>
      <c r="H355" s="1598"/>
      <c r="I355" s="1598"/>
      <c r="J355" s="1598"/>
    </row>
    <row r="356" spans="1:10" s="1394" customFormat="1" ht="12" customHeight="1">
      <c r="A356" s="428" t="s">
        <v>1295</v>
      </c>
      <c r="B356" s="2358">
        <v>2.4336477964299998</v>
      </c>
      <c r="C356" s="2359">
        <v>4.7540900206299979</v>
      </c>
      <c r="D356" s="2359">
        <v>4.6855341926999996</v>
      </c>
      <c r="E356" s="2359">
        <v>1.1833088135200001</v>
      </c>
      <c r="F356" s="2359">
        <v>1.8273849269500002</v>
      </c>
      <c r="G356" s="2359">
        <v>1.8863613882300001</v>
      </c>
      <c r="H356" s="2359">
        <v>1.8145650221199998</v>
      </c>
      <c r="I356" s="2359">
        <v>1.7477868595299999</v>
      </c>
      <c r="J356" s="2359">
        <v>2.0079825959700002</v>
      </c>
    </row>
    <row r="357" spans="1:10" s="1394" customFormat="1" ht="12" customHeight="1">
      <c r="A357" s="428" t="s">
        <v>1296</v>
      </c>
      <c r="B357" s="2358">
        <v>0.59088587640000012</v>
      </c>
      <c r="C357" s="2359">
        <v>0.64754148084999985</v>
      </c>
      <c r="D357" s="2359">
        <v>0.92395509720999991</v>
      </c>
      <c r="E357" s="2359">
        <v>0.86644030816000006</v>
      </c>
      <c r="F357" s="2359">
        <v>0.67613658188000003</v>
      </c>
      <c r="G357" s="2359">
        <v>0.63569340021999998</v>
      </c>
      <c r="H357" s="2359">
        <v>1.5794966885900004</v>
      </c>
      <c r="I357" s="2359">
        <v>1.56963731414</v>
      </c>
      <c r="J357" s="2359">
        <v>1.57751028545</v>
      </c>
    </row>
    <row r="358" spans="1:10" s="1394" customFormat="1" ht="12" customHeight="1">
      <c r="A358" s="428" t="s">
        <v>1297</v>
      </c>
      <c r="B358" s="2358">
        <v>7.0372662868000013</v>
      </c>
      <c r="C358" s="2359">
        <v>7.9094645431700004</v>
      </c>
      <c r="D358" s="2359">
        <v>8.0338172759800024</v>
      </c>
      <c r="E358" s="2359">
        <v>7.8536764294199992</v>
      </c>
      <c r="F358" s="2359">
        <v>8.0701462423100008</v>
      </c>
      <c r="G358" s="2359">
        <v>8.492790230819999</v>
      </c>
      <c r="H358" s="2359">
        <v>7.0624253927799989</v>
      </c>
      <c r="I358" s="2359">
        <v>6.0112396827500012</v>
      </c>
      <c r="J358" s="2359">
        <v>6.0710920974399993</v>
      </c>
    </row>
    <row r="359" spans="1:10" s="1394" customFormat="1" ht="12" customHeight="1">
      <c r="A359" s="428" t="s">
        <v>15</v>
      </c>
      <c r="B359" s="2358">
        <v>34.053800731999992</v>
      </c>
      <c r="C359" s="2359">
        <v>41.983155750629997</v>
      </c>
      <c r="D359" s="2359">
        <v>53.855537068180006</v>
      </c>
      <c r="E359" s="2359">
        <v>56.065896859800006</v>
      </c>
      <c r="F359" s="2359">
        <v>60.172768106340001</v>
      </c>
      <c r="G359" s="2359">
        <v>60.152751316649983</v>
      </c>
      <c r="H359" s="2359">
        <v>49.208950958880003</v>
      </c>
      <c r="I359" s="2359">
        <v>47.252026753449996</v>
      </c>
      <c r="J359" s="2359">
        <v>45.378689156059998</v>
      </c>
    </row>
    <row r="360" spans="1:10" s="1394" customFormat="1" ht="12" customHeight="1">
      <c r="A360" s="430" t="s">
        <v>1304</v>
      </c>
      <c r="B360" s="2365">
        <v>44.115600691629993</v>
      </c>
      <c r="C360" s="2364">
        <v>55.294251795279997</v>
      </c>
      <c r="D360" s="2364">
        <v>67.498843634070013</v>
      </c>
      <c r="E360" s="2364">
        <v>65.969322410900006</v>
      </c>
      <c r="F360" s="2364">
        <v>70.746435857480009</v>
      </c>
      <c r="G360" s="2364">
        <v>71.167596335919981</v>
      </c>
      <c r="H360" s="2364">
        <v>59.665438062370001</v>
      </c>
      <c r="I360" s="2364">
        <v>56.580690609869997</v>
      </c>
      <c r="J360" s="2364">
        <v>55.035274134920002</v>
      </c>
    </row>
    <row r="361" spans="1:10" s="1394" customFormat="1" ht="12" customHeight="1">
      <c r="A361" s="431" t="s">
        <v>452</v>
      </c>
      <c r="B361" s="2366"/>
      <c r="C361" s="2367"/>
      <c r="D361" s="2367"/>
      <c r="E361" s="2367"/>
      <c r="F361" s="2367"/>
      <c r="G361" s="2367"/>
      <c r="H361" s="2367"/>
      <c r="I361" s="2367"/>
      <c r="J361" s="2367"/>
    </row>
    <row r="362" spans="1:10" s="1394" customFormat="1" ht="12" customHeight="1">
      <c r="A362" s="428" t="s">
        <v>1295</v>
      </c>
      <c r="B362" s="2358">
        <v>18.070684142900006</v>
      </c>
      <c r="C362" s="2359">
        <v>18.65779314441</v>
      </c>
      <c r="D362" s="2359">
        <v>21.029596835420001</v>
      </c>
      <c r="E362" s="2359">
        <v>22.770572933120008</v>
      </c>
      <c r="F362" s="2359">
        <v>20.288789765400001</v>
      </c>
      <c r="G362" s="2359">
        <v>17.730771103950008</v>
      </c>
      <c r="H362" s="2359">
        <v>16.308971265209994</v>
      </c>
      <c r="I362" s="2359">
        <v>13.826548062260001</v>
      </c>
      <c r="J362" s="2359">
        <v>10.790994650110001</v>
      </c>
    </row>
    <row r="363" spans="1:10" s="1394" customFormat="1" ht="12" customHeight="1">
      <c r="A363" s="428" t="s">
        <v>1296</v>
      </c>
      <c r="B363" s="2358">
        <v>16.330814297040003</v>
      </c>
      <c r="C363" s="2359">
        <v>19.108251122279999</v>
      </c>
      <c r="D363" s="2359">
        <v>21.851965558349988</v>
      </c>
      <c r="E363" s="2359">
        <v>21.515677084249997</v>
      </c>
      <c r="F363" s="2359">
        <v>22.38619016837</v>
      </c>
      <c r="G363" s="2359">
        <v>19.844188707080004</v>
      </c>
      <c r="H363" s="2359">
        <v>16.274018305269998</v>
      </c>
      <c r="I363" s="2359">
        <v>11.263613839849999</v>
      </c>
      <c r="J363" s="2359">
        <v>10.61535846616</v>
      </c>
    </row>
    <row r="364" spans="1:10" s="1394" customFormat="1" ht="12" customHeight="1">
      <c r="A364" s="428" t="s">
        <v>1297</v>
      </c>
      <c r="B364" s="2358">
        <v>10.097158657390006</v>
      </c>
      <c r="C364" s="2359">
        <v>11.452886648899998</v>
      </c>
      <c r="D364" s="2359">
        <v>14.437592122240003</v>
      </c>
      <c r="E364" s="2359">
        <v>11.763444078130002</v>
      </c>
      <c r="F364" s="2359">
        <v>12.976957118920003</v>
      </c>
      <c r="G364" s="2359">
        <v>11.060574138960002</v>
      </c>
      <c r="H364" s="2359">
        <v>10.498596961709998</v>
      </c>
      <c r="I364" s="2359">
        <v>10.30519894757</v>
      </c>
      <c r="J364" s="2359">
        <v>10.859226794590001</v>
      </c>
    </row>
    <row r="365" spans="1:10" s="1394" customFormat="1" ht="12" customHeight="1">
      <c r="A365" s="428" t="s">
        <v>15</v>
      </c>
      <c r="B365" s="2358">
        <v>62.37215111643998</v>
      </c>
      <c r="C365" s="2359">
        <v>86.555477689269992</v>
      </c>
      <c r="D365" s="2359">
        <v>85.296189460899953</v>
      </c>
      <c r="E365" s="2359">
        <v>76.47904665503998</v>
      </c>
      <c r="F365" s="2359">
        <v>87.803529975390006</v>
      </c>
      <c r="G365" s="2359">
        <v>75.899959792930005</v>
      </c>
      <c r="H365" s="2359">
        <v>65.453279059630034</v>
      </c>
      <c r="I365" s="2359">
        <v>62.589016823079994</v>
      </c>
      <c r="J365" s="2359">
        <v>59.975145794650011</v>
      </c>
    </row>
    <row r="366" spans="1:10" s="1394" customFormat="1" ht="12" customHeight="1">
      <c r="A366" s="430" t="s">
        <v>1304</v>
      </c>
      <c r="B366" s="2365">
        <v>106.87080821376999</v>
      </c>
      <c r="C366" s="2364">
        <v>135.77440860485999</v>
      </c>
      <c r="D366" s="2364">
        <v>142.61534397690994</v>
      </c>
      <c r="E366" s="2364">
        <v>132.52874075053998</v>
      </c>
      <c r="F366" s="2364">
        <v>143.45546702808002</v>
      </c>
      <c r="G366" s="2364">
        <v>124.53549374292001</v>
      </c>
      <c r="H366" s="2364">
        <v>108.53486559182002</v>
      </c>
      <c r="I366" s="2364">
        <v>97.98437767275999</v>
      </c>
      <c r="J366" s="2364">
        <v>92.240725705510016</v>
      </c>
    </row>
    <row r="367" spans="1:10" s="1394" customFormat="1" ht="12" customHeight="1">
      <c r="A367" s="431" t="s">
        <v>480</v>
      </c>
      <c r="B367" s="2366"/>
      <c r="C367" s="2367"/>
      <c r="D367" s="2367"/>
      <c r="E367" s="2367"/>
      <c r="F367" s="2367"/>
      <c r="G367" s="2367"/>
      <c r="H367" s="2367"/>
      <c r="I367" s="2367"/>
      <c r="J367" s="2367"/>
    </row>
    <row r="368" spans="1:10" s="1394" customFormat="1" ht="12" customHeight="1">
      <c r="A368" s="428" t="s">
        <v>1295</v>
      </c>
      <c r="B368" s="2358">
        <v>0.23768185804</v>
      </c>
      <c r="C368" s="2359">
        <v>0.75983299444000008</v>
      </c>
      <c r="D368" s="2359">
        <v>0.25576236835999999</v>
      </c>
      <c r="E368" s="2359">
        <v>0.45500096355000008</v>
      </c>
      <c r="F368" s="2359">
        <v>1.7259227827200001</v>
      </c>
      <c r="G368" s="2359">
        <v>2.6500222018000001</v>
      </c>
      <c r="H368" s="2359">
        <v>2.3298102313499998</v>
      </c>
      <c r="I368" s="2359">
        <v>2.2842316308599995</v>
      </c>
      <c r="J368" s="2359">
        <v>3.0306459877600003</v>
      </c>
    </row>
    <row r="369" spans="1:10" s="1394" customFormat="1" ht="12" customHeight="1">
      <c r="A369" s="428" t="s">
        <v>1296</v>
      </c>
      <c r="B369" s="2358">
        <v>3.3078335361499995</v>
      </c>
      <c r="C369" s="2359">
        <v>3.4973048094200001</v>
      </c>
      <c r="D369" s="2359">
        <v>2.9241978763500005</v>
      </c>
      <c r="E369" s="2359">
        <v>2.3329946574800005</v>
      </c>
      <c r="F369" s="2359">
        <v>2.7789051294899996</v>
      </c>
      <c r="G369" s="2359">
        <v>2.5470573590099996</v>
      </c>
      <c r="H369" s="2359">
        <v>2.2877714402599998</v>
      </c>
      <c r="I369" s="2359">
        <v>3.8619215937700004</v>
      </c>
      <c r="J369" s="2359">
        <v>4.0903901763399988</v>
      </c>
    </row>
    <row r="370" spans="1:10" s="1394" customFormat="1" ht="12" customHeight="1">
      <c r="A370" s="428" t="s">
        <v>1297</v>
      </c>
      <c r="B370" s="2358">
        <v>3.467241551319999</v>
      </c>
      <c r="C370" s="2359">
        <v>3.1751657424900013</v>
      </c>
      <c r="D370" s="2359">
        <v>0.12801853967000001</v>
      </c>
      <c r="E370" s="2359">
        <v>2.1939616421100001</v>
      </c>
      <c r="F370" s="2359">
        <v>3.772499108419999</v>
      </c>
      <c r="G370" s="2359">
        <v>2.0927894592</v>
      </c>
      <c r="H370" s="2359">
        <v>1.6631431998199999</v>
      </c>
      <c r="I370" s="2359">
        <v>1.3034351336600001</v>
      </c>
      <c r="J370" s="2359">
        <v>1.4021195806200004</v>
      </c>
    </row>
    <row r="371" spans="1:10" s="1394" customFormat="1" ht="12" customHeight="1">
      <c r="A371" s="428" t="s">
        <v>15</v>
      </c>
      <c r="B371" s="2358">
        <v>32.790390130009989</v>
      </c>
      <c r="C371" s="2359">
        <v>15.955910876830005</v>
      </c>
      <c r="D371" s="2359">
        <v>7.0818075996199985</v>
      </c>
      <c r="E371" s="2359">
        <v>6.7208014007700001</v>
      </c>
      <c r="F371" s="2359">
        <v>2.6651165268699999</v>
      </c>
      <c r="G371" s="2359">
        <v>2.4539209163500013</v>
      </c>
      <c r="H371" s="2359">
        <v>2.4693630088999976</v>
      </c>
      <c r="I371" s="2359">
        <v>2.3820539404099987</v>
      </c>
      <c r="J371" s="2359">
        <v>3.2365293013700005</v>
      </c>
    </row>
    <row r="372" spans="1:10" s="1394" customFormat="1" ht="12" customHeight="1">
      <c r="A372" s="430" t="s">
        <v>1304</v>
      </c>
      <c r="B372" s="2365">
        <v>39.803147075519988</v>
      </c>
      <c r="C372" s="2364">
        <v>23.388214423180006</v>
      </c>
      <c r="D372" s="2364">
        <v>10.389786383999999</v>
      </c>
      <c r="E372" s="2364">
        <v>11.70275866391</v>
      </c>
      <c r="F372" s="2364">
        <v>10.942443547499998</v>
      </c>
      <c r="G372" s="2364">
        <v>9.7437899363600025</v>
      </c>
      <c r="H372" s="2364">
        <v>8.7500878803299962</v>
      </c>
      <c r="I372" s="2364">
        <v>9.8316422986999985</v>
      </c>
      <c r="J372" s="2364">
        <v>11.75968504609</v>
      </c>
    </row>
    <row r="373" spans="1:10" s="1394" customFormat="1" ht="12" customHeight="1">
      <c r="A373" s="431" t="s">
        <v>606</v>
      </c>
      <c r="B373" s="2366"/>
      <c r="C373" s="2367"/>
      <c r="D373" s="2367"/>
      <c r="E373" s="2367"/>
      <c r="F373" s="2367"/>
      <c r="G373" s="2367"/>
      <c r="H373" s="2367"/>
      <c r="I373" s="2367"/>
      <c r="J373" s="2367"/>
    </row>
    <row r="374" spans="1:10" s="1394" customFormat="1" ht="12" customHeight="1">
      <c r="A374" s="428" t="s">
        <v>1295</v>
      </c>
      <c r="B374" s="2358">
        <v>6.2108900000005957E-6</v>
      </c>
      <c r="C374" s="2359">
        <v>1E-13</v>
      </c>
      <c r="D374" s="2359">
        <v>5.9334699999913573E-6</v>
      </c>
      <c r="E374" s="2359">
        <v>6.2361699999943377E-6</v>
      </c>
      <c r="F374" s="2359">
        <v>6.5001500000059605E-6</v>
      </c>
      <c r="G374" s="2359">
        <v>5.8342199999988079E-6</v>
      </c>
      <c r="H374" s="2359">
        <v>4.9935699999928472E-6</v>
      </c>
      <c r="I374" s="2359">
        <v>4.7068099999986586E-6</v>
      </c>
      <c r="J374" s="2359">
        <v>0.18846610199999997</v>
      </c>
    </row>
    <row r="375" spans="1:10" s="1394" customFormat="1" ht="12" customHeight="1">
      <c r="A375" s="428" t="s">
        <v>1296</v>
      </c>
      <c r="B375" s="2358">
        <v>1.3427064169499994</v>
      </c>
      <c r="C375" s="2359">
        <v>1.3279395234</v>
      </c>
      <c r="D375" s="2359">
        <v>1.5274200966700004</v>
      </c>
      <c r="E375" s="2359">
        <v>1.1506613539499999</v>
      </c>
      <c r="F375" s="2359">
        <v>1.24043601462</v>
      </c>
      <c r="G375" s="2359">
        <v>1.3981462167600001</v>
      </c>
      <c r="H375" s="2359">
        <v>1.25547307725</v>
      </c>
      <c r="I375" s="2359">
        <v>1.25817117747</v>
      </c>
      <c r="J375" s="2359">
        <v>1.3583605868699999</v>
      </c>
    </row>
    <row r="376" spans="1:10" s="1394" customFormat="1" ht="12" customHeight="1">
      <c r="A376" s="428" t="s">
        <v>1297</v>
      </c>
      <c r="B376" s="2358">
        <v>0.35391651504999994</v>
      </c>
      <c r="C376" s="2359">
        <v>0.16087916662999993</v>
      </c>
      <c r="D376" s="2359">
        <v>0.22103184765999997</v>
      </c>
      <c r="E376" s="2359">
        <v>0.50547926148</v>
      </c>
      <c r="F376" s="2359">
        <v>0.8020306582700002</v>
      </c>
      <c r="G376" s="2359">
        <v>2.6977808158500003</v>
      </c>
      <c r="H376" s="2359">
        <v>2.4529203840000005</v>
      </c>
      <c r="I376" s="2359">
        <v>2.5538376544300001</v>
      </c>
      <c r="J376" s="2359">
        <v>2.6407519289799994</v>
      </c>
    </row>
    <row r="377" spans="1:10" s="1394" customFormat="1" ht="12" customHeight="1">
      <c r="A377" s="428" t="s">
        <v>15</v>
      </c>
      <c r="B377" s="2358">
        <v>3.7549737588500003</v>
      </c>
      <c r="C377" s="2359">
        <v>1.7752619354600003</v>
      </c>
      <c r="D377" s="2359">
        <v>1.8092713339700002</v>
      </c>
      <c r="E377" s="2359">
        <v>1.6672522944899997</v>
      </c>
      <c r="F377" s="2359">
        <v>1.8197801014699995</v>
      </c>
      <c r="G377" s="2359">
        <v>1.6132245638200007</v>
      </c>
      <c r="H377" s="2359">
        <v>0.17398670656000043</v>
      </c>
      <c r="I377" s="2359">
        <v>0.8607387206599989</v>
      </c>
      <c r="J377" s="2359">
        <v>0.70786229650000188</v>
      </c>
    </row>
    <row r="378" spans="1:10" s="1394" customFormat="1" ht="12" customHeight="1">
      <c r="A378" s="430" t="s">
        <v>1304</v>
      </c>
      <c r="B378" s="2365">
        <v>5.4516029017399994</v>
      </c>
      <c r="C378" s="2364">
        <v>3.26397707941</v>
      </c>
      <c r="D378" s="2364">
        <v>3.5577292117700008</v>
      </c>
      <c r="E378" s="2364">
        <v>3.3233991460899999</v>
      </c>
      <c r="F378" s="2364">
        <v>3.8622532745099996</v>
      </c>
      <c r="G378" s="2364">
        <v>5.7091574306500004</v>
      </c>
      <c r="H378" s="2364">
        <v>3.8823851613800007</v>
      </c>
      <c r="I378" s="2364">
        <v>4.6727522593699993</v>
      </c>
      <c r="J378" s="2364">
        <v>4.8954409143500008</v>
      </c>
    </row>
    <row r="379" spans="1:10" s="1394" customFormat="1" ht="20.25" customHeight="1">
      <c r="A379" s="429" t="s">
        <v>1305</v>
      </c>
      <c r="B379" s="2368">
        <v>196.24115888265993</v>
      </c>
      <c r="C379" s="2369">
        <v>217.72085190273</v>
      </c>
      <c r="D379" s="2369">
        <v>224.06170320674997</v>
      </c>
      <c r="E379" s="2369">
        <v>213.52422097143997</v>
      </c>
      <c r="F379" s="2369">
        <v>229.00659970757005</v>
      </c>
      <c r="G379" s="2369">
        <v>211.15603744584999</v>
      </c>
      <c r="H379" s="2369">
        <v>180.83277669590001</v>
      </c>
      <c r="I379" s="2369">
        <v>169.06946284069997</v>
      </c>
      <c r="J379" s="2369">
        <v>163.93112580087001</v>
      </c>
    </row>
    <row r="380" spans="1:10" s="1394" customFormat="1" ht="9" customHeight="1">
      <c r="A380" s="476"/>
      <c r="B380" s="476"/>
      <c r="C380" s="476"/>
      <c r="D380" s="476"/>
      <c r="E380" s="476"/>
      <c r="F380" s="476"/>
      <c r="G380" s="476"/>
      <c r="H380" s="476"/>
      <c r="I380" s="476"/>
      <c r="J380" s="476"/>
    </row>
    <row r="381" spans="1:10" s="1394" customFormat="1" ht="18" customHeight="1">
      <c r="A381" s="2628" t="s">
        <v>372</v>
      </c>
      <c r="B381" s="2628"/>
      <c r="C381" s="2628"/>
      <c r="D381" s="2628"/>
      <c r="E381" s="2628"/>
      <c r="F381" s="2628"/>
      <c r="G381" s="2628"/>
      <c r="H381" s="2628"/>
      <c r="I381" s="2628"/>
      <c r="J381" s="2628"/>
    </row>
    <row r="382" spans="1:10" s="98" customFormat="1" ht="13.5" customHeight="1">
      <c r="A382" s="545"/>
      <c r="B382" s="1483"/>
      <c r="C382" s="1483"/>
      <c r="D382" s="1483"/>
      <c r="E382" s="1483"/>
      <c r="F382" s="1483"/>
      <c r="G382" s="1483"/>
      <c r="H382" s="1483"/>
      <c r="I382" s="546"/>
      <c r="J382" s="546"/>
    </row>
    <row r="383" spans="1:10" s="433" customFormat="1" ht="33" customHeight="1">
      <c r="A383" s="2669" t="s">
        <v>1311</v>
      </c>
      <c r="B383" s="2669"/>
      <c r="C383" s="2669"/>
      <c r="D383" s="2669"/>
      <c r="E383" s="2669"/>
      <c r="F383" s="2669"/>
      <c r="G383" s="2669"/>
      <c r="H383" s="2669"/>
      <c r="I383" s="2669"/>
      <c r="J383" s="2669"/>
    </row>
    <row r="384" spans="1:10" s="1394" customFormat="1" ht="15" customHeight="1">
      <c r="A384" s="1600"/>
      <c r="B384" s="1601"/>
      <c r="C384" s="1601"/>
      <c r="D384" s="1601"/>
      <c r="E384" s="1601"/>
      <c r="F384" s="1601"/>
      <c r="G384" s="1601"/>
      <c r="H384" s="1601"/>
      <c r="I384" s="1601"/>
      <c r="J384" s="1601"/>
    </row>
    <row r="385" spans="1:16" ht="12.75">
      <c r="A385" s="1594" t="s">
        <v>1310</v>
      </c>
      <c r="B385" s="998" t="s">
        <v>5</v>
      </c>
      <c r="C385" s="1595" t="s">
        <v>3</v>
      </c>
      <c r="D385" s="1596" t="s">
        <v>6</v>
      </c>
      <c r="E385" s="1596" t="s">
        <v>2</v>
      </c>
      <c r="F385" s="1596" t="s">
        <v>5</v>
      </c>
      <c r="G385" s="1595" t="s">
        <v>3</v>
      </c>
      <c r="H385" s="1596" t="s">
        <v>6</v>
      </c>
      <c r="I385" s="1596" t="s">
        <v>2</v>
      </c>
      <c r="J385" s="1596" t="s">
        <v>5</v>
      </c>
      <c r="L385" s="528"/>
      <c r="M385" s="127"/>
      <c r="N385" s="127"/>
      <c r="O385" s="127"/>
      <c r="P385" s="127"/>
    </row>
    <row r="386" spans="1:16" ht="12.75">
      <c r="A386" s="68" t="s">
        <v>11</v>
      </c>
      <c r="B386" s="1632" t="s">
        <v>1813</v>
      </c>
      <c r="C386" s="484" t="s">
        <v>1326</v>
      </c>
      <c r="D386" s="484" t="s">
        <v>1326</v>
      </c>
      <c r="E386" s="484" t="s">
        <v>1326</v>
      </c>
      <c r="F386" s="484" t="s">
        <v>1326</v>
      </c>
      <c r="G386" s="695" t="s">
        <v>1045</v>
      </c>
      <c r="H386" s="339" t="s">
        <v>1045</v>
      </c>
      <c r="I386" s="340" t="s">
        <v>1045</v>
      </c>
      <c r="J386" s="340" t="s">
        <v>1045</v>
      </c>
    </row>
    <row r="387" spans="1:16" ht="13.5" customHeight="1">
      <c r="A387" s="431" t="s">
        <v>451</v>
      </c>
      <c r="B387" s="1597"/>
      <c r="C387" s="1599"/>
      <c r="D387" s="1599"/>
      <c r="E387" s="1599"/>
      <c r="F387" s="1599"/>
      <c r="G387" s="1599"/>
      <c r="H387" s="1599"/>
      <c r="I387" s="1599"/>
      <c r="J387" s="1599"/>
    </row>
    <row r="388" spans="1:16" ht="12" customHeight="1">
      <c r="A388" s="428" t="s">
        <v>1298</v>
      </c>
      <c r="B388" s="2358">
        <v>47.342616375479999</v>
      </c>
      <c r="C388" s="2359">
        <v>57.876724030739993</v>
      </c>
      <c r="D388" s="2359">
        <v>60.477462473290011</v>
      </c>
      <c r="E388" s="2359">
        <v>57.858466050260013</v>
      </c>
      <c r="F388" s="2359">
        <v>61.846507256079988</v>
      </c>
      <c r="G388" s="2359">
        <v>63.224257784679985</v>
      </c>
      <c r="H388" s="2359">
        <v>55.872968084789989</v>
      </c>
      <c r="I388" s="2359">
        <v>50.699072258670029</v>
      </c>
      <c r="J388" s="2359">
        <v>49.356890656320012</v>
      </c>
    </row>
    <row r="389" spans="1:16" ht="12" customHeight="1">
      <c r="A389" s="428" t="s">
        <v>1299</v>
      </c>
      <c r="B389" s="2358">
        <v>5.0384939447900008</v>
      </c>
      <c r="C389" s="2359">
        <v>10.52931832076</v>
      </c>
      <c r="D389" s="2359">
        <v>18.650126751560002</v>
      </c>
      <c r="E389" s="2359">
        <v>16.379744074200001</v>
      </c>
      <c r="F389" s="2359">
        <v>16.117002222980002</v>
      </c>
      <c r="G389" s="2359">
        <v>18.457422401910001</v>
      </c>
      <c r="H389" s="2359">
        <v>17.750086758859997</v>
      </c>
      <c r="I389" s="2359">
        <v>14.882603530870004</v>
      </c>
      <c r="J389" s="2359">
        <v>12.519771597879998</v>
      </c>
    </row>
    <row r="390" spans="1:16" ht="12" customHeight="1">
      <c r="A390" s="428" t="s">
        <v>1300</v>
      </c>
      <c r="B390" s="2358">
        <v>16.106814349999997</v>
      </c>
      <c r="C390" s="2370">
        <v>13.966921212239995</v>
      </c>
      <c r="D390" s="2370">
        <v>16.45092970004</v>
      </c>
      <c r="E390" s="2370">
        <v>15.929383709399996</v>
      </c>
      <c r="F390" s="2370">
        <v>17.607234727459989</v>
      </c>
      <c r="G390" s="2370">
        <v>19.730228358890002</v>
      </c>
      <c r="H390" s="2370">
        <v>16.354311716310001</v>
      </c>
      <c r="I390" s="2370">
        <v>18.007976485740006</v>
      </c>
      <c r="J390" s="2370">
        <v>15.945369407119996</v>
      </c>
    </row>
    <row r="391" spans="1:16" ht="12" customHeight="1">
      <c r="A391" s="430" t="s">
        <v>51</v>
      </c>
      <c r="B391" s="2365">
        <v>68.48792467026999</v>
      </c>
      <c r="C391" s="2364">
        <v>82.372963563739987</v>
      </c>
      <c r="D391" s="2364">
        <v>95.578518924890005</v>
      </c>
      <c r="E391" s="2364">
        <v>90.16759383386001</v>
      </c>
      <c r="F391" s="2364">
        <v>95.570744206519976</v>
      </c>
      <c r="G391" s="2364">
        <v>101.41190854547999</v>
      </c>
      <c r="H391" s="2364">
        <v>89.977366559959989</v>
      </c>
      <c r="I391" s="2364">
        <v>83.589652275280031</v>
      </c>
      <c r="J391" s="2364">
        <v>77.822031661320011</v>
      </c>
    </row>
    <row r="392" spans="1:16" ht="13.5" customHeight="1">
      <c r="A392" s="431" t="s">
        <v>452</v>
      </c>
      <c r="B392" s="2366"/>
      <c r="C392" s="2359"/>
      <c r="D392" s="2359"/>
      <c r="E392" s="2359"/>
      <c r="F392" s="2359"/>
      <c r="G392" s="2359"/>
      <c r="H392" s="2359"/>
      <c r="I392" s="2359"/>
      <c r="J392" s="2359"/>
    </row>
    <row r="393" spans="1:16" ht="12" customHeight="1">
      <c r="A393" s="428" t="s">
        <v>1298</v>
      </c>
      <c r="B393" s="2358">
        <v>13.561665851489995</v>
      </c>
      <c r="C393" s="2359">
        <v>15.611914437479999</v>
      </c>
      <c r="D393" s="2359">
        <v>14.970283821849995</v>
      </c>
      <c r="E393" s="2359">
        <v>14.393592965359993</v>
      </c>
      <c r="F393" s="2359">
        <v>15.012889498429987</v>
      </c>
      <c r="G393" s="2359">
        <v>10.034818197010001</v>
      </c>
      <c r="H393" s="2359">
        <v>14.167176274339997</v>
      </c>
      <c r="I393" s="2359">
        <v>13.803478397570007</v>
      </c>
      <c r="J393" s="2359">
        <v>8.6258848546999989</v>
      </c>
    </row>
    <row r="394" spans="1:16" ht="12" customHeight="1">
      <c r="A394" s="428" t="s">
        <v>1299</v>
      </c>
      <c r="B394" s="2358">
        <v>19.668355683699996</v>
      </c>
      <c r="C394" s="2359">
        <v>38.751434739139981</v>
      </c>
      <c r="D394" s="2359">
        <v>38.710384073839975</v>
      </c>
      <c r="E394" s="2359">
        <v>34.973920431689997</v>
      </c>
      <c r="F394" s="2359">
        <v>39.772054513619963</v>
      </c>
      <c r="G394" s="2359">
        <v>32.318590426919982</v>
      </c>
      <c r="H394" s="2359">
        <v>25.274371207919987</v>
      </c>
      <c r="I394" s="2359">
        <v>26.018795130219988</v>
      </c>
      <c r="J394" s="2359">
        <v>25.715999609970016</v>
      </c>
    </row>
    <row r="395" spans="1:16" ht="12" customHeight="1">
      <c r="A395" s="428" t="s">
        <v>1300</v>
      </c>
      <c r="B395" s="2358">
        <v>6.3381483960999994</v>
      </c>
      <c r="C395" s="2370">
        <v>6.3646655724400052</v>
      </c>
      <c r="D395" s="2370">
        <v>5.9071591533999968</v>
      </c>
      <c r="E395" s="2370">
        <v>6.4372969578100001</v>
      </c>
      <c r="F395" s="2370">
        <v>7.4369737782400032</v>
      </c>
      <c r="G395" s="2370">
        <v>6.9007012466500033</v>
      </c>
      <c r="H395" s="2370">
        <v>5.85612440393</v>
      </c>
      <c r="I395" s="2370">
        <v>4.5076279924699989</v>
      </c>
      <c r="J395" s="2370">
        <v>5.1733795596600007</v>
      </c>
    </row>
    <row r="396" spans="1:16" ht="12" customHeight="1">
      <c r="A396" s="430" t="s">
        <v>51</v>
      </c>
      <c r="B396" s="2365">
        <v>39.568169931289987</v>
      </c>
      <c r="C396" s="2359">
        <v>60.72801474905998</v>
      </c>
      <c r="D396" s="2359">
        <v>59.587827049089967</v>
      </c>
      <c r="E396" s="2359">
        <v>55.804810354859988</v>
      </c>
      <c r="F396" s="2359">
        <v>62.22191779028995</v>
      </c>
      <c r="G396" s="2359">
        <v>49.254109870579981</v>
      </c>
      <c r="H396" s="2359">
        <v>45.297671886189988</v>
      </c>
      <c r="I396" s="2359">
        <v>44.329901520259995</v>
      </c>
      <c r="J396" s="2359">
        <v>39.515264024330016</v>
      </c>
    </row>
    <row r="397" spans="1:16" ht="13.5" customHeight="1">
      <c r="A397" s="431" t="s">
        <v>480</v>
      </c>
      <c r="B397" s="2366"/>
      <c r="C397" s="2367"/>
      <c r="D397" s="2367"/>
      <c r="E397" s="2367"/>
      <c r="F397" s="2367"/>
      <c r="G397" s="2367"/>
      <c r="H397" s="2367"/>
      <c r="I397" s="2367"/>
      <c r="J397" s="2367"/>
    </row>
    <row r="398" spans="1:16" ht="12" customHeight="1">
      <c r="A398" s="428" t="s">
        <v>1298</v>
      </c>
      <c r="B398" s="2358">
        <v>7.5468780408499994</v>
      </c>
      <c r="C398" s="2359">
        <v>1.18047476729</v>
      </c>
      <c r="D398" s="2359">
        <v>0.49159936764999995</v>
      </c>
      <c r="E398" s="2359">
        <v>1.0346656008599999</v>
      </c>
      <c r="F398" s="2359">
        <v>0.25671874419000001</v>
      </c>
      <c r="G398" s="2359">
        <v>0.27294680770999996</v>
      </c>
      <c r="H398" s="2359">
        <v>0.25571468671999997</v>
      </c>
      <c r="I398" s="2359">
        <v>0.26416712370000001</v>
      </c>
      <c r="J398" s="2359">
        <v>0.20391804250999998</v>
      </c>
    </row>
    <row r="399" spans="1:16" ht="12" customHeight="1">
      <c r="A399" s="428" t="s">
        <v>1299</v>
      </c>
      <c r="B399" s="2358">
        <v>28.965743595279992</v>
      </c>
      <c r="C399" s="2359">
        <v>11.866567207290004</v>
      </c>
      <c r="D399" s="2359">
        <v>4.2866763774700001</v>
      </c>
      <c r="E399" s="2359">
        <v>3.9570566725499998</v>
      </c>
      <c r="F399" s="2359">
        <v>0.30023688696999995</v>
      </c>
      <c r="G399" s="2359">
        <v>0.31315088666000007</v>
      </c>
      <c r="H399" s="2359">
        <v>1.4670223878799999</v>
      </c>
      <c r="I399" s="2359">
        <v>0.98767436927000019</v>
      </c>
      <c r="J399" s="2359">
        <v>1.0108250295200001</v>
      </c>
    </row>
    <row r="400" spans="1:16" ht="12" customHeight="1">
      <c r="A400" s="428" t="s">
        <v>1300</v>
      </c>
      <c r="B400" s="2358">
        <v>5.6273775962200006</v>
      </c>
      <c r="C400" s="2370">
        <v>1.2643808433399999</v>
      </c>
      <c r="D400" s="2370">
        <v>1.8610413599299995</v>
      </c>
      <c r="E400" s="2370">
        <v>0.62827565517999995</v>
      </c>
      <c r="F400" s="2370">
        <v>0.7479693283200004</v>
      </c>
      <c r="G400" s="2370">
        <v>0.10799264956999999</v>
      </c>
      <c r="H400" s="2370">
        <v>0.10105268514000001</v>
      </c>
      <c r="I400" s="2370">
        <v>9.9744190730000015E-2</v>
      </c>
      <c r="J400" s="2370">
        <v>8.8201175480000005E-2</v>
      </c>
    </row>
    <row r="401" spans="1:10" ht="12" customHeight="1">
      <c r="A401" s="430" t="s">
        <v>51</v>
      </c>
      <c r="B401" s="2365">
        <v>42.139999232349993</v>
      </c>
      <c r="C401" s="2364">
        <v>14.311422817920004</v>
      </c>
      <c r="D401" s="2364">
        <v>6.6393171050499999</v>
      </c>
      <c r="E401" s="2364">
        <v>5.6199979285899992</v>
      </c>
      <c r="F401" s="2364">
        <v>1.3049249594800003</v>
      </c>
      <c r="G401" s="2364">
        <v>0.69409034394000002</v>
      </c>
      <c r="H401" s="2364">
        <v>1.8237897597399999</v>
      </c>
      <c r="I401" s="2364">
        <v>1.3515856837000002</v>
      </c>
      <c r="J401" s="2364">
        <v>1.3029442475100002</v>
      </c>
    </row>
    <row r="402" spans="1:10" ht="13.5" customHeight="1">
      <c r="A402" s="431" t="s">
        <v>1301</v>
      </c>
      <c r="B402" s="2366"/>
      <c r="C402" s="2359"/>
      <c r="D402" s="2359"/>
      <c r="E402" s="2359"/>
      <c r="F402" s="2359"/>
      <c r="G402" s="2359"/>
      <c r="H402" s="2359"/>
      <c r="I402" s="2359"/>
      <c r="J402" s="2359"/>
    </row>
    <row r="403" spans="1:10" ht="12" customHeight="1">
      <c r="A403" s="428" t="s">
        <v>1298</v>
      </c>
      <c r="B403" s="2358">
        <v>0.76217604682999995</v>
      </c>
      <c r="C403" s="2359">
        <v>0.83118043941999997</v>
      </c>
      <c r="D403" s="2359">
        <v>0.81649470942999991</v>
      </c>
      <c r="E403" s="2359">
        <v>2.062698684E-2</v>
      </c>
      <c r="F403" s="2359">
        <v>2.00170203E-2</v>
      </c>
      <c r="G403" s="2359">
        <v>2.2753574449999998E-2</v>
      </c>
      <c r="H403" s="2359">
        <v>5.4925063809999994E-2</v>
      </c>
      <c r="I403" s="2359">
        <v>6.1965095040000008E-2</v>
      </c>
      <c r="J403" s="2359">
        <v>7.5894650070000014E-2</v>
      </c>
    </row>
    <row r="404" spans="1:10" ht="12" customHeight="1">
      <c r="A404" s="428" t="s">
        <v>1299</v>
      </c>
      <c r="B404" s="2358">
        <v>3.1316907089400003</v>
      </c>
      <c r="C404" s="2359">
        <v>1.0983404714399998</v>
      </c>
      <c r="D404" s="2359">
        <v>1.3704640154600001</v>
      </c>
      <c r="E404" s="2359">
        <v>1.2038160101799997</v>
      </c>
      <c r="F404" s="2359">
        <v>1.2862115272499997</v>
      </c>
      <c r="G404" s="2359">
        <v>1.1711646538400002</v>
      </c>
      <c r="H404" s="2359">
        <v>7.0600000000000008E-9</v>
      </c>
      <c r="I404" s="2359">
        <v>0</v>
      </c>
      <c r="J404" s="2359">
        <v>0</v>
      </c>
    </row>
    <row r="405" spans="1:10" ht="12" customHeight="1">
      <c r="A405" s="428" t="s">
        <v>1300</v>
      </c>
      <c r="B405" s="2358">
        <v>1.06622141814</v>
      </c>
      <c r="C405" s="2370">
        <v>1.40568075106</v>
      </c>
      <c r="D405" s="2370">
        <v>0.11288531151999999</v>
      </c>
      <c r="E405" s="2370">
        <v>1.1536737300000001E-2</v>
      </c>
      <c r="F405" s="2370">
        <v>0</v>
      </c>
      <c r="G405" s="2370">
        <v>0</v>
      </c>
      <c r="H405" s="2370">
        <v>4.3049722780000001E-2</v>
      </c>
      <c r="I405" s="2370">
        <v>4.1945044079999994E-2</v>
      </c>
      <c r="J405" s="2370">
        <v>0.12703780836999998</v>
      </c>
    </row>
    <row r="406" spans="1:10" ht="12" customHeight="1">
      <c r="A406" s="430" t="s">
        <v>51</v>
      </c>
      <c r="B406" s="2365">
        <v>4.96008817391</v>
      </c>
      <c r="C406" s="2364">
        <v>3.3352016619199998</v>
      </c>
      <c r="D406" s="2364">
        <v>2.2998440364100001</v>
      </c>
      <c r="E406" s="2364">
        <v>1.2359797343199996</v>
      </c>
      <c r="F406" s="2364">
        <v>1.3062285475499997</v>
      </c>
      <c r="G406" s="2364">
        <v>1.1939182282900003</v>
      </c>
      <c r="H406" s="2364">
        <v>9.7974793650000003E-2</v>
      </c>
      <c r="I406" s="2364">
        <v>0.10391013911999999</v>
      </c>
      <c r="J406" s="2364">
        <v>0.20293245843999999</v>
      </c>
    </row>
    <row r="407" spans="1:10" ht="9" customHeight="1">
      <c r="A407" s="476"/>
      <c r="B407" s="476"/>
      <c r="C407" s="476"/>
      <c r="D407" s="476"/>
      <c r="E407" s="476"/>
      <c r="F407" s="476"/>
      <c r="G407" s="476"/>
      <c r="H407" s="476"/>
      <c r="I407" s="476"/>
      <c r="J407" s="476"/>
    </row>
    <row r="408" spans="1:10" ht="22.5" customHeight="1">
      <c r="A408" s="2628" t="s">
        <v>372</v>
      </c>
      <c r="B408" s="2628"/>
      <c r="C408" s="2628"/>
      <c r="D408" s="2628"/>
      <c r="E408" s="2628"/>
      <c r="F408" s="2628"/>
      <c r="G408" s="2628"/>
      <c r="H408" s="2628"/>
      <c r="I408" s="2628"/>
      <c r="J408" s="2628"/>
    </row>
    <row r="409" spans="1:10" ht="12" customHeight="1"/>
    <row r="410" spans="1:10" ht="12" customHeight="1"/>
    <row r="411" spans="1:10" ht="12" customHeight="1"/>
    <row r="412" spans="1:10" ht="12" customHeight="1"/>
    <row r="413" spans="1:10" ht="12" customHeight="1"/>
    <row r="414" spans="1:10" ht="12" customHeight="1"/>
    <row r="415" spans="1:10" ht="12" customHeight="1"/>
    <row r="416" spans="1:10" ht="12" customHeight="1"/>
    <row r="417" spans="1:6" ht="12" customHeight="1"/>
    <row r="418" spans="1:6" s="1610" customFormat="1" ht="12" customHeight="1"/>
    <row r="419" spans="1:6" s="1726" customFormat="1" ht="12" customHeight="1"/>
    <row r="420" spans="1:6" s="1610" customFormat="1" ht="22.5" customHeight="1">
      <c r="A420" s="2070" t="s">
        <v>1306</v>
      </c>
      <c r="B420" s="2070">
        <f>B155</f>
        <v>852.13985911673979</v>
      </c>
      <c r="C420" s="2071">
        <f>B420/(SUM(B$420:B$422))*100</f>
        <v>45.085549839805061</v>
      </c>
      <c r="D420" s="2070"/>
      <c r="E420" s="2072"/>
      <c r="F420" s="2072"/>
    </row>
    <row r="421" spans="1:6" s="1610" customFormat="1" ht="22.5" customHeight="1">
      <c r="A421" s="2070" t="s">
        <v>1307</v>
      </c>
      <c r="B421" s="2070">
        <f>B174</f>
        <v>252.32590593861008</v>
      </c>
      <c r="C421" s="2071">
        <f t="shared" ref="C421:C422" si="0">B421/(SUM(B$420:B$422))*100</f>
        <v>13.350217204791811</v>
      </c>
      <c r="D421" s="2070"/>
      <c r="E421" s="2072"/>
      <c r="F421" s="2070"/>
    </row>
    <row r="422" spans="1:6" s="1610" customFormat="1" ht="22.5" customHeight="1">
      <c r="A422" s="2070" t="s">
        <v>1308</v>
      </c>
      <c r="B422" s="2070">
        <f>B193</f>
        <v>785.58517619856764</v>
      </c>
      <c r="C422" s="2071">
        <f t="shared" si="0"/>
        <v>41.564232955403114</v>
      </c>
      <c r="D422" s="2070"/>
      <c r="E422" s="2072"/>
      <c r="F422" s="2070"/>
    </row>
    <row r="423" spans="1:6" s="1610" customFormat="1" ht="22.5" customHeight="1"/>
  </sheetData>
  <mergeCells count="30">
    <mergeCell ref="A408:J408"/>
    <mergeCell ref="A381:J381"/>
    <mergeCell ref="A383:J383"/>
    <mergeCell ref="A319:J319"/>
    <mergeCell ref="A254:J254"/>
    <mergeCell ref="A317:J317"/>
    <mergeCell ref="A58:J58"/>
    <mergeCell ref="A102:J102"/>
    <mergeCell ref="A198:J198"/>
    <mergeCell ref="A316:J316"/>
    <mergeCell ref="A103:J103"/>
    <mergeCell ref="A228:B228"/>
    <mergeCell ref="D228:J228"/>
    <mergeCell ref="A145:J145"/>
    <mergeCell ref="A4:J4"/>
    <mergeCell ref="L30:R30"/>
    <mergeCell ref="A2:H2"/>
    <mergeCell ref="A25:J25"/>
    <mergeCell ref="A251:J251"/>
    <mergeCell ref="A27:J27"/>
    <mergeCell ref="A105:H105"/>
    <mergeCell ref="A26:J26"/>
    <mergeCell ref="A201:H201"/>
    <mergeCell ref="A250:J250"/>
    <mergeCell ref="A216:H216"/>
    <mergeCell ref="A56:J56"/>
    <mergeCell ref="A197:J197"/>
    <mergeCell ref="A199:J199"/>
    <mergeCell ref="A148:H148"/>
    <mergeCell ref="A144:O144"/>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7" manualBreakCount="7">
    <brk id="56" max="16383" man="1"/>
    <brk id="103" max="16383" man="1"/>
    <brk id="146" max="9" man="1"/>
    <brk id="199" max="16383" man="1"/>
    <brk id="252" max="16383" man="1"/>
    <brk id="317" max="16383" man="1"/>
    <brk id="381"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51"/>
  <sheetViews>
    <sheetView showGridLines="0" zoomScale="140" zoomScaleNormal="140" zoomScaleSheetLayoutView="90" workbookViewId="0"/>
  </sheetViews>
  <sheetFormatPr baseColWidth="10" defaultColWidth="10.85546875" defaultRowHeight="22.5" customHeight="1"/>
  <cols>
    <col min="1" max="1" width="14.28515625" style="62" customWidth="1"/>
    <col min="2" max="6" width="9.85546875" style="62" customWidth="1"/>
    <col min="7" max="7" width="9.85546875" style="98" customWidth="1"/>
    <col min="8" max="9" width="9.85546875" style="62" customWidth="1"/>
    <col min="10" max="10" width="10.85546875" style="62" customWidth="1"/>
    <col min="11" max="11" width="49" style="62" customWidth="1"/>
    <col min="12" max="18" width="10.42578125" style="62" customWidth="1"/>
    <col min="19" max="19" width="10.85546875" style="62" customWidth="1"/>
    <col min="20" max="20" width="49" style="62" customWidth="1"/>
    <col min="21" max="27" width="10.42578125" style="62" customWidth="1"/>
    <col min="28" max="16384" width="10.85546875" style="62"/>
  </cols>
  <sheetData>
    <row r="1" spans="1:9" s="98" customFormat="1" ht="22.5" customHeight="1">
      <c r="A1" s="1517"/>
      <c r="B1" s="1218"/>
      <c r="C1" s="1518"/>
      <c r="D1" s="1218"/>
      <c r="E1" s="1518"/>
      <c r="F1" s="1218"/>
      <c r="G1" s="1518"/>
      <c r="H1" s="1218"/>
      <c r="I1" s="1519"/>
    </row>
    <row r="2" spans="1:9" s="433" customFormat="1" ht="18.75" customHeight="1">
      <c r="A2" s="432" t="s">
        <v>1186</v>
      </c>
    </row>
    <row r="3" spans="1:9" s="50" customFormat="1" ht="12.75" customHeight="1"/>
    <row r="4" spans="1:9" s="124" customFormat="1" ht="18.75" customHeight="1">
      <c r="A4" s="1520"/>
      <c r="B4" s="2672" t="s">
        <v>95</v>
      </c>
      <c r="C4" s="2673"/>
      <c r="D4" s="2673"/>
      <c r="E4" s="2674"/>
      <c r="F4" s="2672" t="s">
        <v>96</v>
      </c>
      <c r="G4" s="2673"/>
      <c r="H4" s="2673"/>
      <c r="I4" s="2674"/>
    </row>
    <row r="5" spans="1:9" s="124" customFormat="1" ht="16.5" customHeight="1">
      <c r="A5" s="1521" t="s">
        <v>91</v>
      </c>
      <c r="B5" s="2675" t="s">
        <v>92</v>
      </c>
      <c r="C5" s="2676"/>
      <c r="D5" s="2675" t="s">
        <v>93</v>
      </c>
      <c r="E5" s="2676"/>
      <c r="F5" s="2677" t="s">
        <v>97</v>
      </c>
      <c r="G5" s="2678"/>
      <c r="H5" s="2675" t="s">
        <v>109</v>
      </c>
      <c r="I5" s="2676"/>
    </row>
    <row r="6" spans="1:9" s="125" customFormat="1" ht="12" customHeight="1">
      <c r="A6" s="1522">
        <v>1</v>
      </c>
      <c r="B6" s="2679">
        <v>0.01</v>
      </c>
      <c r="C6" s="2680"/>
      <c r="D6" s="2679">
        <v>0.1</v>
      </c>
      <c r="E6" s="2680"/>
      <c r="F6" s="2681" t="s">
        <v>102</v>
      </c>
      <c r="G6" s="2682"/>
      <c r="H6" s="2681" t="s">
        <v>165</v>
      </c>
      <c r="I6" s="2682"/>
    </row>
    <row r="7" spans="1:9" s="125" customFormat="1" ht="12" customHeight="1">
      <c r="A7" s="1523">
        <v>2</v>
      </c>
      <c r="B7" s="2683">
        <v>0.1</v>
      </c>
      <c r="C7" s="2684"/>
      <c r="D7" s="2683">
        <v>0.25</v>
      </c>
      <c r="E7" s="2684"/>
      <c r="F7" s="2685" t="s">
        <v>125</v>
      </c>
      <c r="G7" s="2686"/>
      <c r="H7" s="2685" t="s">
        <v>127</v>
      </c>
      <c r="I7" s="2686"/>
    </row>
    <row r="8" spans="1:9" s="125" customFormat="1" ht="12" customHeight="1">
      <c r="A8" s="1523">
        <v>3</v>
      </c>
      <c r="B8" s="2683">
        <v>0.25</v>
      </c>
      <c r="C8" s="2684"/>
      <c r="D8" s="2683">
        <v>0.5</v>
      </c>
      <c r="E8" s="2684"/>
      <c r="F8" s="2685" t="s">
        <v>126</v>
      </c>
      <c r="G8" s="2686"/>
      <c r="H8" s="2685" t="s">
        <v>167</v>
      </c>
      <c r="I8" s="2686"/>
    </row>
    <row r="9" spans="1:9" s="125" customFormat="1" ht="12" customHeight="1">
      <c r="A9" s="1523">
        <v>4</v>
      </c>
      <c r="B9" s="2683">
        <v>0.5</v>
      </c>
      <c r="C9" s="2684"/>
      <c r="D9" s="2683">
        <v>0.75</v>
      </c>
      <c r="E9" s="2684"/>
      <c r="F9" s="2685" t="s">
        <v>103</v>
      </c>
      <c r="G9" s="2686"/>
      <c r="H9" s="2685" t="s">
        <v>98</v>
      </c>
      <c r="I9" s="2686"/>
    </row>
    <row r="10" spans="1:9" s="125" customFormat="1" ht="12" customHeight="1">
      <c r="A10" s="1523">
        <v>5</v>
      </c>
      <c r="B10" s="2683">
        <v>0.75</v>
      </c>
      <c r="C10" s="2684"/>
      <c r="D10" s="2683">
        <v>1.25</v>
      </c>
      <c r="E10" s="2684"/>
      <c r="F10" s="2685" t="s">
        <v>104</v>
      </c>
      <c r="G10" s="2686"/>
      <c r="H10" s="2685" t="s">
        <v>99</v>
      </c>
      <c r="I10" s="2686"/>
    </row>
    <row r="11" spans="1:9" s="125" customFormat="1" ht="12" customHeight="1">
      <c r="A11" s="1523">
        <v>6</v>
      </c>
      <c r="B11" s="2683">
        <v>1.25</v>
      </c>
      <c r="C11" s="2684"/>
      <c r="D11" s="2683">
        <v>2</v>
      </c>
      <c r="E11" s="2684"/>
      <c r="F11" s="2685"/>
      <c r="G11" s="2686"/>
      <c r="H11" s="2685"/>
      <c r="I11" s="2686"/>
    </row>
    <row r="12" spans="1:9" s="125" customFormat="1" ht="12" customHeight="1">
      <c r="A12" s="1523">
        <v>7</v>
      </c>
      <c r="B12" s="2683">
        <v>2</v>
      </c>
      <c r="C12" s="2684"/>
      <c r="D12" s="2683">
        <v>3</v>
      </c>
      <c r="E12" s="2684"/>
      <c r="F12" s="2685" t="s">
        <v>105</v>
      </c>
      <c r="G12" s="2686"/>
      <c r="H12" s="2685" t="s">
        <v>166</v>
      </c>
      <c r="I12" s="2686"/>
    </row>
    <row r="13" spans="1:9" s="125" customFormat="1" ht="12" customHeight="1">
      <c r="A13" s="1523">
        <v>8</v>
      </c>
      <c r="B13" s="2683">
        <v>3</v>
      </c>
      <c r="C13" s="2684"/>
      <c r="D13" s="2683">
        <v>5</v>
      </c>
      <c r="E13" s="2684"/>
      <c r="F13" s="2685" t="s">
        <v>106</v>
      </c>
      <c r="G13" s="2686"/>
      <c r="H13" s="2685" t="s">
        <v>100</v>
      </c>
      <c r="I13" s="2686"/>
    </row>
    <row r="14" spans="1:9" s="125" customFormat="1" ht="12" customHeight="1">
      <c r="A14" s="1523">
        <v>9</v>
      </c>
      <c r="B14" s="2683">
        <v>5</v>
      </c>
      <c r="C14" s="2684"/>
      <c r="D14" s="2683">
        <v>8</v>
      </c>
      <c r="E14" s="2684"/>
      <c r="F14" s="2685" t="s">
        <v>107</v>
      </c>
      <c r="G14" s="2686"/>
      <c r="H14" s="2685" t="s">
        <v>101</v>
      </c>
      <c r="I14" s="2686"/>
    </row>
    <row r="15" spans="1:9" s="125" customFormat="1" ht="12" customHeight="1">
      <c r="A15" s="1524">
        <v>10</v>
      </c>
      <c r="B15" s="2687">
        <v>8</v>
      </c>
      <c r="C15" s="2688"/>
      <c r="D15" s="2689" t="s">
        <v>114</v>
      </c>
      <c r="E15" s="2690"/>
      <c r="F15" s="2691" t="s">
        <v>108</v>
      </c>
      <c r="G15" s="2692"/>
      <c r="H15" s="2691" t="s">
        <v>168</v>
      </c>
      <c r="I15" s="2692"/>
    </row>
    <row r="16" spans="1:9" s="123" customFormat="1" ht="7.5" customHeight="1">
      <c r="A16" s="1525"/>
      <c r="B16" s="1525"/>
      <c r="C16" s="1525"/>
      <c r="D16" s="1526"/>
      <c r="E16" s="1526"/>
      <c r="F16" s="1525"/>
      <c r="G16" s="1525"/>
      <c r="H16" s="1526"/>
      <c r="I16" s="1525"/>
    </row>
    <row r="17" spans="1:10" s="123" customFormat="1" ht="12.75" customHeight="1">
      <c r="A17" s="2642" t="s">
        <v>431</v>
      </c>
      <c r="B17" s="2642"/>
      <c r="C17" s="2642"/>
      <c r="D17" s="2642"/>
      <c r="E17" s="2642"/>
      <c r="F17" s="2642"/>
      <c r="G17" s="2642"/>
      <c r="H17" s="2642"/>
      <c r="I17" s="1525"/>
    </row>
    <row r="18" spans="1:10" s="98" customFormat="1" ht="22.5" customHeight="1">
      <c r="A18" s="562"/>
    </row>
    <row r="19" spans="1:10" s="433" customFormat="1" ht="18.75" customHeight="1">
      <c r="A19" s="432" t="s">
        <v>1816</v>
      </c>
    </row>
    <row r="20" spans="1:10" s="50" customFormat="1" ht="12.75" customHeight="1"/>
    <row r="21" spans="1:10" s="52" customFormat="1" ht="9.75" customHeight="1">
      <c r="A21" s="2670" t="s">
        <v>211</v>
      </c>
      <c r="B21" s="153"/>
      <c r="C21" s="153"/>
      <c r="D21" s="154"/>
      <c r="E21" s="154" t="s">
        <v>187</v>
      </c>
      <c r="F21" s="154"/>
      <c r="G21" s="155"/>
      <c r="H21" s="156" t="s">
        <v>189</v>
      </c>
      <c r="I21" s="157"/>
      <c r="J21" s="51"/>
    </row>
    <row r="22" spans="1:10" s="52" customFormat="1" ht="9.75" customHeight="1">
      <c r="A22" s="2670"/>
      <c r="B22" s="158"/>
      <c r="C22" s="158"/>
      <c r="D22" s="159"/>
      <c r="E22" s="159" t="s">
        <v>188</v>
      </c>
      <c r="F22" s="159"/>
      <c r="G22" s="155"/>
      <c r="H22" s="160" t="s">
        <v>188</v>
      </c>
      <c r="I22" s="161" t="s">
        <v>186</v>
      </c>
      <c r="J22" s="51"/>
    </row>
    <row r="23" spans="1:10" s="52" customFormat="1" ht="9.75" customHeight="1">
      <c r="A23" s="2670"/>
      <c r="B23" s="158" t="s">
        <v>182</v>
      </c>
      <c r="C23" s="158" t="s">
        <v>184</v>
      </c>
      <c r="D23" s="159" t="s">
        <v>133</v>
      </c>
      <c r="E23" s="159" t="s">
        <v>205</v>
      </c>
      <c r="F23" s="159" t="s">
        <v>51</v>
      </c>
      <c r="G23" s="155"/>
      <c r="H23" s="159" t="s">
        <v>205</v>
      </c>
      <c r="I23" s="161" t="s">
        <v>191</v>
      </c>
      <c r="J23" s="51"/>
    </row>
    <row r="24" spans="1:10" s="52" customFormat="1" ht="9.75" customHeight="1">
      <c r="A24" s="2671"/>
      <c r="B24" s="158" t="s">
        <v>183</v>
      </c>
      <c r="C24" s="162" t="s">
        <v>548</v>
      </c>
      <c r="D24" s="159" t="s">
        <v>190</v>
      </c>
      <c r="E24" s="159" t="s">
        <v>206</v>
      </c>
      <c r="F24" s="159" t="s">
        <v>193</v>
      </c>
      <c r="G24" s="155"/>
      <c r="H24" s="159" t="s">
        <v>206</v>
      </c>
      <c r="I24" s="161" t="s">
        <v>192</v>
      </c>
      <c r="J24" s="51"/>
    </row>
    <row r="25" spans="1:10" s="52" customFormat="1" ht="12" customHeight="1">
      <c r="A25" s="304" t="s">
        <v>176</v>
      </c>
      <c r="B25" s="2371">
        <v>0</v>
      </c>
      <c r="C25" s="2371">
        <v>1793.5867000000001</v>
      </c>
      <c r="D25" s="2371">
        <v>0.41449213000000001</v>
      </c>
      <c r="E25" s="2371">
        <v>0</v>
      </c>
      <c r="F25" s="2371">
        <v>1794.0011921300002</v>
      </c>
      <c r="G25" s="2165"/>
      <c r="H25" s="2371">
        <v>2.9117721765579452</v>
      </c>
      <c r="I25" s="2372"/>
      <c r="J25" s="116"/>
    </row>
    <row r="26" spans="1:10" s="52" customFormat="1" ht="12" customHeight="1">
      <c r="A26" s="294" t="s">
        <v>177</v>
      </c>
      <c r="B26" s="2165">
        <v>0</v>
      </c>
      <c r="C26" s="2165">
        <v>2388.3022900000001</v>
      </c>
      <c r="D26" s="2165">
        <v>3807.7373659200002</v>
      </c>
      <c r="E26" s="2165">
        <v>0</v>
      </c>
      <c r="F26" s="2165">
        <v>6196.0396559199999</v>
      </c>
      <c r="G26" s="2165"/>
      <c r="H26" s="2165">
        <v>1050.3510616457356</v>
      </c>
      <c r="I26" s="2175"/>
      <c r="J26" s="116"/>
    </row>
    <row r="27" spans="1:10" s="52" customFormat="1" ht="12" customHeight="1">
      <c r="A27" s="294" t="s">
        <v>178</v>
      </c>
      <c r="B27" s="2165">
        <v>0</v>
      </c>
      <c r="C27" s="2165">
        <v>877.91349000000002</v>
      </c>
      <c r="D27" s="2165">
        <v>6020.6719742299993</v>
      </c>
      <c r="E27" s="2165">
        <v>0</v>
      </c>
      <c r="F27" s="2165">
        <v>6898.5854642299992</v>
      </c>
      <c r="G27" s="2165"/>
      <c r="H27" s="2165">
        <v>1143.4931594621467</v>
      </c>
      <c r="I27" s="2175">
        <v>1017.23471666</v>
      </c>
      <c r="J27" s="116"/>
    </row>
    <row r="28" spans="1:10" s="52" customFormat="1" ht="12" customHeight="1">
      <c r="A28" s="294" t="s">
        <v>179</v>
      </c>
      <c r="B28" s="2165">
        <v>0</v>
      </c>
      <c r="C28" s="2165">
        <v>0</v>
      </c>
      <c r="D28" s="2165">
        <v>5.8979820000000002E-2</v>
      </c>
      <c r="E28" s="2165">
        <v>0</v>
      </c>
      <c r="F28" s="2165">
        <v>5.8979820000000002E-2</v>
      </c>
      <c r="G28" s="2165"/>
      <c r="H28" s="2165">
        <v>0</v>
      </c>
      <c r="I28" s="2175"/>
      <c r="J28" s="51"/>
    </row>
    <row r="29" spans="1:10" s="52" customFormat="1" ht="12" customHeight="1">
      <c r="A29" s="294" t="s">
        <v>180</v>
      </c>
      <c r="B29" s="2178">
        <v>0</v>
      </c>
      <c r="C29" s="2178">
        <v>6412.8276469000002</v>
      </c>
      <c r="D29" s="2178">
        <v>296.51946805</v>
      </c>
      <c r="E29" s="2178">
        <v>0</v>
      </c>
      <c r="F29" s="2178">
        <v>6709.3471149500001</v>
      </c>
      <c r="G29" s="2165"/>
      <c r="H29" s="2178">
        <v>3585.0687152990813</v>
      </c>
      <c r="I29" s="2373">
        <v>1562.5475950099999</v>
      </c>
      <c r="J29" s="51"/>
    </row>
    <row r="30" spans="1:10" s="93" customFormat="1" ht="12" customHeight="1">
      <c r="A30" s="305" t="s">
        <v>181</v>
      </c>
      <c r="B30" s="2374">
        <v>0</v>
      </c>
      <c r="C30" s="2374">
        <v>11472.6301269</v>
      </c>
      <c r="D30" s="2374">
        <v>10125.40228015</v>
      </c>
      <c r="E30" s="2374">
        <v>0</v>
      </c>
      <c r="F30" s="2374">
        <v>21598.032407049999</v>
      </c>
      <c r="G30" s="2375"/>
      <c r="H30" s="2374">
        <v>5781.824708583521</v>
      </c>
      <c r="I30" s="2376">
        <v>2579.7823116700001</v>
      </c>
      <c r="J30" s="110"/>
    </row>
    <row r="31" spans="1:10" s="59" customFormat="1" ht="7.5" customHeight="1">
      <c r="A31" s="117"/>
      <c r="B31" s="118"/>
      <c r="C31" s="118"/>
      <c r="D31" s="118"/>
      <c r="E31" s="118"/>
      <c r="F31" s="118"/>
      <c r="G31" s="119"/>
      <c r="H31" s="118"/>
      <c r="I31" s="118"/>
      <c r="J31" s="57"/>
    </row>
    <row r="32" spans="1:10" s="120" customFormat="1" ht="22.5" customHeight="1">
      <c r="A32" s="2628" t="s">
        <v>1232</v>
      </c>
      <c r="B32" s="2628"/>
      <c r="C32" s="2628"/>
      <c r="D32" s="2628"/>
      <c r="E32" s="2628"/>
      <c r="F32" s="2628"/>
      <c r="G32" s="2628"/>
      <c r="H32" s="2628"/>
      <c r="I32" s="2628"/>
    </row>
    <row r="33" spans="1:10" s="120" customFormat="1" ht="22.5" customHeight="1">
      <c r="G33" s="121"/>
    </row>
    <row r="34" spans="1:10" s="120" customFormat="1" ht="22.5" customHeight="1">
      <c r="G34" s="121"/>
    </row>
    <row r="35" spans="1:10" s="120" customFormat="1" ht="22.5" customHeight="1">
      <c r="G35" s="121"/>
    </row>
    <row r="36" spans="1:10" s="120" customFormat="1" ht="22.5" customHeight="1">
      <c r="G36" s="121"/>
    </row>
    <row r="37" spans="1:10" s="120" customFormat="1" ht="22.5" customHeight="1">
      <c r="G37" s="121"/>
    </row>
    <row r="38" spans="1:10" s="120" customFormat="1" ht="22.5" customHeight="1">
      <c r="G38" s="121"/>
    </row>
    <row r="39" spans="1:10" s="120" customFormat="1" ht="22.5" customHeight="1">
      <c r="G39" s="121"/>
    </row>
    <row r="40" spans="1:10" s="120" customFormat="1" ht="22.5" customHeight="1">
      <c r="G40" s="121"/>
    </row>
    <row r="41" spans="1:10" s="120" customFormat="1" ht="22.5" customHeight="1">
      <c r="G41" s="121"/>
    </row>
    <row r="42" spans="1:10" s="120" customFormat="1" ht="22.5" customHeight="1">
      <c r="G42" s="121"/>
    </row>
    <row r="43" spans="1:10" s="120" customFormat="1" ht="22.5" customHeight="1">
      <c r="G43" s="121"/>
    </row>
    <row r="44" spans="1:10" s="120" customFormat="1" ht="22.5" customHeight="1">
      <c r="G44" s="121"/>
    </row>
    <row r="45" spans="1:10" s="120" customFormat="1" ht="22.5" customHeight="1">
      <c r="G45" s="121"/>
    </row>
    <row r="46" spans="1:10" s="120" customFormat="1" ht="22.5" customHeight="1">
      <c r="G46" s="121"/>
    </row>
    <row r="47" spans="1:10" ht="22.5" customHeight="1">
      <c r="A47" s="52"/>
      <c r="B47" s="51"/>
      <c r="C47" s="51"/>
      <c r="D47" s="51"/>
      <c r="E47" s="51"/>
      <c r="F47" s="51"/>
      <c r="G47" s="92"/>
      <c r="H47" s="51"/>
      <c r="I47" s="51"/>
      <c r="J47" s="51"/>
    </row>
    <row r="51" spans="1:10" ht="22.5" customHeight="1">
      <c r="A51" s="60"/>
      <c r="B51" s="57"/>
      <c r="C51" s="57"/>
      <c r="D51" s="57"/>
      <c r="E51" s="57"/>
      <c r="F51" s="57"/>
      <c r="G51" s="122"/>
      <c r="H51" s="57"/>
      <c r="I51" s="57"/>
      <c r="J51" s="57"/>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17"/>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1" s="98" customFormat="1" ht="22.5" customHeight="1">
      <c r="A1" s="545"/>
      <c r="B1" s="546"/>
      <c r="C1" s="546"/>
      <c r="D1" s="546"/>
      <c r="E1" s="546"/>
      <c r="F1" s="546"/>
      <c r="G1" s="546"/>
      <c r="H1" s="546"/>
      <c r="I1" s="546"/>
      <c r="J1" s="546"/>
    </row>
    <row r="2" spans="1:11" s="433" customFormat="1" ht="18.75" customHeight="1">
      <c r="A2" s="432" t="s">
        <v>602</v>
      </c>
    </row>
    <row r="3" spans="1:11" s="50" customFormat="1" ht="12.75" customHeight="1"/>
    <row r="4" spans="1:11" s="138" customFormat="1" ht="12" customHeight="1">
      <c r="A4" s="307"/>
      <c r="B4" s="998" t="s">
        <v>5</v>
      </c>
      <c r="C4" s="309" t="s">
        <v>3</v>
      </c>
      <c r="D4" s="308" t="s">
        <v>6</v>
      </c>
      <c r="E4" s="308" t="s">
        <v>1578</v>
      </c>
      <c r="F4" s="309" t="s">
        <v>5</v>
      </c>
      <c r="G4" s="308" t="s">
        <v>3</v>
      </c>
      <c r="H4" s="308" t="s">
        <v>6</v>
      </c>
      <c r="I4" s="308" t="s">
        <v>2</v>
      </c>
      <c r="J4" s="309" t="s">
        <v>5</v>
      </c>
    </row>
    <row r="5" spans="1:11" s="138" customFormat="1" ht="12" customHeight="1">
      <c r="A5" s="310" t="s">
        <v>11</v>
      </c>
      <c r="B5" s="1632" t="s">
        <v>1813</v>
      </c>
      <c r="C5" s="311" t="s">
        <v>1326</v>
      </c>
      <c r="D5" s="311" t="s">
        <v>1326</v>
      </c>
      <c r="E5" s="311" t="s">
        <v>1326</v>
      </c>
      <c r="F5" s="311" t="s">
        <v>1326</v>
      </c>
      <c r="G5" s="311" t="s">
        <v>1045</v>
      </c>
      <c r="H5" s="311" t="s">
        <v>1045</v>
      </c>
      <c r="I5" s="311" t="s">
        <v>1045</v>
      </c>
      <c r="J5" s="311" t="s">
        <v>1045</v>
      </c>
    </row>
    <row r="6" spans="1:11" s="139" customFormat="1" ht="12" customHeight="1">
      <c r="A6" s="312" t="s">
        <v>428</v>
      </c>
      <c r="B6" s="2143">
        <v>927.55922905831801</v>
      </c>
      <c r="C6" s="2144">
        <v>944.42810576962199</v>
      </c>
      <c r="D6" s="2145">
        <v>970.02288848588898</v>
      </c>
      <c r="E6" s="2145">
        <v>969.96959885218098</v>
      </c>
      <c r="F6" s="2145">
        <v>963.10194828215003</v>
      </c>
      <c r="G6" s="2145">
        <v>941.53405895078799</v>
      </c>
      <c r="H6" s="2145">
        <v>887.81257085134405</v>
      </c>
      <c r="I6" s="2145">
        <v>881.92011032367498</v>
      </c>
      <c r="J6" s="2145">
        <v>900.18043761881495</v>
      </c>
    </row>
    <row r="7" spans="1:11" s="139" customFormat="1" ht="12" customHeight="1">
      <c r="A7" s="313" t="s">
        <v>1218</v>
      </c>
      <c r="B7" s="2146">
        <v>853.69419741292313</v>
      </c>
      <c r="C7" s="2147">
        <v>858.24176270587998</v>
      </c>
      <c r="D7" s="2148">
        <v>890.21638710003003</v>
      </c>
      <c r="E7" s="2148">
        <v>915.91866102804158</v>
      </c>
      <c r="F7" s="2148">
        <v>904.44475222559163</v>
      </c>
      <c r="G7" s="2148">
        <v>896.18043761881495</v>
      </c>
      <c r="H7" s="2148">
        <v>880.18043761881495</v>
      </c>
      <c r="I7" s="2147">
        <v>876.18043761881495</v>
      </c>
      <c r="J7" s="2148">
        <v>900.18043761881495</v>
      </c>
    </row>
    <row r="8" spans="1:11" s="138" customFormat="1" ht="12" customHeight="1">
      <c r="A8" s="1627" t="s">
        <v>1035</v>
      </c>
      <c r="B8" s="2146">
        <v>925.92956505831796</v>
      </c>
      <c r="C8" s="2147">
        <v>933.56346176962199</v>
      </c>
      <c r="D8" s="2148">
        <v>968.43458548588899</v>
      </c>
      <c r="E8" s="2148">
        <v>960.46982163719701</v>
      </c>
      <c r="F8" s="2148">
        <v>946.14932810585901</v>
      </c>
      <c r="G8" s="2148">
        <v>913.58578161828495</v>
      </c>
      <c r="H8" s="2148">
        <v>886.83812354634404</v>
      </c>
      <c r="I8" s="2147">
        <v>880.64072247567492</v>
      </c>
      <c r="J8" s="2148">
        <v>873.68381708424295</v>
      </c>
    </row>
    <row r="9" spans="1:11" s="138" customFormat="1" ht="20.25" customHeight="1">
      <c r="A9" s="1628" t="s">
        <v>1318</v>
      </c>
      <c r="B9" s="2149">
        <v>852.06453341292308</v>
      </c>
      <c r="C9" s="2150">
        <v>847.37711870587998</v>
      </c>
      <c r="D9" s="2151">
        <v>888.62808410003004</v>
      </c>
      <c r="E9" s="2151">
        <v>906.41888381305762</v>
      </c>
      <c r="F9" s="2151">
        <v>887.49213204930061</v>
      </c>
      <c r="G9" s="2151">
        <v>868.23216028631191</v>
      </c>
      <c r="H9" s="2151">
        <v>879.20599031381494</v>
      </c>
      <c r="I9" s="2150">
        <v>874.90104977081489</v>
      </c>
      <c r="J9" s="2151">
        <v>873.68381708424295</v>
      </c>
    </row>
    <row r="10" spans="1:11" ht="7.5" customHeight="1"/>
    <row r="11" spans="1:11" s="461" customFormat="1" ht="12.2" customHeight="1">
      <c r="A11" s="2667"/>
      <c r="B11" s="2667"/>
      <c r="C11" s="2667"/>
      <c r="D11" s="2667"/>
      <c r="E11" s="2667"/>
      <c r="F11" s="2667"/>
      <c r="G11" s="2667"/>
      <c r="H11" s="2667"/>
      <c r="I11" s="2667"/>
      <c r="J11" s="2667"/>
    </row>
    <row r="14" spans="1:11" ht="22.5" customHeight="1">
      <c r="A14" s="2035"/>
      <c r="B14" s="2035"/>
      <c r="C14" s="2035"/>
      <c r="D14" s="2035"/>
      <c r="E14" s="2035"/>
      <c r="F14" s="2035"/>
      <c r="G14" s="2035"/>
      <c r="H14" s="2035"/>
      <c r="I14" s="2035"/>
      <c r="J14" s="2035"/>
      <c r="K14" s="2035"/>
    </row>
    <row r="15" spans="1:11" ht="22.5" customHeight="1">
      <c r="A15" s="2035"/>
      <c r="B15" s="2034"/>
      <c r="C15" s="2034"/>
      <c r="D15" s="2034"/>
      <c r="E15" s="2034"/>
      <c r="F15" s="2034"/>
      <c r="G15" s="2034"/>
      <c r="H15" s="2034"/>
      <c r="I15" s="2034"/>
      <c r="J15" s="2034"/>
      <c r="K15" s="2035"/>
    </row>
    <row r="16" spans="1:11" ht="22.5" customHeight="1">
      <c r="A16" s="2035"/>
      <c r="B16" s="2036"/>
      <c r="C16" s="2036"/>
      <c r="D16" s="2036"/>
      <c r="E16" s="2036"/>
      <c r="F16" s="2036"/>
      <c r="G16" s="2036"/>
      <c r="H16" s="2036"/>
      <c r="I16" s="2036"/>
      <c r="J16" s="2036"/>
      <c r="K16" s="2035"/>
    </row>
    <row r="17" spans="1:11" ht="22.5" customHeight="1">
      <c r="A17" s="2035"/>
      <c r="B17" s="2036"/>
      <c r="C17" s="2036"/>
      <c r="D17" s="2036"/>
      <c r="E17" s="2036"/>
      <c r="F17" s="2036"/>
      <c r="G17" s="2036"/>
      <c r="H17" s="2036"/>
      <c r="I17" s="2036"/>
      <c r="J17" s="2036"/>
      <c r="K17" s="2035"/>
    </row>
  </sheetData>
  <mergeCells count="1">
    <mergeCell ref="A11:J11"/>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53"/>
  <sheetViews>
    <sheetView showGridLines="0" zoomScale="140" zoomScaleNormal="140" zoomScaleSheetLayoutView="90" workbookViewId="0"/>
  </sheetViews>
  <sheetFormatPr baseColWidth="10" defaultColWidth="9.140625" defaultRowHeight="12.75"/>
  <cols>
    <col min="1" max="1" width="17" style="203" customWidth="1"/>
    <col min="2" max="14" width="5.85546875" style="203" customWidth="1"/>
    <col min="15" max="20" width="9.140625" style="203"/>
    <col min="21" max="23" width="10.5703125" style="203" bestFit="1" customWidth="1"/>
    <col min="24" max="16384" width="9.140625" style="203"/>
  </cols>
  <sheetData>
    <row r="1" spans="1:23" s="98" customFormat="1" ht="22.5" customHeight="1">
      <c r="A1" s="1247"/>
      <c r="B1" s="1248"/>
      <c r="C1" s="1248"/>
      <c r="D1" s="1248"/>
      <c r="E1" s="1248"/>
      <c r="F1" s="1248"/>
      <c r="G1" s="1248"/>
      <c r="H1" s="1248"/>
      <c r="I1" s="1248"/>
      <c r="J1" s="1248"/>
      <c r="K1" s="1248"/>
      <c r="L1" s="2045"/>
      <c r="M1" s="1248"/>
      <c r="N1" s="1248"/>
    </row>
    <row r="2" spans="1:23" s="433" customFormat="1" ht="18.75" customHeight="1">
      <c r="A2" s="432" t="s">
        <v>603</v>
      </c>
    </row>
    <row r="3" spans="1:23" s="50" customFormat="1" ht="12.75" customHeight="1">
      <c r="A3" s="274"/>
    </row>
    <row r="4" spans="1:23" s="281" customFormat="1" ht="29.25" customHeight="1">
      <c r="A4" s="2716" t="s">
        <v>370</v>
      </c>
      <c r="B4" s="2716"/>
      <c r="C4" s="2716"/>
      <c r="D4" s="2716"/>
      <c r="E4" s="2716"/>
      <c r="F4" s="2716"/>
      <c r="G4" s="2716"/>
      <c r="H4" s="2716"/>
      <c r="I4" s="2716"/>
      <c r="J4" s="2716"/>
      <c r="K4" s="2716"/>
      <c r="L4" s="2716"/>
      <c r="M4" s="2716"/>
      <c r="N4" s="2716"/>
    </row>
    <row r="5" spans="1:23" s="138" customFormat="1" ht="13.5" customHeight="1">
      <c r="A5" s="198"/>
      <c r="B5" s="198"/>
      <c r="C5" s="140"/>
      <c r="G5" s="2711" t="s">
        <v>203</v>
      </c>
      <c r="H5" s="2712"/>
      <c r="I5" s="2711" t="s">
        <v>202</v>
      </c>
      <c r="J5" s="2712"/>
      <c r="K5" s="2046"/>
      <c r="M5" s="140"/>
    </row>
    <row r="6" spans="1:23" s="138" customFormat="1" ht="13.5" customHeight="1">
      <c r="A6" s="2702" t="s">
        <v>1764</v>
      </c>
      <c r="B6" s="2693" t="s">
        <v>200</v>
      </c>
      <c r="C6" s="2694"/>
      <c r="D6" s="2694"/>
      <c r="E6" s="2694"/>
      <c r="F6" s="2695"/>
      <c r="G6" s="2705">
        <v>41.586460000000002</v>
      </c>
      <c r="H6" s="2706"/>
      <c r="I6" s="2705">
        <v>6.332430363919328</v>
      </c>
      <c r="J6" s="2706"/>
      <c r="K6" s="2047"/>
      <c r="M6" s="2044"/>
    </row>
    <row r="7" spans="1:23" s="138" customFormat="1" ht="13.5" customHeight="1">
      <c r="A7" s="2703"/>
      <c r="B7" s="2696" t="s">
        <v>201</v>
      </c>
      <c r="C7" s="2697"/>
      <c r="D7" s="2697"/>
      <c r="E7" s="2697"/>
      <c r="F7" s="2698"/>
      <c r="G7" s="2707">
        <v>11.785456815999998</v>
      </c>
      <c r="H7" s="2708"/>
      <c r="I7" s="2707">
        <v>6.510669027607376</v>
      </c>
      <c r="J7" s="2708"/>
      <c r="K7" s="2047"/>
      <c r="M7" s="2044"/>
      <c r="T7" s="1257"/>
      <c r="U7" s="1257"/>
      <c r="V7" s="1257"/>
      <c r="W7" s="1257"/>
    </row>
    <row r="8" spans="1:23" s="139" customFormat="1" ht="13.5" customHeight="1">
      <c r="A8" s="2704"/>
      <c r="B8" s="2699" t="s">
        <v>51</v>
      </c>
      <c r="C8" s="2700"/>
      <c r="D8" s="2700"/>
      <c r="E8" s="2700"/>
      <c r="F8" s="2701"/>
      <c r="G8" s="2733">
        <v>53.424172816000002</v>
      </c>
      <c r="H8" s="2734"/>
      <c r="I8" s="2709">
        <v>6.3722018604626465</v>
      </c>
      <c r="J8" s="2710"/>
      <c r="K8" s="2048"/>
      <c r="M8" s="2044"/>
      <c r="T8" s="1258"/>
      <c r="U8" s="1258"/>
      <c r="V8" s="1258"/>
      <c r="W8" s="1258"/>
    </row>
    <row r="9" spans="1:23" s="139" customFormat="1" ht="13.5" customHeight="1">
      <c r="A9" s="2044"/>
      <c r="B9" s="1649"/>
      <c r="G9" s="2715"/>
      <c r="H9" s="2715"/>
      <c r="I9" s="2715"/>
      <c r="J9" s="2715"/>
      <c r="K9" s="2049"/>
      <c r="M9" s="2063"/>
      <c r="T9" s="1258"/>
      <c r="U9" s="1258"/>
      <c r="V9" s="1258"/>
      <c r="W9" s="1258"/>
    </row>
    <row r="10" spans="1:23" s="140" customFormat="1" ht="15" customHeight="1">
      <c r="A10" s="2702" t="s">
        <v>1326</v>
      </c>
      <c r="B10" s="2693" t="s">
        <v>200</v>
      </c>
      <c r="C10" s="2694"/>
      <c r="D10" s="2694"/>
      <c r="E10" s="2694"/>
      <c r="F10" s="2695"/>
      <c r="G10" s="2705">
        <v>48.910119999999999</v>
      </c>
      <c r="H10" s="2706"/>
      <c r="I10" s="2705">
        <v>5.9652476423091612</v>
      </c>
      <c r="J10" s="2706"/>
      <c r="K10" s="2047"/>
      <c r="M10" s="2044"/>
      <c r="T10" s="1259"/>
      <c r="U10" s="1259"/>
      <c r="V10" s="1259"/>
      <c r="W10" s="1259"/>
    </row>
    <row r="11" spans="1:23" s="138" customFormat="1" ht="13.5" customHeight="1">
      <c r="A11" s="2703"/>
      <c r="B11" s="2696" t="s">
        <v>201</v>
      </c>
      <c r="C11" s="2697"/>
      <c r="D11" s="2697"/>
      <c r="E11" s="2697"/>
      <c r="F11" s="2698"/>
      <c r="G11" s="2707">
        <v>17.657395759622844</v>
      </c>
      <c r="H11" s="2708"/>
      <c r="I11" s="2707">
        <v>5.0205274892637881</v>
      </c>
      <c r="J11" s="2708"/>
      <c r="K11" s="2047"/>
      <c r="M11" s="2044"/>
      <c r="T11" s="1257"/>
      <c r="U11" s="1257"/>
      <c r="V11" s="1257"/>
      <c r="W11" s="1257"/>
    </row>
    <row r="12" spans="1:23" s="138" customFormat="1" ht="13.5" customHeight="1">
      <c r="A12" s="2703"/>
      <c r="B12" s="2699" t="s">
        <v>51</v>
      </c>
      <c r="C12" s="2700"/>
      <c r="D12" s="2700"/>
      <c r="E12" s="2700"/>
      <c r="F12" s="2701"/>
      <c r="G12" s="2709">
        <v>66.567515759622836</v>
      </c>
      <c r="H12" s="2710"/>
      <c r="I12" s="2709">
        <v>5.7146554813420884</v>
      </c>
      <c r="J12" s="2710"/>
      <c r="K12" s="2048"/>
      <c r="M12" s="2044"/>
      <c r="T12" s="1257"/>
      <c r="U12" s="1257"/>
      <c r="V12" s="1257"/>
      <c r="W12" s="1257"/>
    </row>
    <row r="13" spans="1:23" s="139" customFormat="1" ht="13.5" customHeight="1">
      <c r="A13" s="2703"/>
      <c r="B13" s="2728"/>
      <c r="C13" s="2729"/>
      <c r="D13" s="2729"/>
      <c r="E13" s="2729"/>
      <c r="F13" s="2730"/>
      <c r="G13" s="2717"/>
      <c r="H13" s="2718"/>
      <c r="I13" s="2719"/>
      <c r="J13" s="2720"/>
      <c r="K13" s="2049"/>
      <c r="M13" s="2044"/>
      <c r="T13" s="1258"/>
      <c r="U13" s="1258"/>
      <c r="V13" s="1258"/>
      <c r="W13" s="1258"/>
    </row>
    <row r="14" spans="1:23" s="139" customFormat="1" ht="13.5" customHeight="1">
      <c r="A14" s="2703"/>
      <c r="B14" s="2696" t="s">
        <v>1628</v>
      </c>
      <c r="C14" s="2697"/>
      <c r="D14" s="2697"/>
      <c r="E14" s="2697"/>
      <c r="F14" s="2698"/>
      <c r="G14" s="2707">
        <v>12.9475</v>
      </c>
      <c r="H14" s="2708"/>
      <c r="I14" s="2726"/>
      <c r="J14" s="2727"/>
      <c r="K14" s="2050"/>
      <c r="M14" s="2044"/>
      <c r="T14" s="1258"/>
      <c r="U14" s="1258"/>
      <c r="V14" s="1258"/>
      <c r="W14" s="1258"/>
    </row>
    <row r="15" spans="1:23" s="139" customFormat="1" ht="13.5" customHeight="1">
      <c r="A15" s="2703"/>
      <c r="B15" s="2721" t="s">
        <v>1635</v>
      </c>
      <c r="C15" s="2722"/>
      <c r="D15" s="2722"/>
      <c r="E15" s="2722"/>
      <c r="F15" s="2723"/>
      <c r="G15" s="2724">
        <v>79.515015759622841</v>
      </c>
      <c r="H15" s="2725"/>
      <c r="I15" s="2731"/>
      <c r="J15" s="2732"/>
      <c r="K15" s="2050"/>
      <c r="M15" s="2044"/>
      <c r="T15" s="1258"/>
      <c r="U15" s="1258"/>
      <c r="V15" s="1258"/>
      <c r="W15" s="1258"/>
    </row>
    <row r="16" spans="1:23" s="139" customFormat="1" ht="13.5" customHeight="1">
      <c r="A16" s="2704"/>
      <c r="B16" s="2721" t="s">
        <v>213</v>
      </c>
      <c r="C16" s="2722"/>
      <c r="D16" s="2722"/>
      <c r="E16" s="2722"/>
      <c r="F16" s="2723"/>
      <c r="G16" s="2724">
        <v>3.5661339999999999</v>
      </c>
      <c r="H16" s="2725"/>
      <c r="I16" s="2724">
        <v>3</v>
      </c>
      <c r="J16" s="2725"/>
      <c r="K16" s="2047"/>
      <c r="M16" s="2044"/>
      <c r="T16" s="1258"/>
      <c r="U16" s="1258"/>
      <c r="V16" s="1258"/>
      <c r="W16" s="1258"/>
    </row>
    <row r="17" spans="1:28" s="139" customFormat="1" ht="13.5" customHeight="1">
      <c r="A17" s="2044"/>
      <c r="B17" s="1649"/>
      <c r="G17" s="2715"/>
      <c r="H17" s="2715"/>
      <c r="I17" s="2715"/>
      <c r="J17" s="2715"/>
      <c r="K17" s="2049"/>
      <c r="M17" s="2063"/>
      <c r="T17" s="1258"/>
      <c r="U17" s="1258"/>
      <c r="V17" s="1258"/>
      <c r="W17" s="1258"/>
    </row>
    <row r="18" spans="1:28" s="138" customFormat="1" ht="13.5" customHeight="1">
      <c r="A18" s="2702" t="s">
        <v>1045</v>
      </c>
      <c r="B18" s="2693" t="s">
        <v>200</v>
      </c>
      <c r="C18" s="2694"/>
      <c r="D18" s="2694"/>
      <c r="E18" s="2694"/>
      <c r="F18" s="2695"/>
      <c r="G18" s="2705">
        <v>51.404498000000004</v>
      </c>
      <c r="H18" s="2706"/>
      <c r="I18" s="2705">
        <v>6.2953241606042853</v>
      </c>
      <c r="J18" s="2706"/>
      <c r="K18" s="2047"/>
      <c r="M18" s="2044"/>
    </row>
    <row r="19" spans="1:28" s="138" customFormat="1" ht="13.5" customHeight="1">
      <c r="A19" s="2703"/>
      <c r="B19" s="2696" t="s">
        <v>201</v>
      </c>
      <c r="C19" s="2697"/>
      <c r="D19" s="2697"/>
      <c r="E19" s="2697"/>
      <c r="F19" s="2698"/>
      <c r="G19" s="2707">
        <v>15.327460000000002</v>
      </c>
      <c r="H19" s="2708"/>
      <c r="I19" s="2707">
        <v>5.3665048029516909</v>
      </c>
      <c r="J19" s="2708"/>
      <c r="K19" s="2047"/>
      <c r="M19" s="2044"/>
      <c r="T19" s="1257"/>
      <c r="U19" s="1257"/>
      <c r="V19" s="1257"/>
      <c r="W19" s="1257"/>
    </row>
    <row r="20" spans="1:28" s="139" customFormat="1" ht="13.5" customHeight="1">
      <c r="A20" s="2704"/>
      <c r="B20" s="2699" t="s">
        <v>51</v>
      </c>
      <c r="C20" s="2700"/>
      <c r="D20" s="2700"/>
      <c r="E20" s="2700"/>
      <c r="F20" s="2701"/>
      <c r="G20" s="2713">
        <v>66.731958000000006</v>
      </c>
      <c r="H20" s="2714"/>
      <c r="I20" s="2709">
        <v>6.0819864738598648</v>
      </c>
      <c r="J20" s="2710"/>
      <c r="K20" s="2048"/>
      <c r="M20" s="2044"/>
      <c r="T20" s="1258"/>
      <c r="U20" s="1258"/>
      <c r="V20" s="1258"/>
      <c r="W20" s="1258"/>
    </row>
    <row r="21" spans="1:28" s="138" customFormat="1" ht="7.5" customHeight="1">
      <c r="A21" s="141"/>
      <c r="B21" s="141"/>
      <c r="C21" s="141"/>
      <c r="D21" s="141"/>
      <c r="T21" s="1257"/>
      <c r="U21" s="1257"/>
      <c r="V21" s="1257"/>
      <c r="W21" s="1257"/>
    </row>
    <row r="22" spans="1:28" s="141" customFormat="1" ht="12" customHeight="1">
      <c r="A22" s="2639" t="s">
        <v>1883</v>
      </c>
      <c r="B22" s="2639"/>
      <c r="C22" s="2639"/>
      <c r="D22" s="2639"/>
      <c r="E22" s="2639"/>
      <c r="F22" s="2639"/>
      <c r="G22" s="2639"/>
      <c r="H22" s="2639"/>
      <c r="I22" s="2639"/>
      <c r="J22" s="2639"/>
      <c r="K22" s="2639"/>
      <c r="L22" s="2042"/>
      <c r="T22" s="1260"/>
      <c r="U22" s="1260"/>
      <c r="V22" s="1260"/>
      <c r="W22" s="1260"/>
    </row>
    <row r="23" spans="1:28" s="141" customFormat="1" ht="12" customHeight="1">
      <c r="A23" s="2638" t="s">
        <v>1627</v>
      </c>
      <c r="B23" s="2638"/>
      <c r="C23" s="2638"/>
      <c r="D23" s="2638"/>
      <c r="E23" s="2638"/>
      <c r="F23" s="2638"/>
      <c r="G23" s="2638"/>
      <c r="H23" s="2638"/>
      <c r="I23" s="2638"/>
      <c r="J23" s="2638"/>
      <c r="K23" s="2638"/>
      <c r="L23" s="2043"/>
      <c r="T23" s="1260"/>
      <c r="U23" s="1260"/>
      <c r="V23" s="1260"/>
      <c r="W23" s="1260"/>
    </row>
    <row r="24" spans="1:28" s="98" customFormat="1" ht="22.5" customHeight="1">
      <c r="A24" s="562"/>
      <c r="T24" s="1261"/>
      <c r="U24" s="1261"/>
      <c r="V24" s="1261"/>
      <c r="W24" s="1261"/>
    </row>
    <row r="25" spans="1:28" s="433" customFormat="1" ht="18.75" customHeight="1">
      <c r="A25" s="432" t="s">
        <v>1817</v>
      </c>
      <c r="Q25" s="1240"/>
      <c r="R25" s="1240"/>
      <c r="S25" s="1240"/>
      <c r="T25" s="1262"/>
      <c r="U25" s="1262"/>
      <c r="V25" s="1262"/>
      <c r="W25" s="1262"/>
      <c r="X25" s="1240"/>
      <c r="Y25" s="1240"/>
      <c r="Z25" s="1240"/>
      <c r="AA25" s="1240"/>
      <c r="AB25" s="1240"/>
    </row>
    <row r="26" spans="1:28" s="50" customFormat="1" ht="12.75" customHeight="1">
      <c r="Q26" s="1241"/>
      <c r="R26" s="1241"/>
      <c r="S26" s="1241"/>
      <c r="T26" s="1263"/>
      <c r="U26" s="1263"/>
      <c r="V26" s="1263"/>
      <c r="W26" s="1263"/>
      <c r="X26" s="1241"/>
      <c r="Y26" s="1241"/>
      <c r="Z26" s="1241"/>
      <c r="AA26" s="1241"/>
      <c r="AB26" s="1241"/>
    </row>
    <row r="27" spans="1:28" ht="13.5" customHeight="1">
      <c r="A27" s="2055" t="s">
        <v>1052</v>
      </c>
      <c r="B27" s="2059"/>
      <c r="C27" s="2054" t="s">
        <v>420</v>
      </c>
      <c r="D27" s="2051" t="s">
        <v>421</v>
      </c>
      <c r="E27" s="2051" t="s">
        <v>422</v>
      </c>
      <c r="F27" s="2051" t="s">
        <v>423</v>
      </c>
      <c r="G27" s="2051" t="s">
        <v>424</v>
      </c>
      <c r="H27" s="2051" t="s">
        <v>425</v>
      </c>
      <c r="I27" s="2051" t="s">
        <v>426</v>
      </c>
      <c r="J27" s="2051" t="s">
        <v>1046</v>
      </c>
      <c r="K27" s="2051" t="s">
        <v>1047</v>
      </c>
      <c r="L27" s="2051" t="s">
        <v>1685</v>
      </c>
      <c r="M27" s="2051" t="s">
        <v>1884</v>
      </c>
      <c r="N27" s="2051" t="s">
        <v>1885</v>
      </c>
      <c r="Q27" s="1242"/>
      <c r="R27" s="1243"/>
      <c r="S27" s="1243"/>
      <c r="T27" s="1264"/>
      <c r="U27" s="1265"/>
      <c r="V27" s="1265"/>
      <c r="W27" s="1265"/>
      <c r="X27" s="1245"/>
      <c r="Y27" s="1245"/>
      <c r="Z27" s="1245"/>
      <c r="AA27" s="1245"/>
      <c r="AB27" s="1245"/>
    </row>
    <row r="28" spans="1:28" ht="12" customHeight="1">
      <c r="A28" s="2056" t="s">
        <v>366</v>
      </c>
      <c r="B28" s="2060"/>
      <c r="C28" s="1431">
        <v>6.4</v>
      </c>
      <c r="D28" s="1431">
        <v>33.799999999999997</v>
      </c>
      <c r="E28" s="1431">
        <v>19.5</v>
      </c>
      <c r="F28" s="1431">
        <v>15.7</v>
      </c>
      <c r="G28" s="1431">
        <v>36.700000000000003</v>
      </c>
      <c r="H28" s="1431">
        <v>23.5</v>
      </c>
      <c r="I28" s="1431">
        <v>19.100000000000001</v>
      </c>
      <c r="J28" s="1431">
        <v>8.5</v>
      </c>
      <c r="K28" s="1431">
        <v>1.5</v>
      </c>
      <c r="L28" s="1431">
        <v>0.4</v>
      </c>
      <c r="M28" s="2052">
        <v>1.8</v>
      </c>
      <c r="N28" s="1431">
        <v>3.4</v>
      </c>
      <c r="AA28" s="1245"/>
      <c r="AB28" s="1245"/>
    </row>
    <row r="29" spans="1:28" ht="12" customHeight="1">
      <c r="A29" s="2057" t="s">
        <v>200</v>
      </c>
      <c r="B29" s="2061"/>
      <c r="C29" s="1432">
        <v>32.1</v>
      </c>
      <c r="D29" s="1432">
        <v>61.2</v>
      </c>
      <c r="E29" s="1432">
        <v>69.400000000000006</v>
      </c>
      <c r="F29" s="1432">
        <v>56.4</v>
      </c>
      <c r="G29" s="1432">
        <v>48.8</v>
      </c>
      <c r="H29" s="1432">
        <v>59.4</v>
      </c>
      <c r="I29" s="1432">
        <v>36</v>
      </c>
      <c r="J29" s="1432">
        <v>10.6</v>
      </c>
      <c r="K29" s="1432">
        <v>9.6</v>
      </c>
      <c r="L29" s="1432">
        <v>9.9</v>
      </c>
      <c r="M29" s="1432">
        <v>6</v>
      </c>
      <c r="N29" s="1432">
        <v>17.899999999999999</v>
      </c>
      <c r="AA29" s="1245"/>
      <c r="AB29" s="1245"/>
    </row>
    <row r="30" spans="1:28" ht="12" customHeight="1">
      <c r="A30" s="2058" t="s">
        <v>51</v>
      </c>
      <c r="B30" s="2062"/>
      <c r="C30" s="1433">
        <v>38.6</v>
      </c>
      <c r="D30" s="1433">
        <v>95</v>
      </c>
      <c r="E30" s="1433">
        <v>88.9</v>
      </c>
      <c r="F30" s="1433">
        <v>72.400000000000006</v>
      </c>
      <c r="G30" s="1433">
        <v>85.5</v>
      </c>
      <c r="H30" s="1433">
        <v>82.9</v>
      </c>
      <c r="I30" s="1433">
        <v>55.1</v>
      </c>
      <c r="J30" s="1433">
        <v>19.100000000000001</v>
      </c>
      <c r="K30" s="1433">
        <v>11.1</v>
      </c>
      <c r="L30" s="1433">
        <v>10.3</v>
      </c>
      <c r="M30" s="2053">
        <v>7.9</v>
      </c>
      <c r="N30" s="1433">
        <v>21.2</v>
      </c>
      <c r="Q30" s="1242"/>
      <c r="R30" s="1243"/>
      <c r="S30" s="1243"/>
      <c r="T30" s="1264"/>
      <c r="U30" s="1265"/>
      <c r="V30" s="1265"/>
      <c r="W30" s="1265"/>
      <c r="X30" s="1245"/>
      <c r="Y30" s="1245"/>
      <c r="Z30" s="1245"/>
      <c r="AA30" s="1245"/>
      <c r="AB30" s="1245"/>
    </row>
    <row r="31" spans="1:28">
      <c r="Q31" s="1242"/>
      <c r="R31" s="1243"/>
      <c r="S31" s="1243"/>
      <c r="T31" s="1264"/>
      <c r="U31" s="1265"/>
      <c r="V31" s="1265"/>
      <c r="W31" s="1265"/>
      <c r="X31" s="1245"/>
      <c r="Y31" s="1245"/>
      <c r="Z31" s="1245"/>
      <c r="AA31" s="1245"/>
      <c r="AB31" s="1245"/>
    </row>
    <row r="32" spans="1:28">
      <c r="B32" s="1480">
        <v>0</v>
      </c>
      <c r="C32" s="1480">
        <v>38.6</v>
      </c>
      <c r="D32" s="1480">
        <v>95</v>
      </c>
      <c r="E32" s="1480">
        <v>88.9</v>
      </c>
      <c r="F32" s="1480">
        <v>72.400000000000006</v>
      </c>
      <c r="G32" s="1480">
        <v>85.5</v>
      </c>
      <c r="H32" s="1480">
        <v>82.9</v>
      </c>
      <c r="I32" s="1480">
        <v>55.1</v>
      </c>
      <c r="J32" s="1480">
        <v>19.100000000000001</v>
      </c>
      <c r="K32" s="1480">
        <v>11.1</v>
      </c>
      <c r="L32" s="1480">
        <v>10.3</v>
      </c>
      <c r="M32" s="1480">
        <v>7.9</v>
      </c>
      <c r="N32" s="1480">
        <v>21.2</v>
      </c>
      <c r="Q32" s="1242"/>
      <c r="R32" s="1243"/>
      <c r="S32" s="1243"/>
      <c r="T32" s="1264"/>
      <c r="U32" s="1265"/>
      <c r="V32" s="1265"/>
      <c r="W32" s="1265"/>
      <c r="X32" s="1245"/>
      <c r="Y32" s="1245"/>
      <c r="Z32" s="1245"/>
      <c r="AA32" s="1245"/>
      <c r="AB32" s="1245"/>
    </row>
    <row r="33" spans="17:28">
      <c r="Q33" s="1242"/>
      <c r="R33" s="1243"/>
      <c r="S33" s="1243"/>
      <c r="T33" s="1243"/>
      <c r="U33" s="1244"/>
      <c r="V33" s="1244"/>
      <c r="W33" s="1244"/>
      <c r="X33" s="1245"/>
      <c r="Y33" s="1245"/>
      <c r="Z33" s="1245"/>
      <c r="AA33" s="1245"/>
      <c r="AB33" s="1245"/>
    </row>
    <row r="34" spans="17:28">
      <c r="Q34" s="1242"/>
      <c r="R34" s="1243"/>
      <c r="S34" s="1243"/>
      <c r="T34" s="1243"/>
      <c r="U34" s="1244"/>
      <c r="V34" s="1244"/>
      <c r="W34" s="1244"/>
      <c r="X34" s="1245"/>
      <c r="Y34" s="1245"/>
      <c r="Z34" s="1245"/>
      <c r="AA34" s="1245"/>
      <c r="AB34" s="1245"/>
    </row>
    <row r="35" spans="17:28">
      <c r="Q35" s="1242"/>
      <c r="R35" s="1243"/>
      <c r="S35" s="1243"/>
      <c r="T35" s="1243"/>
      <c r="U35" s="1244"/>
      <c r="V35" s="1244"/>
      <c r="W35" s="1244"/>
      <c r="X35" s="1245"/>
      <c r="Y35" s="1245"/>
      <c r="Z35" s="1245"/>
      <c r="AA35" s="1245"/>
      <c r="AB35" s="1245"/>
    </row>
    <row r="36" spans="17:28">
      <c r="Q36" s="1246"/>
      <c r="R36" s="1243"/>
      <c r="S36" s="1243"/>
      <c r="T36" s="1243"/>
      <c r="U36" s="1244"/>
      <c r="V36" s="1244"/>
      <c r="W36" s="1244"/>
      <c r="X36" s="1245"/>
      <c r="Y36" s="1245"/>
      <c r="Z36" s="1245"/>
      <c r="AA36" s="1245"/>
      <c r="AB36" s="1245"/>
    </row>
    <row r="37" spans="17:28">
      <c r="Q37" s="1245"/>
      <c r="R37" s="1245"/>
      <c r="S37" s="1245"/>
      <c r="T37" s="1245"/>
      <c r="U37" s="1245"/>
      <c r="V37" s="1245"/>
      <c r="W37" s="1245"/>
      <c r="X37" s="1245"/>
      <c r="Y37" s="1245"/>
      <c r="Z37" s="1245"/>
      <c r="AA37" s="1245"/>
      <c r="AB37" s="1245"/>
    </row>
    <row r="38" spans="17:28">
      <c r="Q38" s="1245"/>
      <c r="R38" s="1245"/>
      <c r="S38" s="1245"/>
      <c r="T38" s="1245"/>
      <c r="U38" s="1245"/>
      <c r="V38" s="1245"/>
      <c r="W38" s="1245"/>
      <c r="X38" s="1245"/>
      <c r="Y38" s="1245"/>
      <c r="Z38" s="1245"/>
      <c r="AA38" s="1245"/>
      <c r="AB38" s="1245"/>
    </row>
    <row r="53" spans="1:1">
      <c r="A53" s="1747" t="s">
        <v>1818</v>
      </c>
    </row>
  </sheetData>
  <mergeCells count="51">
    <mergeCell ref="A6:A8"/>
    <mergeCell ref="B6:F6"/>
    <mergeCell ref="G6:H6"/>
    <mergeCell ref="I6:J6"/>
    <mergeCell ref="B7:F7"/>
    <mergeCell ref="G7:H7"/>
    <mergeCell ref="I7:J7"/>
    <mergeCell ref="B8:F8"/>
    <mergeCell ref="G8:H8"/>
    <mergeCell ref="I8:J8"/>
    <mergeCell ref="B16:F16"/>
    <mergeCell ref="G16:H16"/>
    <mergeCell ref="I16:J16"/>
    <mergeCell ref="G9:H9"/>
    <mergeCell ref="I9:J9"/>
    <mergeCell ref="I14:J14"/>
    <mergeCell ref="B13:F13"/>
    <mergeCell ref="B15:F15"/>
    <mergeCell ref="G15:H15"/>
    <mergeCell ref="I15:J15"/>
    <mergeCell ref="I17:J17"/>
    <mergeCell ref="G12:H12"/>
    <mergeCell ref="I12:J12"/>
    <mergeCell ref="A4:N4"/>
    <mergeCell ref="A10:A16"/>
    <mergeCell ref="B10:F10"/>
    <mergeCell ref="G10:H10"/>
    <mergeCell ref="I10:J10"/>
    <mergeCell ref="B11:F11"/>
    <mergeCell ref="G11:H11"/>
    <mergeCell ref="I11:J11"/>
    <mergeCell ref="I5:J5"/>
    <mergeCell ref="B12:F12"/>
    <mergeCell ref="G13:H13"/>
    <mergeCell ref="I13:J13"/>
    <mergeCell ref="B14:F14"/>
    <mergeCell ref="G5:H5"/>
    <mergeCell ref="G18:H18"/>
    <mergeCell ref="G19:H19"/>
    <mergeCell ref="G20:H20"/>
    <mergeCell ref="G17:H17"/>
    <mergeCell ref="G14:H14"/>
    <mergeCell ref="A22:K22"/>
    <mergeCell ref="A23:K23"/>
    <mergeCell ref="B18:F18"/>
    <mergeCell ref="B19:F19"/>
    <mergeCell ref="B20:F20"/>
    <mergeCell ref="A18:A20"/>
    <mergeCell ref="I18:J18"/>
    <mergeCell ref="I19:J19"/>
    <mergeCell ref="I20:J20"/>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91"/>
  <sheetViews>
    <sheetView showGridLines="0" zoomScale="140" zoomScaleNormal="140" zoomScaleSheetLayoutView="90" workbookViewId="0"/>
  </sheetViews>
  <sheetFormatPr baseColWidth="10" defaultColWidth="9.140625" defaultRowHeight="12.75"/>
  <cols>
    <col min="1" max="1" width="22.42578125" style="203" customWidth="1"/>
    <col min="2" max="10" width="7.85546875" style="203" customWidth="1"/>
    <col min="11" max="16384" width="9.140625" style="203"/>
  </cols>
  <sheetData>
    <row r="1" spans="1:11" s="433" customFormat="1" ht="18.75" customHeight="1">
      <c r="A1" s="577"/>
      <c r="B1" s="578"/>
      <c r="C1" s="578"/>
      <c r="D1" s="1383"/>
      <c r="E1" s="578"/>
      <c r="F1" s="578"/>
      <c r="G1" s="578"/>
      <c r="H1" s="578"/>
      <c r="I1" s="578"/>
      <c r="J1" s="578"/>
    </row>
    <row r="2" spans="1:11" s="50" customFormat="1" ht="18.75" customHeight="1">
      <c r="A2" s="432" t="s">
        <v>1819</v>
      </c>
      <c r="B2" s="433"/>
      <c r="C2" s="433"/>
      <c r="D2" s="433"/>
      <c r="E2" s="433"/>
      <c r="F2" s="433"/>
      <c r="G2" s="433"/>
      <c r="H2" s="433"/>
      <c r="I2" s="433"/>
      <c r="J2" s="433"/>
    </row>
    <row r="3" spans="1:11" s="241" customFormat="1" ht="11.25" customHeight="1">
      <c r="A3" s="50"/>
      <c r="B3" s="50"/>
      <c r="C3" s="50"/>
      <c r="D3" s="50"/>
      <c r="E3" s="50"/>
      <c r="F3" s="50"/>
      <c r="G3" s="50"/>
      <c r="H3" s="50"/>
      <c r="I3" s="50"/>
      <c r="J3" s="50"/>
      <c r="K3" s="244"/>
    </row>
    <row r="4" spans="1:11" s="233" customFormat="1" ht="12" customHeight="1">
      <c r="A4" s="1733" t="s">
        <v>348</v>
      </c>
      <c r="B4" s="256"/>
      <c r="C4" s="256"/>
      <c r="D4" s="256"/>
      <c r="E4" s="256"/>
      <c r="F4" s="256"/>
      <c r="G4" s="256"/>
      <c r="H4" s="256"/>
      <c r="I4" s="256"/>
      <c r="J4" s="256"/>
      <c r="K4" s="232"/>
    </row>
    <row r="5" spans="1:11" s="233" customFormat="1" ht="9" customHeight="1">
      <c r="A5" s="231"/>
      <c r="B5" s="234" t="s">
        <v>316</v>
      </c>
      <c r="C5" s="234"/>
      <c r="D5" s="234"/>
      <c r="E5" s="234"/>
      <c r="F5" s="234"/>
      <c r="G5" s="234"/>
      <c r="H5" s="234"/>
      <c r="I5" s="234"/>
      <c r="J5" s="234"/>
    </row>
    <row r="6" spans="1:11" s="233" customFormat="1" ht="9" customHeight="1">
      <c r="A6" s="231"/>
      <c r="B6" s="235" t="s">
        <v>349</v>
      </c>
      <c r="C6" s="235" t="s">
        <v>344</v>
      </c>
      <c r="D6" s="235"/>
      <c r="E6" s="235" t="s">
        <v>326</v>
      </c>
      <c r="F6" s="235" t="s">
        <v>326</v>
      </c>
      <c r="G6" s="235"/>
      <c r="H6" s="235"/>
      <c r="I6" s="235"/>
      <c r="J6" s="235"/>
    </row>
    <row r="7" spans="1:11" s="233" customFormat="1" ht="9" customHeight="1">
      <c r="A7" s="231"/>
      <c r="B7" s="235" t="s">
        <v>350</v>
      </c>
      <c r="C7" s="235" t="s">
        <v>319</v>
      </c>
      <c r="D7" s="235"/>
      <c r="E7" s="235" t="s">
        <v>325</v>
      </c>
      <c r="F7" s="235" t="s">
        <v>330</v>
      </c>
      <c r="G7" s="235"/>
      <c r="H7" s="235"/>
      <c r="I7" s="235" t="s">
        <v>1115</v>
      </c>
      <c r="J7" s="235"/>
    </row>
    <row r="8" spans="1:11" s="233" customFormat="1" ht="9" customHeight="1">
      <c r="A8" s="231"/>
      <c r="B8" s="235" t="s">
        <v>315</v>
      </c>
      <c r="C8" s="235" t="s">
        <v>315</v>
      </c>
      <c r="D8" s="235"/>
      <c r="E8" s="235" t="s">
        <v>324</v>
      </c>
      <c r="F8" s="235" t="s">
        <v>329</v>
      </c>
      <c r="G8" s="235"/>
      <c r="H8" s="235" t="s">
        <v>332</v>
      </c>
      <c r="I8" s="235" t="s">
        <v>335</v>
      </c>
      <c r="J8" s="235"/>
    </row>
    <row r="9" spans="1:11" s="238" customFormat="1" ht="9" customHeight="1">
      <c r="A9" s="231"/>
      <c r="B9" s="235" t="s">
        <v>317</v>
      </c>
      <c r="C9" s="235" t="s">
        <v>317</v>
      </c>
      <c r="D9" s="235" t="s">
        <v>321</v>
      </c>
      <c r="E9" s="235" t="s">
        <v>322</v>
      </c>
      <c r="F9" s="235" t="s">
        <v>328</v>
      </c>
      <c r="G9" s="235" t="s">
        <v>346</v>
      </c>
      <c r="H9" s="235" t="s">
        <v>331</v>
      </c>
      <c r="I9" s="235" t="s">
        <v>334</v>
      </c>
      <c r="J9" s="235"/>
    </row>
    <row r="10" spans="1:11" s="241" customFormat="1" ht="11.1" customHeight="1">
      <c r="A10" s="236" t="s">
        <v>1</v>
      </c>
      <c r="B10" s="235" t="s">
        <v>318</v>
      </c>
      <c r="C10" s="235" t="s">
        <v>318</v>
      </c>
      <c r="D10" s="237" t="s">
        <v>320</v>
      </c>
      <c r="E10" s="237" t="s">
        <v>323</v>
      </c>
      <c r="F10" s="237" t="s">
        <v>327</v>
      </c>
      <c r="G10" s="237" t="s">
        <v>345</v>
      </c>
      <c r="H10" s="237" t="s">
        <v>356</v>
      </c>
      <c r="I10" s="237" t="s">
        <v>333</v>
      </c>
      <c r="J10" s="237" t="s">
        <v>1082</v>
      </c>
    </row>
    <row r="11" spans="1:11" s="241" customFormat="1" ht="12" customHeight="1">
      <c r="A11" s="258" t="s">
        <v>351</v>
      </c>
      <c r="B11" s="239"/>
      <c r="C11" s="239"/>
      <c r="D11" s="239"/>
      <c r="E11" s="239"/>
      <c r="F11" s="239">
        <v>1757.7148000000002</v>
      </c>
      <c r="G11" s="239"/>
      <c r="H11" s="239"/>
      <c r="I11" s="239">
        <v>2636.5722000000001</v>
      </c>
      <c r="J11" s="1532">
        <v>4394.2870000000003</v>
      </c>
    </row>
    <row r="12" spans="1:11" s="241" customFormat="1" ht="12" customHeight="1">
      <c r="A12" s="252" t="s">
        <v>576</v>
      </c>
      <c r="B12" s="243">
        <v>11186.903058675764</v>
      </c>
      <c r="C12" s="243">
        <v>1982.1691201838594</v>
      </c>
      <c r="D12" s="243">
        <v>1714.870977127493</v>
      </c>
      <c r="E12" s="243"/>
      <c r="F12" s="243">
        <v>4925.1458440128872</v>
      </c>
      <c r="G12" s="243"/>
      <c r="H12" s="243"/>
      <c r="I12" s="243"/>
      <c r="J12" s="243">
        <v>19809.089000000004</v>
      </c>
    </row>
    <row r="13" spans="1:11" s="241" customFormat="1" ht="12" customHeight="1">
      <c r="A13" s="242" t="s">
        <v>336</v>
      </c>
      <c r="B13" s="243">
        <v>1177.43</v>
      </c>
      <c r="C13" s="243">
        <v>4150.2759999999998</v>
      </c>
      <c r="D13" s="243">
        <v>33148.404000000002</v>
      </c>
      <c r="E13" s="243"/>
      <c r="F13" s="243"/>
      <c r="G13" s="243"/>
      <c r="H13" s="243"/>
      <c r="I13" s="243"/>
      <c r="J13" s="243">
        <v>38476.11</v>
      </c>
    </row>
    <row r="14" spans="1:11" s="249" customFormat="1" ht="12" customHeight="1">
      <c r="A14" s="242" t="s">
        <v>347</v>
      </c>
      <c r="B14" s="243"/>
      <c r="C14" s="243"/>
      <c r="D14" s="243"/>
      <c r="E14" s="243"/>
      <c r="F14" s="243"/>
      <c r="G14" s="243">
        <v>447076.41846849496</v>
      </c>
      <c r="H14" s="243">
        <v>1736.8739293499998</v>
      </c>
      <c r="I14" s="243"/>
      <c r="J14" s="245">
        <v>448813.29239784495</v>
      </c>
    </row>
    <row r="15" spans="1:11" s="249" customFormat="1" ht="12" customHeight="1">
      <c r="A15" s="246" t="s">
        <v>51</v>
      </c>
      <c r="B15" s="247">
        <v>12364.333058675764</v>
      </c>
      <c r="C15" s="247">
        <v>6132.4451201838592</v>
      </c>
      <c r="D15" s="247">
        <v>34863.274977127498</v>
      </c>
      <c r="E15" s="247">
        <v>0</v>
      </c>
      <c r="F15" s="247">
        <v>6682.8606440128879</v>
      </c>
      <c r="G15" s="247">
        <v>447076.41846849496</v>
      </c>
      <c r="H15" s="247">
        <v>1736.8739293499998</v>
      </c>
      <c r="I15" s="247">
        <v>2636.5722000000001</v>
      </c>
      <c r="J15" s="247">
        <v>511492.77839784499</v>
      </c>
    </row>
    <row r="16" spans="1:11" s="241" customFormat="1" ht="10.5" customHeight="1">
      <c r="A16" s="254"/>
      <c r="B16" s="255"/>
      <c r="C16" s="255"/>
      <c r="D16" s="255"/>
      <c r="E16" s="255"/>
      <c r="F16" s="255"/>
      <c r="G16" s="255"/>
      <c r="H16" s="255"/>
      <c r="I16" s="1384"/>
      <c r="J16" s="1384"/>
      <c r="K16" s="244"/>
    </row>
    <row r="17" spans="1:12" s="233" customFormat="1" ht="9" customHeight="1">
      <c r="A17" s="1754" t="s">
        <v>1083</v>
      </c>
      <c r="B17" s="256"/>
      <c r="C17" s="256"/>
      <c r="D17" s="256"/>
      <c r="E17" s="256"/>
      <c r="F17" s="256"/>
      <c r="G17" s="256"/>
      <c r="H17" s="256"/>
      <c r="I17" s="256"/>
      <c r="J17" s="256"/>
      <c r="K17" s="232"/>
    </row>
    <row r="18" spans="1:12" s="241" customFormat="1" ht="11.1" customHeight="1">
      <c r="A18" s="1387"/>
      <c r="B18" s="998" t="s">
        <v>5</v>
      </c>
      <c r="C18" s="309" t="s">
        <v>3</v>
      </c>
      <c r="D18" s="309" t="s">
        <v>6</v>
      </c>
      <c r="E18" s="308" t="s">
        <v>2</v>
      </c>
      <c r="F18" s="308" t="s">
        <v>5</v>
      </c>
      <c r="G18" s="308" t="s">
        <v>3</v>
      </c>
      <c r="H18" s="308" t="s">
        <v>6</v>
      </c>
      <c r="I18" s="308" t="s">
        <v>2</v>
      </c>
      <c r="J18" s="308" t="s">
        <v>5</v>
      </c>
      <c r="K18" s="1385"/>
      <c r="L18" s="240"/>
    </row>
    <row r="19" spans="1:12" s="241" customFormat="1" ht="11.1" customHeight="1">
      <c r="A19" s="236" t="s">
        <v>1</v>
      </c>
      <c r="B19" s="999" t="s">
        <v>1813</v>
      </c>
      <c r="C19" s="311" t="s">
        <v>1326</v>
      </c>
      <c r="D19" s="311" t="s">
        <v>1326</v>
      </c>
      <c r="E19" s="311" t="s">
        <v>1326</v>
      </c>
      <c r="F19" s="311" t="s">
        <v>1326</v>
      </c>
      <c r="G19" s="311" t="s">
        <v>1045</v>
      </c>
      <c r="H19" s="311" t="s">
        <v>1045</v>
      </c>
      <c r="I19" s="311" t="s">
        <v>1045</v>
      </c>
      <c r="J19" s="311" t="s">
        <v>1045</v>
      </c>
      <c r="K19" s="1385"/>
      <c r="L19" s="240"/>
    </row>
    <row r="20" spans="1:12" s="241" customFormat="1" ht="12" customHeight="1">
      <c r="A20" s="258" t="s">
        <v>351</v>
      </c>
      <c r="B20" s="2377">
        <v>4394.2870000000003</v>
      </c>
      <c r="C20" s="2378">
        <v>3560</v>
      </c>
      <c r="D20" s="2379">
        <v>3531.1770000000001</v>
      </c>
      <c r="E20" s="2379">
        <v>3010.9999999999955</v>
      </c>
      <c r="F20" s="2379">
        <v>2980.2429999999999</v>
      </c>
      <c r="G20" s="2379">
        <v>0</v>
      </c>
      <c r="H20" s="2379">
        <v>0</v>
      </c>
      <c r="I20" s="2379">
        <v>0</v>
      </c>
      <c r="J20" s="2379">
        <v>16070</v>
      </c>
      <c r="K20" s="256"/>
      <c r="L20" s="240"/>
    </row>
    <row r="21" spans="1:12" s="241" customFormat="1" ht="12" customHeight="1">
      <c r="A21" s="252" t="s">
        <v>576</v>
      </c>
      <c r="B21" s="1696">
        <v>19809.089000000004</v>
      </c>
      <c r="C21" s="2380">
        <v>25822</v>
      </c>
      <c r="D21" s="2381">
        <v>18324.834999999999</v>
      </c>
      <c r="E21" s="2381">
        <v>19802.483</v>
      </c>
      <c r="F21" s="2381">
        <v>10996.647000000001</v>
      </c>
      <c r="G21" s="2381">
        <v>16823.331000000002</v>
      </c>
      <c r="H21" s="2381">
        <v>17743.100000000002</v>
      </c>
      <c r="I21" s="2381">
        <v>17686.394</v>
      </c>
      <c r="J21" s="2381">
        <v>20103</v>
      </c>
      <c r="K21" s="256"/>
      <c r="L21" s="240"/>
    </row>
    <row r="22" spans="1:12" s="241" customFormat="1" ht="12" customHeight="1">
      <c r="A22" s="242" t="s">
        <v>336</v>
      </c>
      <c r="B22" s="1696">
        <v>38476.11</v>
      </c>
      <c r="C22" s="2380">
        <v>55368</v>
      </c>
      <c r="D22" s="2381">
        <v>59176.373999999996</v>
      </c>
      <c r="E22" s="2381">
        <v>48235.51</v>
      </c>
      <c r="F22" s="2381">
        <v>60972.794999999998</v>
      </c>
      <c r="G22" s="2381">
        <v>56717.650999999998</v>
      </c>
      <c r="H22" s="2381">
        <v>14386.105342000001</v>
      </c>
      <c r="I22" s="2381">
        <v>20521.097664000001</v>
      </c>
      <c r="J22" s="2381">
        <v>15000</v>
      </c>
      <c r="K22" s="256"/>
      <c r="L22" s="244"/>
    </row>
    <row r="23" spans="1:12" s="249" customFormat="1" ht="12" customHeight="1">
      <c r="A23" s="242" t="s">
        <v>347</v>
      </c>
      <c r="B23" s="1696">
        <v>448813.29239784495</v>
      </c>
      <c r="C23" s="2380">
        <v>467643.76343201299</v>
      </c>
      <c r="D23" s="2381">
        <v>394269.28401450004</v>
      </c>
      <c r="E23" s="2381">
        <v>440618.01083379198</v>
      </c>
      <c r="F23" s="2381">
        <v>453894.23500000004</v>
      </c>
      <c r="G23" s="2381">
        <v>448448.14400000003</v>
      </c>
      <c r="H23" s="2381">
        <v>385564.78200000001</v>
      </c>
      <c r="I23" s="2381">
        <v>390936.99099999998</v>
      </c>
      <c r="J23" s="2381">
        <v>374997.42838599999</v>
      </c>
      <c r="K23" s="256"/>
      <c r="L23" s="248"/>
    </row>
    <row r="24" spans="1:12" s="249" customFormat="1" ht="12" customHeight="1">
      <c r="A24" s="246" t="s">
        <v>51</v>
      </c>
      <c r="B24" s="1386">
        <v>511492.77839784499</v>
      </c>
      <c r="C24" s="1417">
        <v>552393.76343201299</v>
      </c>
      <c r="D24" s="247">
        <v>475301.67001450004</v>
      </c>
      <c r="E24" s="247">
        <v>511667.003833792</v>
      </c>
      <c r="F24" s="247">
        <v>528843.92000000004</v>
      </c>
      <c r="G24" s="247">
        <v>521989.12600000005</v>
      </c>
      <c r="H24" s="247">
        <v>417693.98734200001</v>
      </c>
      <c r="I24" s="247">
        <v>429144.48266400001</v>
      </c>
      <c r="J24" s="247">
        <v>426170.42838599999</v>
      </c>
      <c r="K24" s="1384"/>
      <c r="L24" s="248"/>
    </row>
    <row r="25" spans="1:12" s="241" customFormat="1" ht="18.75" customHeight="1">
      <c r="A25" s="254"/>
      <c r="B25" s="255"/>
      <c r="C25" s="255"/>
      <c r="D25" s="1384"/>
      <c r="E25" s="1384"/>
      <c r="F25" s="1384"/>
      <c r="G25" s="1384"/>
      <c r="H25" s="1384"/>
      <c r="I25" s="1384"/>
      <c r="J25" s="1384"/>
      <c r="K25" s="244"/>
    </row>
    <row r="26" spans="1:12" s="50" customFormat="1" ht="18.75" customHeight="1">
      <c r="A26" s="432" t="s">
        <v>1870</v>
      </c>
      <c r="B26" s="433"/>
      <c r="C26" s="433"/>
      <c r="D26" s="433"/>
      <c r="E26" s="433"/>
      <c r="F26" s="433"/>
      <c r="G26" s="433"/>
      <c r="H26" s="433"/>
      <c r="I26" s="433"/>
      <c r="J26" s="433"/>
    </row>
    <row r="27" spans="1:12" s="241" customFormat="1" ht="11.25" customHeight="1">
      <c r="A27" s="50"/>
      <c r="B27" s="50"/>
      <c r="C27" s="50"/>
      <c r="D27" s="50"/>
      <c r="E27" s="50"/>
      <c r="F27" s="50"/>
      <c r="G27" s="50"/>
      <c r="H27" s="50"/>
      <c r="I27" s="50"/>
      <c r="J27" s="50"/>
      <c r="K27" s="244"/>
    </row>
    <row r="28" spans="1:12" s="233" customFormat="1" ht="9" customHeight="1">
      <c r="A28" s="231"/>
      <c r="B28" s="234" t="s">
        <v>316</v>
      </c>
      <c r="C28" s="234"/>
      <c r="D28" s="234"/>
      <c r="E28" s="234"/>
      <c r="F28" s="234"/>
      <c r="G28" s="234"/>
      <c r="H28" s="234"/>
      <c r="I28" s="234"/>
      <c r="J28" s="234"/>
    </row>
    <row r="29" spans="1:12" s="233" customFormat="1" ht="9" customHeight="1">
      <c r="A29" s="231"/>
      <c r="B29" s="235" t="s">
        <v>349</v>
      </c>
      <c r="C29" s="235" t="s">
        <v>344</v>
      </c>
      <c r="D29" s="235"/>
      <c r="E29" s="235" t="s">
        <v>326</v>
      </c>
      <c r="F29" s="235" t="s">
        <v>326</v>
      </c>
      <c r="G29" s="235"/>
      <c r="H29" s="235"/>
      <c r="I29" s="235"/>
      <c r="J29" s="235"/>
    </row>
    <row r="30" spans="1:12" s="233" customFormat="1" ht="9" customHeight="1">
      <c r="A30" s="231"/>
      <c r="B30" s="235" t="s">
        <v>350</v>
      </c>
      <c r="C30" s="235" t="s">
        <v>319</v>
      </c>
      <c r="D30" s="235"/>
      <c r="E30" s="235" t="s">
        <v>325</v>
      </c>
      <c r="F30" s="235" t="s">
        <v>330</v>
      </c>
      <c r="G30" s="235"/>
      <c r="H30" s="235"/>
      <c r="I30" s="235" t="s">
        <v>1115</v>
      </c>
      <c r="J30" s="235"/>
    </row>
    <row r="31" spans="1:12" s="233" customFormat="1" ht="9" customHeight="1">
      <c r="A31" s="231"/>
      <c r="B31" s="235" t="s">
        <v>315</v>
      </c>
      <c r="C31" s="235" t="s">
        <v>315</v>
      </c>
      <c r="D31" s="235"/>
      <c r="E31" s="235" t="s">
        <v>324</v>
      </c>
      <c r="F31" s="235" t="s">
        <v>329</v>
      </c>
      <c r="G31" s="235"/>
      <c r="H31" s="235" t="s">
        <v>332</v>
      </c>
      <c r="I31" s="235" t="s">
        <v>335</v>
      </c>
      <c r="J31" s="235"/>
    </row>
    <row r="32" spans="1:12" s="238" customFormat="1" ht="9" customHeight="1">
      <c r="A32" s="231"/>
      <c r="B32" s="235" t="s">
        <v>317</v>
      </c>
      <c r="C32" s="235" t="s">
        <v>317</v>
      </c>
      <c r="D32" s="235" t="s">
        <v>321</v>
      </c>
      <c r="E32" s="235" t="s">
        <v>322</v>
      </c>
      <c r="F32" s="235" t="s">
        <v>328</v>
      </c>
      <c r="G32" s="235" t="s">
        <v>346</v>
      </c>
      <c r="H32" s="235" t="s">
        <v>331</v>
      </c>
      <c r="I32" s="235" t="s">
        <v>334</v>
      </c>
      <c r="J32" s="235"/>
    </row>
    <row r="33" spans="1:12" s="241" customFormat="1" ht="11.1" customHeight="1">
      <c r="A33" s="236" t="s">
        <v>1</v>
      </c>
      <c r="B33" s="235" t="s">
        <v>318</v>
      </c>
      <c r="C33" s="235" t="s">
        <v>318</v>
      </c>
      <c r="D33" s="237" t="s">
        <v>320</v>
      </c>
      <c r="E33" s="237" t="s">
        <v>323</v>
      </c>
      <c r="F33" s="237" t="s">
        <v>327</v>
      </c>
      <c r="G33" s="237" t="s">
        <v>345</v>
      </c>
      <c r="H33" s="237" t="s">
        <v>356</v>
      </c>
      <c r="I33" s="237" t="s">
        <v>333</v>
      </c>
      <c r="J33" s="237" t="s">
        <v>1082</v>
      </c>
    </row>
    <row r="34" spans="1:12" s="241" customFormat="1" ht="12" customHeight="1">
      <c r="A34" s="257" t="s">
        <v>1620</v>
      </c>
      <c r="B34" s="2379">
        <v>154284.73199999999</v>
      </c>
      <c r="C34" s="2379">
        <v>26029.716</v>
      </c>
      <c r="D34" s="2379">
        <v>112617.742</v>
      </c>
      <c r="E34" s="2379"/>
      <c r="F34" s="2379"/>
      <c r="G34" s="2379"/>
      <c r="H34" s="2379"/>
      <c r="I34" s="2379"/>
      <c r="J34" s="2379">
        <v>292932.18999999994</v>
      </c>
    </row>
    <row r="35" spans="1:12" s="241" customFormat="1" ht="12" customHeight="1">
      <c r="A35" s="242" t="s">
        <v>1104</v>
      </c>
      <c r="B35" s="2381"/>
      <c r="C35" s="2381"/>
      <c r="D35" s="2381"/>
      <c r="E35" s="2381"/>
      <c r="F35" s="2381"/>
      <c r="G35" s="2381">
        <v>5185.6375587800003</v>
      </c>
      <c r="H35" s="2381">
        <v>425.54367841999999</v>
      </c>
      <c r="I35" s="2381"/>
      <c r="J35" s="2381">
        <v>5611.1812372000004</v>
      </c>
    </row>
    <row r="36" spans="1:12" s="241" customFormat="1" ht="12" customHeight="1">
      <c r="A36" s="252" t="s">
        <v>1621</v>
      </c>
      <c r="B36" s="2381"/>
      <c r="C36" s="2381"/>
      <c r="D36" s="2381"/>
      <c r="E36" s="2381"/>
      <c r="F36" s="2381"/>
      <c r="G36" s="2381">
        <v>169997.05298139958</v>
      </c>
      <c r="H36" s="2381">
        <v>23777.858827420001</v>
      </c>
      <c r="I36" s="2381"/>
      <c r="J36" s="2381">
        <v>193774.91180881957</v>
      </c>
    </row>
    <row r="37" spans="1:12" s="249" customFormat="1" ht="12" customHeight="1">
      <c r="A37" s="259" t="s">
        <v>1622</v>
      </c>
      <c r="B37" s="1695"/>
      <c r="C37" s="1695"/>
      <c r="D37" s="1695"/>
      <c r="E37" s="1695"/>
      <c r="F37" s="1695"/>
      <c r="G37" s="1695"/>
      <c r="H37" s="1695">
        <v>15000</v>
      </c>
      <c r="I37" s="1695"/>
      <c r="J37" s="1695">
        <v>15000</v>
      </c>
    </row>
    <row r="38" spans="1:12" s="251" customFormat="1" ht="12" customHeight="1">
      <c r="A38" s="246" t="s">
        <v>51</v>
      </c>
      <c r="B38" s="247">
        <v>154284.73199999999</v>
      </c>
      <c r="C38" s="247">
        <v>26029.716</v>
      </c>
      <c r="D38" s="247">
        <v>112617.742</v>
      </c>
      <c r="E38" s="247">
        <v>0</v>
      </c>
      <c r="F38" s="247">
        <v>0</v>
      </c>
      <c r="G38" s="247">
        <v>175182.69054017958</v>
      </c>
      <c r="H38" s="247">
        <v>39203.40250584</v>
      </c>
      <c r="I38" s="247">
        <v>0</v>
      </c>
      <c r="J38" s="247">
        <v>507318.2830460195</v>
      </c>
    </row>
    <row r="39" spans="1:12" s="241" customFormat="1" ht="10.5" customHeight="1">
      <c r="A39" s="254"/>
      <c r="B39" s="255"/>
      <c r="C39" s="255"/>
      <c r="D39" s="255"/>
      <c r="E39" s="255"/>
      <c r="F39" s="255"/>
      <c r="G39" s="255"/>
      <c r="H39" s="255"/>
      <c r="I39" s="255"/>
      <c r="J39" s="255"/>
      <c r="K39" s="244"/>
    </row>
    <row r="40" spans="1:12" s="233" customFormat="1" ht="9" customHeight="1">
      <c r="A40" s="1388" t="s">
        <v>1083</v>
      </c>
      <c r="B40" s="256"/>
      <c r="C40" s="256"/>
      <c r="D40" s="256"/>
      <c r="E40" s="256"/>
      <c r="F40" s="256"/>
      <c r="G40" s="256"/>
      <c r="H40" s="256"/>
      <c r="I40" s="256"/>
      <c r="J40" s="256"/>
      <c r="K40" s="232"/>
    </row>
    <row r="41" spans="1:12" s="241" customFormat="1" ht="11.1" customHeight="1">
      <c r="A41" s="1387"/>
      <c r="B41" s="998" t="s">
        <v>5</v>
      </c>
      <c r="C41" s="1546" t="s">
        <v>3</v>
      </c>
      <c r="D41" s="309" t="s">
        <v>6</v>
      </c>
      <c r="E41" s="308" t="s">
        <v>2</v>
      </c>
      <c r="F41" s="308" t="s">
        <v>5</v>
      </c>
      <c r="G41" s="308" t="s">
        <v>3</v>
      </c>
      <c r="H41" s="308" t="s">
        <v>6</v>
      </c>
      <c r="I41" s="308" t="s">
        <v>2</v>
      </c>
      <c r="J41" s="308" t="s">
        <v>5</v>
      </c>
      <c r="K41" s="1385"/>
      <c r="L41" s="240"/>
    </row>
    <row r="42" spans="1:12" s="241" customFormat="1" ht="11.1" customHeight="1">
      <c r="A42" s="236" t="s">
        <v>1</v>
      </c>
      <c r="B42" s="1632" t="s">
        <v>1813</v>
      </c>
      <c r="C42" s="311" t="s">
        <v>1326</v>
      </c>
      <c r="D42" s="311" t="s">
        <v>1326</v>
      </c>
      <c r="E42" s="311" t="s">
        <v>1326</v>
      </c>
      <c r="F42" s="311" t="s">
        <v>1326</v>
      </c>
      <c r="G42" s="311" t="s">
        <v>1045</v>
      </c>
      <c r="H42" s="311" t="s">
        <v>1045</v>
      </c>
      <c r="I42" s="311" t="s">
        <v>1045</v>
      </c>
      <c r="J42" s="311" t="s">
        <v>1045</v>
      </c>
      <c r="K42" s="1385"/>
      <c r="L42" s="240"/>
    </row>
    <row r="43" spans="1:12" s="241" customFormat="1" ht="12" customHeight="1">
      <c r="A43" s="257" t="s">
        <v>352</v>
      </c>
      <c r="B43" s="2377">
        <v>292932.18999999994</v>
      </c>
      <c r="C43" s="2382">
        <v>404064</v>
      </c>
      <c r="D43" s="2383">
        <v>352996.60499999998</v>
      </c>
      <c r="E43" s="2383">
        <v>360909.57499999995</v>
      </c>
      <c r="F43" s="2383">
        <v>349624.06099999999</v>
      </c>
      <c r="G43" s="2383">
        <v>474842.4439999999</v>
      </c>
      <c r="H43" s="2383">
        <v>223448</v>
      </c>
      <c r="I43" s="2383">
        <v>360954.56800000009</v>
      </c>
      <c r="J43" s="2383">
        <v>264602.45199999999</v>
      </c>
      <c r="K43" s="256"/>
      <c r="L43" s="240"/>
    </row>
    <row r="44" spans="1:12" s="241" customFormat="1" ht="12" customHeight="1">
      <c r="A44" s="242" t="s">
        <v>1104</v>
      </c>
      <c r="B44" s="1696">
        <v>5611.1812372000004</v>
      </c>
      <c r="C44" s="2384">
        <v>8461.7980000000007</v>
      </c>
      <c r="D44" s="2385">
        <v>33429.570985500002</v>
      </c>
      <c r="E44" s="2385">
        <v>32725.407999999999</v>
      </c>
      <c r="F44" s="2385">
        <v>34659.074999999997</v>
      </c>
      <c r="G44" s="2385">
        <v>27508</v>
      </c>
      <c r="H44" s="2385">
        <v>28003.4</v>
      </c>
      <c r="I44" s="2385">
        <v>27454.120999999999</v>
      </c>
      <c r="J44" s="2385">
        <v>23547</v>
      </c>
      <c r="K44" s="256"/>
      <c r="L44" s="240"/>
    </row>
    <row r="45" spans="1:12" s="241" customFormat="1" ht="12" customHeight="1">
      <c r="A45" s="252" t="s">
        <v>577</v>
      </c>
      <c r="B45" s="1696">
        <v>193774.91180881957</v>
      </c>
      <c r="C45" s="2384">
        <v>193329.08327736406</v>
      </c>
      <c r="D45" s="2385">
        <v>278470.14743950003</v>
      </c>
      <c r="E45" s="2385">
        <v>187746.92716620798</v>
      </c>
      <c r="F45" s="2385">
        <v>164843.69799999997</v>
      </c>
      <c r="G45" s="2385">
        <v>173150.185</v>
      </c>
      <c r="H45" s="2385">
        <v>193044.26700000002</v>
      </c>
      <c r="I45" s="2385">
        <v>156271.34200000003</v>
      </c>
      <c r="J45" s="2385">
        <v>149159.48054400002</v>
      </c>
      <c r="K45" s="256"/>
      <c r="L45" s="240"/>
    </row>
    <row r="46" spans="1:12" s="249" customFormat="1" ht="12" customHeight="1">
      <c r="A46" s="259" t="s">
        <v>578</v>
      </c>
      <c r="B46" s="1696">
        <v>15000</v>
      </c>
      <c r="C46" s="2384">
        <v>15000</v>
      </c>
      <c r="D46" s="2385">
        <v>15000</v>
      </c>
      <c r="E46" s="2385">
        <v>15000</v>
      </c>
      <c r="F46" s="2385">
        <v>15000</v>
      </c>
      <c r="G46" s="2385">
        <v>15000</v>
      </c>
      <c r="H46" s="2385">
        <v>15000</v>
      </c>
      <c r="I46" s="2385">
        <v>15000</v>
      </c>
      <c r="J46" s="2385">
        <v>20000</v>
      </c>
      <c r="K46" s="256"/>
      <c r="L46" s="248"/>
    </row>
    <row r="47" spans="1:12" s="249" customFormat="1" ht="12" customHeight="1">
      <c r="A47" s="246" t="s">
        <v>51</v>
      </c>
      <c r="B47" s="1386">
        <v>507318.2830460195</v>
      </c>
      <c r="C47" s="2037">
        <v>620854.8812773641</v>
      </c>
      <c r="D47" s="2038">
        <v>679896.32342500007</v>
      </c>
      <c r="E47" s="2038">
        <v>596381.91016620793</v>
      </c>
      <c r="F47" s="2038">
        <v>564126.83400000003</v>
      </c>
      <c r="G47" s="2038">
        <v>690500.62899999996</v>
      </c>
      <c r="H47" s="2038">
        <v>459495.66700000002</v>
      </c>
      <c r="I47" s="2038">
        <v>559680.03100000008</v>
      </c>
      <c r="J47" s="2038">
        <v>457308.93254399998</v>
      </c>
      <c r="K47" s="1384"/>
      <c r="L47" s="248"/>
    </row>
    <row r="48" spans="1:12" s="251" customFormat="1" ht="7.5" customHeight="1">
      <c r="K48" s="250"/>
    </row>
    <row r="49" spans="1:12" s="251" customFormat="1" ht="12" customHeight="1">
      <c r="A49" s="1746" t="s">
        <v>1623</v>
      </c>
      <c r="B49" s="1374"/>
      <c r="C49" s="1374"/>
      <c r="D49" s="1374"/>
      <c r="E49" s="1374"/>
      <c r="F49" s="1374"/>
      <c r="G49" s="1374"/>
      <c r="H49" s="1374"/>
      <c r="I49" s="1374"/>
      <c r="J49" s="1374"/>
    </row>
    <row r="50" spans="1:12" s="251" customFormat="1" ht="12" customHeight="1">
      <c r="A50" s="1745" t="s">
        <v>1624</v>
      </c>
      <c r="B50" s="1745"/>
      <c r="C50" s="1745"/>
      <c r="D50" s="1745"/>
      <c r="E50" s="1745"/>
      <c r="F50" s="1745"/>
      <c r="G50" s="1745"/>
      <c r="H50" s="1745"/>
      <c r="I50" s="1745"/>
      <c r="J50" s="1745"/>
    </row>
    <row r="51" spans="1:12" s="98" customFormat="1" ht="12" customHeight="1">
      <c r="A51" s="1374" t="s">
        <v>1625</v>
      </c>
      <c r="B51" s="1374"/>
      <c r="C51" s="1374"/>
      <c r="D51" s="1374"/>
      <c r="E51" s="1374"/>
      <c r="F51" s="1374"/>
      <c r="G51" s="1374"/>
      <c r="H51" s="1374"/>
      <c r="I51" s="1374"/>
      <c r="J51" s="1374"/>
    </row>
    <row r="52" spans="1:12" s="433" customFormat="1" ht="18.75" customHeight="1">
      <c r="A52" s="577"/>
      <c r="B52" s="578"/>
      <c r="C52" s="578"/>
      <c r="D52" s="1383"/>
      <c r="E52" s="578"/>
      <c r="F52" s="578"/>
      <c r="G52" s="578"/>
      <c r="H52" s="578"/>
      <c r="I52" s="578"/>
      <c r="J52" s="578"/>
    </row>
    <row r="53" spans="1:12" s="50" customFormat="1" ht="18.75" customHeight="1">
      <c r="A53" s="432" t="s">
        <v>1820</v>
      </c>
      <c r="B53" s="433"/>
      <c r="C53" s="433"/>
      <c r="D53" s="433"/>
      <c r="E53" s="433"/>
      <c r="F53" s="433"/>
      <c r="G53" s="433"/>
      <c r="H53" s="433"/>
      <c r="I53" s="433"/>
      <c r="J53" s="433"/>
    </row>
    <row r="54" spans="1:12" s="52" customFormat="1" ht="11.25" customHeight="1">
      <c r="A54" s="50"/>
      <c r="B54" s="50"/>
      <c r="C54" s="50"/>
      <c r="D54" s="50"/>
      <c r="E54" s="50"/>
      <c r="F54" s="50"/>
      <c r="G54" s="50"/>
      <c r="H54" s="50"/>
      <c r="I54" s="50"/>
      <c r="J54" s="50"/>
      <c r="K54" s="50"/>
    </row>
    <row r="55" spans="1:12" s="131" customFormat="1" ht="12" customHeight="1">
      <c r="A55" s="322" t="s">
        <v>1</v>
      </c>
      <c r="B55" s="50"/>
      <c r="C55" s="50"/>
      <c r="D55" s="50"/>
      <c r="E55" s="50"/>
      <c r="F55" s="579" t="s">
        <v>337</v>
      </c>
      <c r="G55" s="579" t="s">
        <v>338</v>
      </c>
      <c r="H55" s="579" t="s">
        <v>339</v>
      </c>
      <c r="I55" s="579" t="s">
        <v>340</v>
      </c>
      <c r="J55" s="1403" t="s">
        <v>1090</v>
      </c>
      <c r="K55" s="460"/>
    </row>
    <row r="56" spans="1:12" s="131" customFormat="1" ht="12" customHeight="1">
      <c r="A56" s="1375" t="s">
        <v>17</v>
      </c>
      <c r="B56" s="1375"/>
      <c r="C56" s="1375"/>
      <c r="D56" s="1375"/>
      <c r="E56" s="1376"/>
      <c r="F56" s="343">
        <v>5109.6329999999998</v>
      </c>
      <c r="G56" s="343">
        <v>38259.364999999998</v>
      </c>
      <c r="H56" s="343">
        <v>116832.731</v>
      </c>
      <c r="I56" s="343">
        <v>3291.8035</v>
      </c>
      <c r="J56" s="2386">
        <v>163493.5325</v>
      </c>
      <c r="K56" s="460"/>
    </row>
    <row r="57" spans="1:12" s="131" customFormat="1" ht="12" customHeight="1">
      <c r="A57" s="1377" t="s">
        <v>1390</v>
      </c>
      <c r="B57" s="1377"/>
      <c r="C57" s="1377"/>
      <c r="D57" s="1377"/>
      <c r="E57" s="1378"/>
      <c r="F57" s="436">
        <v>11480.728999999999</v>
      </c>
      <c r="G57" s="436">
        <v>60552.445</v>
      </c>
      <c r="H57" s="436">
        <v>36330.803</v>
      </c>
      <c r="I57" s="436">
        <v>65167.112999999998</v>
      </c>
      <c r="J57" s="346">
        <v>173531.09</v>
      </c>
      <c r="K57" s="460"/>
    </row>
    <row r="58" spans="1:12" s="131" customFormat="1" ht="12" customHeight="1">
      <c r="A58" s="2735" t="s">
        <v>1391</v>
      </c>
      <c r="B58" s="2735"/>
      <c r="C58" s="2735"/>
      <c r="D58" s="2735"/>
      <c r="E58" s="2736"/>
      <c r="F58" s="436">
        <v>59670.592172819997</v>
      </c>
      <c r="G58" s="346">
        <v>17254.939015840002</v>
      </c>
      <c r="H58" s="346">
        <v>21091.207642239999</v>
      </c>
      <c r="I58" s="346">
        <v>2438.0993789099848</v>
      </c>
      <c r="J58" s="346">
        <v>100454.83820980998</v>
      </c>
      <c r="K58" s="460"/>
      <c r="L58" s="208"/>
    </row>
    <row r="59" spans="1:12" s="131" customFormat="1" ht="12" customHeight="1">
      <c r="A59" s="2735" t="s">
        <v>437</v>
      </c>
      <c r="B59" s="2735"/>
      <c r="C59" s="2735"/>
      <c r="D59" s="2735"/>
      <c r="E59" s="2736"/>
      <c r="F59" s="436">
        <v>2937.0481839499994</v>
      </c>
      <c r="G59" s="346">
        <v>374.65928337999998</v>
      </c>
      <c r="H59" s="346">
        <v>7764.7709934799996</v>
      </c>
      <c r="I59" s="346">
        <v>1091.4600674300009</v>
      </c>
      <c r="J59" s="346">
        <v>12167.93852824</v>
      </c>
      <c r="L59" s="1430"/>
    </row>
    <row r="60" spans="1:12" s="131" customFormat="1" ht="12" customHeight="1">
      <c r="A60" s="1379" t="s">
        <v>200</v>
      </c>
      <c r="B60" s="1379"/>
      <c r="C60" s="1379"/>
      <c r="D60" s="1379"/>
      <c r="E60" s="1380"/>
      <c r="F60" s="436"/>
      <c r="G60" s="346"/>
      <c r="H60" s="346"/>
      <c r="I60" s="346"/>
      <c r="J60" s="346"/>
    </row>
    <row r="61" spans="1:12" s="131" customFormat="1" ht="12" customHeight="1">
      <c r="A61" s="418" t="s">
        <v>1114</v>
      </c>
      <c r="B61" s="1379"/>
      <c r="C61" s="1379"/>
      <c r="D61" s="1379"/>
      <c r="E61" s="1380"/>
      <c r="F61" s="436">
        <v>43366.664751200013</v>
      </c>
      <c r="G61" s="346">
        <v>11344.25592077</v>
      </c>
      <c r="H61" s="346">
        <v>14479.601417560001</v>
      </c>
      <c r="I61" s="346">
        <v>14005.196901139994</v>
      </c>
      <c r="J61" s="346">
        <v>83195.718990670008</v>
      </c>
    </row>
    <row r="62" spans="1:12" s="131" customFormat="1" ht="12" customHeight="1">
      <c r="A62" s="1379" t="s">
        <v>341</v>
      </c>
      <c r="B62" s="1379"/>
      <c r="C62" s="1379"/>
      <c r="D62" s="1379"/>
      <c r="E62" s="1380"/>
      <c r="F62" s="436">
        <v>12649.575999999999</v>
      </c>
      <c r="G62" s="346"/>
      <c r="H62" s="346"/>
      <c r="I62" s="346"/>
      <c r="J62" s="346">
        <v>12649.575999999999</v>
      </c>
    </row>
    <row r="63" spans="1:12" s="131" customFormat="1" ht="12" customHeight="1">
      <c r="A63" s="1379" t="s">
        <v>342</v>
      </c>
      <c r="B63" s="1379"/>
      <c r="C63" s="1379"/>
      <c r="D63" s="1379"/>
      <c r="E63" s="1380"/>
      <c r="F63" s="436">
        <v>833.95466351999994</v>
      </c>
      <c r="G63" s="346">
        <v>2.01125899</v>
      </c>
      <c r="H63" s="346">
        <v>77.282262579999994</v>
      </c>
      <c r="I63" s="346">
        <v>381.35845308999995</v>
      </c>
      <c r="J63" s="346">
        <v>1294.6066381799999</v>
      </c>
    </row>
    <row r="64" spans="1:12" s="132" customFormat="1" ht="12" customHeight="1">
      <c r="A64" s="1379" t="s">
        <v>1392</v>
      </c>
      <c r="B64" s="1379"/>
      <c r="C64" s="1379"/>
      <c r="D64" s="1379"/>
      <c r="E64" s="1380"/>
      <c r="F64" s="436">
        <v>8224.1001478400012</v>
      </c>
      <c r="G64" s="346">
        <v>13840.920033560005</v>
      </c>
      <c r="H64" s="346">
        <v>3264.9872551399994</v>
      </c>
      <c r="I64" s="346">
        <v>2714.2022685300062</v>
      </c>
      <c r="J64" s="2387">
        <v>28044.209705070014</v>
      </c>
    </row>
    <row r="65" spans="1:17" s="99" customFormat="1" ht="12" customHeight="1">
      <c r="A65" s="1381" t="s">
        <v>51</v>
      </c>
      <c r="B65" s="1381"/>
      <c r="C65" s="1381"/>
      <c r="D65" s="1381"/>
      <c r="E65" s="1382"/>
      <c r="F65" s="2220">
        <v>144272.29791933004</v>
      </c>
      <c r="G65" s="2220">
        <v>141628.59551253999</v>
      </c>
      <c r="H65" s="2220">
        <v>199841.38357099998</v>
      </c>
      <c r="I65" s="2220">
        <v>89089.233569099975</v>
      </c>
      <c r="J65" s="2220">
        <v>574831.51057197002</v>
      </c>
    </row>
    <row r="66" spans="1:17" s="241" customFormat="1" ht="10.5" customHeight="1">
      <c r="A66" s="254"/>
      <c r="B66" s="255"/>
      <c r="C66" s="255"/>
      <c r="D66" s="255"/>
      <c r="E66" s="255"/>
      <c r="F66" s="255"/>
      <c r="G66" s="255"/>
      <c r="H66" s="255"/>
      <c r="I66" s="255"/>
      <c r="J66" s="255"/>
      <c r="K66" s="244"/>
    </row>
    <row r="67" spans="1:17" s="233" customFormat="1" ht="9" customHeight="1">
      <c r="A67" s="1388" t="s">
        <v>1083</v>
      </c>
      <c r="B67" s="256"/>
      <c r="C67" s="256"/>
      <c r="D67" s="256"/>
      <c r="E67" s="256"/>
      <c r="F67" s="256"/>
      <c r="G67" s="256"/>
      <c r="H67" s="256"/>
      <c r="I67" s="256"/>
      <c r="J67" s="256"/>
      <c r="K67" s="232"/>
    </row>
    <row r="68" spans="1:17" s="241" customFormat="1" ht="11.1" customHeight="1">
      <c r="A68" s="1400"/>
      <c r="B68" s="1400"/>
      <c r="C68" s="1400"/>
      <c r="D68" s="1400"/>
      <c r="E68" s="998" t="s">
        <v>5</v>
      </c>
      <c r="F68" s="309" t="s">
        <v>3</v>
      </c>
      <c r="G68" s="309" t="s">
        <v>6</v>
      </c>
      <c r="H68" s="309" t="s">
        <v>2</v>
      </c>
      <c r="I68" s="309" t="s">
        <v>5</v>
      </c>
      <c r="J68" s="309" t="s">
        <v>3</v>
      </c>
      <c r="K68" s="1385"/>
      <c r="L68" s="1385"/>
      <c r="M68" s="1385"/>
      <c r="N68" s="1385"/>
      <c r="O68" s="1385"/>
      <c r="P68" s="1385"/>
      <c r="Q68" s="240"/>
    </row>
    <row r="69" spans="1:17" s="241" customFormat="1" ht="11.1" customHeight="1">
      <c r="A69" s="1401" t="s">
        <v>1</v>
      </c>
      <c r="B69" s="1401"/>
      <c r="C69" s="1401"/>
      <c r="D69" s="1401"/>
      <c r="E69" s="1632" t="s">
        <v>1813</v>
      </c>
      <c r="F69" s="311" t="s">
        <v>1326</v>
      </c>
      <c r="G69" s="311" t="s">
        <v>1326</v>
      </c>
      <c r="H69" s="311" t="s">
        <v>1326</v>
      </c>
      <c r="I69" s="311" t="s">
        <v>1326</v>
      </c>
      <c r="J69" s="311" t="s">
        <v>1045</v>
      </c>
      <c r="K69" s="1385"/>
      <c r="L69" s="1385"/>
      <c r="M69" s="1385"/>
      <c r="N69" s="1385"/>
      <c r="O69" s="1385"/>
      <c r="P69" s="1385"/>
      <c r="Q69" s="240"/>
    </row>
    <row r="70" spans="1:17" s="241" customFormat="1" ht="12" customHeight="1">
      <c r="A70" s="1375" t="s">
        <v>17</v>
      </c>
      <c r="B70" s="1375"/>
      <c r="C70" s="1375"/>
      <c r="D70" s="1375"/>
      <c r="E70" s="2377">
        <v>163493.5325</v>
      </c>
      <c r="F70" s="2378">
        <v>19317.199000000001</v>
      </c>
      <c r="G70" s="2378">
        <v>182881.74285000001</v>
      </c>
      <c r="H70" s="2379">
        <v>187264.231</v>
      </c>
      <c r="I70" s="2378">
        <v>304557.43199999997</v>
      </c>
      <c r="J70" s="2378">
        <v>50671.259250000003</v>
      </c>
      <c r="K70" s="256"/>
      <c r="L70" s="256"/>
      <c r="M70" s="256"/>
      <c r="N70" s="256"/>
      <c r="O70" s="256"/>
      <c r="P70" s="256"/>
      <c r="Q70" s="240"/>
    </row>
    <row r="71" spans="1:17" s="241" customFormat="1" ht="12" customHeight="1">
      <c r="A71" s="1377" t="s">
        <v>1390</v>
      </c>
      <c r="B71" s="1377"/>
      <c r="C71" s="1377"/>
      <c r="D71" s="1377"/>
      <c r="E71" s="1696">
        <v>173531.09</v>
      </c>
      <c r="F71" s="2380">
        <v>212763.31</v>
      </c>
      <c r="G71" s="2380">
        <v>192163.05100000004</v>
      </c>
      <c r="H71" s="2381">
        <v>191522.63868</v>
      </c>
      <c r="I71" s="2380">
        <v>115463.932</v>
      </c>
      <c r="J71" s="2380">
        <v>460.7</v>
      </c>
      <c r="K71" s="256"/>
      <c r="L71" s="256"/>
      <c r="M71" s="256"/>
      <c r="N71" s="256"/>
      <c r="O71" s="256"/>
      <c r="P71" s="256"/>
      <c r="Q71" s="240"/>
    </row>
    <row r="72" spans="1:17" s="241" customFormat="1" ht="18" customHeight="1">
      <c r="A72" s="2737" t="s">
        <v>1391</v>
      </c>
      <c r="B72" s="2737"/>
      <c r="C72" s="2737"/>
      <c r="D72" s="2737"/>
      <c r="E72" s="1696">
        <v>100454.83820980998</v>
      </c>
      <c r="F72" s="2380">
        <v>90074.2</v>
      </c>
      <c r="G72" s="2380">
        <v>96449.038927709989</v>
      </c>
      <c r="H72" s="2381">
        <v>81965.810000000012</v>
      </c>
      <c r="I72" s="2380">
        <v>89792.225999999995</v>
      </c>
      <c r="J72" s="2380">
        <v>283148.35100000002</v>
      </c>
      <c r="K72" s="256"/>
      <c r="L72" s="256"/>
      <c r="M72" s="256"/>
      <c r="N72" s="256"/>
      <c r="O72" s="256"/>
      <c r="P72" s="256"/>
      <c r="Q72" s="240"/>
    </row>
    <row r="73" spans="1:17" s="241" customFormat="1" ht="12" customHeight="1">
      <c r="A73" s="2737" t="s">
        <v>437</v>
      </c>
      <c r="B73" s="2737"/>
      <c r="C73" s="2737"/>
      <c r="D73" s="2737"/>
      <c r="E73" s="1696">
        <v>12167.93852824</v>
      </c>
      <c r="F73" s="2380">
        <v>10779.2</v>
      </c>
      <c r="G73" s="2380">
        <v>6829.7410835699993</v>
      </c>
      <c r="H73" s="2381">
        <v>9957.1909999999989</v>
      </c>
      <c r="I73" s="2380">
        <v>4901.713999999999</v>
      </c>
      <c r="J73" s="2380">
        <v>28608.438999999998</v>
      </c>
      <c r="K73" s="256"/>
      <c r="L73" s="256"/>
      <c r="M73" s="256"/>
      <c r="N73" s="256"/>
      <c r="O73" s="256"/>
      <c r="P73" s="256"/>
      <c r="Q73" s="240"/>
    </row>
    <row r="74" spans="1:17" s="241" customFormat="1" ht="12" customHeight="1">
      <c r="A74" s="1379" t="s">
        <v>200</v>
      </c>
      <c r="B74" s="1379"/>
      <c r="C74" s="1379"/>
      <c r="D74" s="1379"/>
      <c r="E74" s="1696"/>
      <c r="F74" s="2380"/>
      <c r="G74" s="2380"/>
      <c r="H74" s="2381"/>
      <c r="I74" s="2380"/>
      <c r="J74" s="2380"/>
      <c r="K74" s="256"/>
      <c r="L74" s="256"/>
      <c r="M74" s="256"/>
      <c r="N74" s="256"/>
      <c r="O74" s="256"/>
      <c r="P74" s="256"/>
      <c r="Q74" s="240"/>
    </row>
    <row r="75" spans="1:17" s="241" customFormat="1" ht="12" customHeight="1">
      <c r="A75" s="418" t="s">
        <v>1114</v>
      </c>
      <c r="B75" s="1379"/>
      <c r="C75" s="1379"/>
      <c r="D75" s="1379"/>
      <c r="E75" s="1696">
        <v>83195.718990670008</v>
      </c>
      <c r="F75" s="2380">
        <v>86022</v>
      </c>
      <c r="G75" s="2380">
        <v>93225.171645130002</v>
      </c>
      <c r="H75" s="2381">
        <v>90313.152999999991</v>
      </c>
      <c r="I75" s="2380">
        <v>73754.195000000007</v>
      </c>
      <c r="J75" s="2380">
        <v>112608.897</v>
      </c>
      <c r="K75" s="256"/>
      <c r="L75" s="256"/>
      <c r="M75" s="256"/>
      <c r="N75" s="256"/>
      <c r="O75" s="256"/>
      <c r="P75" s="256"/>
      <c r="Q75" s="240"/>
    </row>
    <row r="76" spans="1:17" s="241" customFormat="1" ht="12" customHeight="1">
      <c r="A76" s="1379" t="s">
        <v>341</v>
      </c>
      <c r="B76" s="1379"/>
      <c r="C76" s="1379"/>
      <c r="D76" s="1379"/>
      <c r="E76" s="1696">
        <v>12649.575999999999</v>
      </c>
      <c r="F76" s="2380">
        <v>8462</v>
      </c>
      <c r="G76" s="2380">
        <v>33855</v>
      </c>
      <c r="H76" s="2381">
        <v>33300.445999999996</v>
      </c>
      <c r="I76" s="2380">
        <v>34659.073999999993</v>
      </c>
      <c r="J76" s="2380">
        <v>27508</v>
      </c>
      <c r="K76" s="256"/>
      <c r="L76" s="256"/>
      <c r="M76" s="256"/>
      <c r="N76" s="256"/>
      <c r="O76" s="256"/>
      <c r="P76" s="256"/>
      <c r="Q76" s="240"/>
    </row>
    <row r="77" spans="1:17" s="241" customFormat="1" ht="12" customHeight="1">
      <c r="A77" s="1379" t="s">
        <v>342</v>
      </c>
      <c r="B77" s="1379"/>
      <c r="C77" s="1379"/>
      <c r="D77" s="1379"/>
      <c r="E77" s="1696">
        <v>1294.6066381799999</v>
      </c>
      <c r="F77" s="2380">
        <v>1636.617</v>
      </c>
      <c r="G77" s="2380">
        <v>1846.5583994099998</v>
      </c>
      <c r="H77" s="2381">
        <v>3026.2080000000001</v>
      </c>
      <c r="I77" s="2380">
        <v>2167.2019999999998</v>
      </c>
      <c r="J77" s="2380">
        <v>7698.2629999999999</v>
      </c>
      <c r="K77" s="256"/>
      <c r="L77" s="256"/>
      <c r="M77" s="256"/>
      <c r="N77" s="256"/>
      <c r="O77" s="256"/>
      <c r="P77" s="256"/>
      <c r="Q77" s="240"/>
    </row>
    <row r="78" spans="1:17" s="249" customFormat="1" ht="12" customHeight="1">
      <c r="A78" s="1379" t="s">
        <v>1392</v>
      </c>
      <c r="B78" s="1379"/>
      <c r="C78" s="1379"/>
      <c r="D78" s="1379"/>
      <c r="E78" s="1696">
        <v>28044.209705070014</v>
      </c>
      <c r="F78" s="2380">
        <v>27147.35</v>
      </c>
      <c r="G78" s="2380">
        <v>31088.549893517342</v>
      </c>
      <c r="H78" s="2381">
        <v>31624.57</v>
      </c>
      <c r="I78" s="2380">
        <v>34712.239000000001</v>
      </c>
      <c r="J78" s="2380">
        <v>42778.324000000001</v>
      </c>
      <c r="K78" s="256"/>
      <c r="L78" s="256"/>
      <c r="M78" s="256"/>
      <c r="N78" s="256"/>
      <c r="O78" s="256"/>
      <c r="P78" s="256"/>
      <c r="Q78" s="248"/>
    </row>
    <row r="79" spans="1:17" s="249" customFormat="1" ht="12" customHeight="1">
      <c r="A79" s="246" t="s">
        <v>51</v>
      </c>
      <c r="B79" s="1399"/>
      <c r="C79" s="1399"/>
      <c r="D79" s="1399"/>
      <c r="E79" s="1386">
        <v>574831.51057197002</v>
      </c>
      <c r="F79" s="1417">
        <v>456201.87599999999</v>
      </c>
      <c r="G79" s="1417">
        <v>638338.8537993374</v>
      </c>
      <c r="H79" s="247">
        <v>628974.24767999991</v>
      </c>
      <c r="I79" s="1417">
        <v>660008.01399999997</v>
      </c>
      <c r="J79" s="1417">
        <v>553482.23325000005</v>
      </c>
      <c r="K79" s="1384"/>
      <c r="L79" s="1384"/>
      <c r="M79" s="1384"/>
      <c r="N79" s="1384"/>
      <c r="O79" s="1384"/>
      <c r="P79" s="1384"/>
      <c r="Q79" s="248"/>
    </row>
    <row r="80" spans="1:17" s="131" customFormat="1" ht="7.5" customHeight="1">
      <c r="E80" s="99"/>
      <c r="F80" s="99"/>
      <c r="G80" s="99"/>
      <c r="H80" s="99"/>
      <c r="I80" s="99"/>
      <c r="J80" s="99"/>
    </row>
    <row r="81" spans="1:11" s="131" customFormat="1" ht="12" customHeight="1">
      <c r="A81" s="1374" t="s">
        <v>371</v>
      </c>
      <c r="B81" s="1374"/>
      <c r="C81" s="1374"/>
      <c r="D81" s="1374"/>
      <c r="E81" s="1374"/>
      <c r="F81" s="1374"/>
      <c r="G81" s="1374"/>
      <c r="H81" s="1374"/>
      <c r="I81" s="1374"/>
      <c r="J81" s="1374"/>
    </row>
    <row r="82" spans="1:11" s="131" customFormat="1" ht="12" customHeight="1">
      <c r="A82" s="1694" t="s">
        <v>1871</v>
      </c>
      <c r="B82" s="1694"/>
      <c r="C82" s="1694"/>
      <c r="D82" s="1694"/>
      <c r="E82" s="1694"/>
      <c r="F82" s="1694"/>
      <c r="G82" s="1694"/>
      <c r="H82" s="1694"/>
      <c r="I82" s="1694"/>
      <c r="J82" s="1694"/>
    </row>
    <row r="83" spans="1:11" ht="12" customHeight="1">
      <c r="A83" s="1374" t="s">
        <v>1629</v>
      </c>
      <c r="B83" s="1374"/>
      <c r="C83" s="1374"/>
      <c r="D83" s="1374"/>
      <c r="E83" s="1374"/>
      <c r="F83" s="1374"/>
      <c r="G83" s="1374"/>
      <c r="H83" s="1374"/>
      <c r="I83" s="1374"/>
      <c r="J83" s="1374"/>
    </row>
    <row r="84" spans="1:11" s="433" customFormat="1" ht="18.75" customHeight="1">
      <c r="A84" s="562"/>
      <c r="B84" s="98"/>
      <c r="C84" s="98"/>
      <c r="D84" s="98"/>
      <c r="E84" s="98"/>
      <c r="F84" s="98"/>
      <c r="G84" s="98"/>
      <c r="H84" s="98"/>
      <c r="I84" s="98"/>
      <c r="J84" s="98"/>
    </row>
    <row r="85" spans="1:11" s="50" customFormat="1" ht="18.75" customHeight="1">
      <c r="A85" s="432" t="s">
        <v>1095</v>
      </c>
      <c r="B85" s="433"/>
      <c r="C85" s="433"/>
      <c r="D85" s="433"/>
      <c r="E85" s="433"/>
      <c r="F85" s="433"/>
      <c r="G85" s="433"/>
      <c r="H85" s="433"/>
      <c r="I85" s="433"/>
      <c r="J85" s="433"/>
    </row>
    <row r="86" spans="1:11" s="1394" customFormat="1" ht="11.25" customHeight="1">
      <c r="A86" s="50"/>
      <c r="B86" s="50"/>
      <c r="C86" s="50"/>
      <c r="D86" s="50"/>
      <c r="E86" s="50"/>
      <c r="F86" s="433"/>
      <c r="G86" s="50"/>
      <c r="H86" s="50"/>
      <c r="I86" s="50"/>
      <c r="J86" s="50"/>
      <c r="K86" s="50"/>
    </row>
    <row r="87" spans="1:11" s="241" customFormat="1" ht="11.1" customHeight="1">
      <c r="A87" s="1401" t="s">
        <v>50</v>
      </c>
      <c r="B87" s="1562" t="s">
        <v>1626</v>
      </c>
      <c r="C87" s="1402" t="s">
        <v>1094</v>
      </c>
      <c r="D87" s="1402" t="s">
        <v>1839</v>
      </c>
      <c r="E87" s="1402" t="s">
        <v>51</v>
      </c>
      <c r="F87" s="2738"/>
      <c r="G87" s="2031"/>
      <c r="H87" s="1385"/>
      <c r="I87" s="240"/>
    </row>
    <row r="88" spans="1:11" s="241" customFormat="1" ht="12" customHeight="1">
      <c r="A88" s="1780" t="s">
        <v>1815</v>
      </c>
      <c r="B88" s="1696">
        <v>664</v>
      </c>
      <c r="C88" s="1696">
        <v>225</v>
      </c>
      <c r="D88" s="1696">
        <v>57</v>
      </c>
      <c r="E88" s="1696">
        <v>167</v>
      </c>
      <c r="F88" s="2738"/>
      <c r="G88" s="2032"/>
      <c r="H88" s="256"/>
      <c r="I88" s="240"/>
    </row>
    <row r="89" spans="1:11" s="241" customFormat="1" ht="12" customHeight="1">
      <c r="A89" s="1583" t="s">
        <v>1686</v>
      </c>
      <c r="B89" s="2388">
        <v>331</v>
      </c>
      <c r="C89" s="2388">
        <v>118</v>
      </c>
      <c r="D89" s="2388">
        <v>48</v>
      </c>
      <c r="E89" s="2388">
        <v>133</v>
      </c>
      <c r="F89" s="2738"/>
      <c r="G89" s="2032"/>
      <c r="H89" s="256"/>
      <c r="I89" s="240"/>
    </row>
    <row r="90" spans="1:11" s="131" customFormat="1" ht="7.5" customHeight="1">
      <c r="D90" s="2033"/>
      <c r="E90" s="99"/>
      <c r="F90" s="99"/>
      <c r="G90" s="99"/>
      <c r="H90" s="99"/>
      <c r="I90" s="99"/>
      <c r="J90" s="99"/>
    </row>
    <row r="91" spans="1:11" s="131" customFormat="1" ht="12" customHeight="1">
      <c r="A91" s="1744"/>
      <c r="B91" s="1561"/>
      <c r="C91" s="1561"/>
      <c r="D91" s="1561"/>
      <c r="E91" s="1561"/>
      <c r="F91" s="1561"/>
      <c r="G91" s="1561"/>
      <c r="H91" s="1561"/>
      <c r="I91" s="1561"/>
      <c r="J91" s="1561"/>
    </row>
  </sheetData>
  <mergeCells count="5">
    <mergeCell ref="A58:E58"/>
    <mergeCell ref="A59:E59"/>
    <mergeCell ref="A72:D72"/>
    <mergeCell ref="A73:D73"/>
    <mergeCell ref="F87:F89"/>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207"/>
  <sheetViews>
    <sheetView showGridLines="0" zoomScale="140" zoomScaleNormal="140" zoomScaleSheetLayoutView="130" workbookViewId="0"/>
  </sheetViews>
  <sheetFormatPr baseColWidth="10" defaultColWidth="10.85546875" defaultRowHeight="22.5" customHeight="1"/>
  <cols>
    <col min="1" max="1" width="35.85546875" style="62" customWidth="1"/>
    <col min="2" max="10" width="6.42578125" style="62" customWidth="1"/>
    <col min="11" max="18" width="8.140625" style="62" customWidth="1"/>
    <col min="19" max="23" width="10.42578125" style="62" customWidth="1"/>
    <col min="24" max="16384" width="10.85546875" style="62"/>
  </cols>
  <sheetData>
    <row r="1" spans="1:13" s="98" customFormat="1" ht="22.5" customHeight="1">
      <c r="A1" s="545"/>
      <c r="B1" s="546"/>
      <c r="C1" s="546"/>
      <c r="D1" s="546"/>
      <c r="E1" s="546"/>
      <c r="F1" s="546"/>
      <c r="G1" s="546"/>
      <c r="H1" s="546"/>
      <c r="I1" s="546"/>
      <c r="J1" s="546"/>
    </row>
    <row r="2" spans="1:13" s="433" customFormat="1" ht="18.75" customHeight="1">
      <c r="A2" s="432" t="s">
        <v>604</v>
      </c>
    </row>
    <row r="3" spans="1:13" s="50" customFormat="1" ht="70.5" customHeight="1">
      <c r="A3" s="2740" t="s">
        <v>2054</v>
      </c>
      <c r="B3" s="2740"/>
      <c r="C3" s="2740"/>
      <c r="D3" s="2740"/>
      <c r="E3" s="2740"/>
      <c r="F3" s="2740"/>
      <c r="G3" s="2740"/>
      <c r="H3" s="2740"/>
      <c r="I3" s="2740"/>
      <c r="J3" s="2740"/>
    </row>
    <row r="4" spans="1:13" s="83" customFormat="1" ht="13.5" customHeight="1">
      <c r="A4" s="171"/>
      <c r="B4" s="586" t="s">
        <v>5</v>
      </c>
      <c r="C4" s="163" t="s">
        <v>3</v>
      </c>
      <c r="D4" s="163" t="s">
        <v>1652</v>
      </c>
      <c r="E4" s="163" t="s">
        <v>1578</v>
      </c>
      <c r="F4" s="163" t="s">
        <v>5</v>
      </c>
      <c r="G4" s="163" t="s">
        <v>3</v>
      </c>
      <c r="H4" s="163" t="s">
        <v>6</v>
      </c>
      <c r="I4" s="163" t="s">
        <v>2</v>
      </c>
      <c r="J4" s="163" t="s">
        <v>5</v>
      </c>
    </row>
    <row r="5" spans="1:13" s="85" customFormat="1" ht="13.5" customHeight="1">
      <c r="A5" s="68" t="s">
        <v>1</v>
      </c>
      <c r="B5" s="2067" t="s">
        <v>1764</v>
      </c>
      <c r="C5" s="164" t="s">
        <v>1326</v>
      </c>
      <c r="D5" s="164" t="s">
        <v>1326</v>
      </c>
      <c r="E5" s="164" t="s">
        <v>1326</v>
      </c>
      <c r="F5" s="164" t="s">
        <v>1326</v>
      </c>
      <c r="G5" s="164" t="s">
        <v>1045</v>
      </c>
      <c r="H5" s="164" t="s">
        <v>1045</v>
      </c>
      <c r="I5" s="164" t="s">
        <v>1045</v>
      </c>
      <c r="J5" s="164" t="s">
        <v>1045</v>
      </c>
      <c r="K5" s="84"/>
    </row>
    <row r="6" spans="1:13" s="85" customFormat="1" ht="12" customHeight="1">
      <c r="A6" s="1651" t="s">
        <v>1556</v>
      </c>
      <c r="B6" s="1032">
        <v>188809.13136951363</v>
      </c>
      <c r="C6" s="1329">
        <v>190078.44079767205</v>
      </c>
      <c r="D6" s="214">
        <v>164180.83688182713</v>
      </c>
      <c r="E6" s="214">
        <v>162389.88510349797</v>
      </c>
      <c r="F6" s="214">
        <v>167910.02998672001</v>
      </c>
      <c r="G6" s="214">
        <v>158723</v>
      </c>
      <c r="H6" s="214">
        <v>137212</v>
      </c>
      <c r="I6" s="214">
        <v>137705.89918794698</v>
      </c>
      <c r="J6" s="214">
        <v>141421.763034598</v>
      </c>
      <c r="K6" s="84"/>
    </row>
    <row r="7" spans="1:13" s="88" customFormat="1" ht="12" customHeight="1">
      <c r="A7" s="1652" t="s">
        <v>1358</v>
      </c>
      <c r="B7" s="2103">
        <v>2447.411935190732</v>
      </c>
      <c r="C7" s="2104"/>
      <c r="D7" s="2105">
        <v>7978.2517755808749</v>
      </c>
      <c r="E7" s="2105">
        <v>5711.5777395449995</v>
      </c>
      <c r="F7" s="2105">
        <v>3263.763775938</v>
      </c>
      <c r="G7" s="2105"/>
      <c r="H7" s="2105">
        <v>7883.9981638465006</v>
      </c>
      <c r="I7" s="2105">
        <v>5086.608734079</v>
      </c>
      <c r="J7" s="2105">
        <v>2759.5281472715001</v>
      </c>
      <c r="K7" s="87"/>
    </row>
    <row r="8" spans="1:13" s="85" customFormat="1" ht="12" customHeight="1">
      <c r="A8" s="1652" t="s">
        <v>1348</v>
      </c>
      <c r="B8" s="2103">
        <v>-6083.3167805881794</v>
      </c>
      <c r="C8" s="2104">
        <v>-540.9772325429916</v>
      </c>
      <c r="D8" s="2105">
        <v>-273.84904382079839</v>
      </c>
      <c r="E8" s="2105">
        <v>-249.05287269198894</v>
      </c>
      <c r="F8" s="2105">
        <v>-273.12295018002391</v>
      </c>
      <c r="G8" s="2105">
        <v>149</v>
      </c>
      <c r="H8" s="2105">
        <v>9</v>
      </c>
      <c r="I8" s="2105"/>
      <c r="J8" s="2105"/>
      <c r="K8" s="84"/>
    </row>
    <row r="9" spans="1:13" s="85" customFormat="1" ht="12" customHeight="1">
      <c r="A9" s="1652" t="s">
        <v>1678</v>
      </c>
      <c r="B9" s="2103">
        <v>0</v>
      </c>
      <c r="C9" s="2104">
        <v>-402.57894501999999</v>
      </c>
      <c r="D9" s="2105">
        <v>-1248.8120900299998</v>
      </c>
      <c r="E9" s="2105">
        <v>-1335.3869999999999</v>
      </c>
      <c r="F9" s="2105">
        <v>-1252.7809999999999</v>
      </c>
      <c r="G9" s="2105">
        <v>-1252.7809999999999</v>
      </c>
      <c r="H9" s="2105">
        <v>-1012.895</v>
      </c>
      <c r="I9" s="2105">
        <v>-1012.895</v>
      </c>
      <c r="J9" s="2105">
        <v>-1012.895</v>
      </c>
      <c r="K9" s="84"/>
    </row>
    <row r="10" spans="1:13" s="85" customFormat="1" ht="12" customHeight="1">
      <c r="A10" s="1653" t="s">
        <v>1567</v>
      </c>
      <c r="B10" s="2106">
        <v>-8063.8543325000001</v>
      </c>
      <c r="C10" s="2107">
        <v>-8271.9009282999996</v>
      </c>
      <c r="D10" s="2108">
        <v>-8197.9928813000006</v>
      </c>
      <c r="E10" s="2108">
        <v>-8125.9821386100002</v>
      </c>
      <c r="F10" s="2108">
        <v>-8063.6949999999997</v>
      </c>
      <c r="G10" s="2108"/>
      <c r="H10" s="2108"/>
      <c r="I10" s="2108"/>
      <c r="J10" s="2108"/>
      <c r="K10" s="84"/>
      <c r="M10" s="2020"/>
    </row>
    <row r="11" spans="1:13" s="85" customFormat="1" ht="12" customHeight="1">
      <c r="A11" s="167" t="s">
        <v>1224</v>
      </c>
      <c r="B11" s="2109">
        <v>177109.37219161619</v>
      </c>
      <c r="C11" s="2110">
        <v>180862.98369180906</v>
      </c>
      <c r="D11" s="2111">
        <v>162438.43464225717</v>
      </c>
      <c r="E11" s="2111">
        <v>158391.04083174097</v>
      </c>
      <c r="F11" s="2111">
        <v>161584.19481247797</v>
      </c>
      <c r="G11" s="2111">
        <v>157619.38813394902</v>
      </c>
      <c r="H11" s="2111">
        <v>144091.82843076051</v>
      </c>
      <c r="I11" s="2111">
        <v>141779.61292202599</v>
      </c>
      <c r="J11" s="2111">
        <v>143168.39618186952</v>
      </c>
      <c r="K11" s="86"/>
    </row>
    <row r="12" spans="1:13" s="85" customFormat="1" ht="12" customHeight="1">
      <c r="A12" s="165" t="s">
        <v>35</v>
      </c>
      <c r="B12" s="1032">
        <v>-17137.668593511728</v>
      </c>
      <c r="C12" s="1329">
        <v>-17956.552538991749</v>
      </c>
      <c r="D12" s="214">
        <v>-9660.1204246196176</v>
      </c>
      <c r="E12" s="214">
        <v>-9679.5246647044951</v>
      </c>
      <c r="F12" s="214">
        <v>-15897.65</v>
      </c>
      <c r="G12" s="214">
        <v>-15511.288185860505</v>
      </c>
      <c r="H12" s="214">
        <v>-8050.1453423619459</v>
      </c>
      <c r="I12" s="214">
        <v>-8834.3700381739454</v>
      </c>
      <c r="J12" s="214">
        <v>-13310.504000000001</v>
      </c>
      <c r="K12" s="84"/>
    </row>
    <row r="13" spans="1:13" s="1126" customFormat="1" ht="12" customHeight="1">
      <c r="A13" s="469" t="s">
        <v>309</v>
      </c>
      <c r="B13" s="2112">
        <v>159971.70359810448</v>
      </c>
      <c r="C13" s="2113">
        <v>162906.4311528173</v>
      </c>
      <c r="D13" s="2114">
        <v>152778.31421763755</v>
      </c>
      <c r="E13" s="2114">
        <v>148711.51616703649</v>
      </c>
      <c r="F13" s="2114">
        <v>145686.54481247798</v>
      </c>
      <c r="G13" s="2114">
        <v>142108.09994808852</v>
      </c>
      <c r="H13" s="2114">
        <v>136041.68308839857</v>
      </c>
      <c r="I13" s="2114">
        <v>132945.24288385204</v>
      </c>
      <c r="J13" s="2114">
        <v>129857.89218186952</v>
      </c>
      <c r="K13" s="1125"/>
    </row>
    <row r="14" spans="1:13" s="85" customFormat="1" ht="12" customHeight="1">
      <c r="A14" s="166" t="s">
        <v>1568</v>
      </c>
      <c r="B14" s="2106">
        <v>9950.7498799999994</v>
      </c>
      <c r="C14" s="2107">
        <v>10266.981110000001</v>
      </c>
      <c r="D14" s="2108">
        <v>10266.981110000001</v>
      </c>
      <c r="E14" s="2108">
        <v>10266.981110000001</v>
      </c>
      <c r="F14" s="2108">
        <v>10266.981110000001</v>
      </c>
      <c r="G14" s="2108">
        <v>4028.3967499999999</v>
      </c>
      <c r="H14" s="2108">
        <v>3647.0279999999998</v>
      </c>
      <c r="I14" s="2108">
        <v>3668.8676499999997</v>
      </c>
      <c r="J14" s="2108">
        <v>3488</v>
      </c>
      <c r="K14" s="84"/>
    </row>
    <row r="15" spans="1:13" s="85" customFormat="1" ht="12" customHeight="1">
      <c r="A15" s="167" t="s">
        <v>150</v>
      </c>
      <c r="B15" s="2109">
        <v>169922.45347810446</v>
      </c>
      <c r="C15" s="2110">
        <v>173173.41226281729</v>
      </c>
      <c r="D15" s="2111">
        <v>163045.29532763755</v>
      </c>
      <c r="E15" s="2111">
        <v>158978.49727703648</v>
      </c>
      <c r="F15" s="2111">
        <v>155953.52592247797</v>
      </c>
      <c r="G15" s="2111">
        <v>146136.49669808854</v>
      </c>
      <c r="H15" s="2111">
        <v>139688.71108839856</v>
      </c>
      <c r="I15" s="2111">
        <v>136614.11053385204</v>
      </c>
      <c r="J15" s="2111">
        <v>133345.89218186954</v>
      </c>
      <c r="K15" s="84"/>
    </row>
    <row r="16" spans="1:13" s="88" customFormat="1" ht="12" customHeight="1">
      <c r="A16" s="167" t="s">
        <v>1837</v>
      </c>
      <c r="B16" s="2109">
        <v>21632.593562499998</v>
      </c>
      <c r="C16" s="2110">
        <v>27887.036500000002</v>
      </c>
      <c r="D16" s="2111">
        <v>27417.566120000003</v>
      </c>
      <c r="E16" s="2111">
        <v>25416.490870000001</v>
      </c>
      <c r="F16" s="2111">
        <v>22083.63262</v>
      </c>
      <c r="G16" s="2111">
        <v>24114.573049999999</v>
      </c>
      <c r="H16" s="2111">
        <v>21878.365099999999</v>
      </c>
      <c r="I16" s="2111">
        <v>21148.43148029708</v>
      </c>
      <c r="J16" s="2111">
        <v>20634.175060000001</v>
      </c>
      <c r="K16" s="87"/>
    </row>
    <row r="17" spans="1:11" s="90" customFormat="1" ht="12" customHeight="1">
      <c r="A17" s="170" t="s">
        <v>1558</v>
      </c>
      <c r="B17" s="2115">
        <v>191555.04704060446</v>
      </c>
      <c r="C17" s="2116">
        <v>201060.44876281731</v>
      </c>
      <c r="D17" s="2117">
        <v>190462.86144763755</v>
      </c>
      <c r="E17" s="2117">
        <v>184394.98814703649</v>
      </c>
      <c r="F17" s="2117">
        <v>178037.15854247796</v>
      </c>
      <c r="G17" s="2117">
        <v>170251.06974808854</v>
      </c>
      <c r="H17" s="2117">
        <v>161567.07618839855</v>
      </c>
      <c r="I17" s="2117">
        <v>157762.54201414913</v>
      </c>
      <c r="J17" s="2117">
        <v>153980.06724186955</v>
      </c>
      <c r="K17" s="89"/>
    </row>
    <row r="18" spans="1:11" s="88" customFormat="1" ht="12" customHeight="1">
      <c r="A18" s="417" t="s">
        <v>448</v>
      </c>
      <c r="B18" s="2109">
        <v>1311708.7931470312</v>
      </c>
      <c r="C18" s="2111">
        <v>1310727.19403886</v>
      </c>
      <c r="D18" s="2111">
        <v>1353168.9044236355</v>
      </c>
      <c r="E18" s="2111">
        <v>1321018.506101022</v>
      </c>
      <c r="F18" s="2111">
        <v>1333040.161150221</v>
      </c>
      <c r="G18" s="2111">
        <v>1294134.7500614729</v>
      </c>
      <c r="H18" s="2111">
        <v>1238488.622288119</v>
      </c>
      <c r="I18" s="2111">
        <v>1259572.1403436533</v>
      </c>
      <c r="J18" s="2111">
        <v>1246067.426844964</v>
      </c>
      <c r="K18" s="87"/>
    </row>
    <row r="19" spans="1:11" s="88" customFormat="1" ht="12" customHeight="1">
      <c r="A19" s="169" t="s">
        <v>221</v>
      </c>
      <c r="B19" s="2103">
        <v>1049367.0345176251</v>
      </c>
      <c r="C19" s="2104">
        <v>1048581.755231088</v>
      </c>
      <c r="D19" s="2105">
        <v>1082535.1235389083</v>
      </c>
      <c r="E19" s="2105">
        <v>1056814.8048808177</v>
      </c>
      <c r="F19" s="2105">
        <v>1066432.1289201768</v>
      </c>
      <c r="G19" s="2105">
        <v>1035307.8000491783</v>
      </c>
      <c r="H19" s="2105">
        <v>990790.89783049526</v>
      </c>
      <c r="I19" s="2105">
        <v>1007657.7122749226</v>
      </c>
      <c r="J19" s="2105">
        <v>996853.94147597125</v>
      </c>
      <c r="K19" s="87"/>
    </row>
    <row r="20" spans="1:11" s="88" customFormat="1" ht="12" customHeight="1">
      <c r="A20" s="169" t="s">
        <v>1233</v>
      </c>
      <c r="B20" s="2103">
        <v>0</v>
      </c>
      <c r="C20" s="2104">
        <v>80791.499420027991</v>
      </c>
      <c r="D20" s="2105">
        <v>83758.001885922989</v>
      </c>
      <c r="E20" s="2105">
        <v>84516.247935378007</v>
      </c>
      <c r="F20" s="2105">
        <v>85169.142269150005</v>
      </c>
      <c r="G20" s="2105">
        <v>85351.198593557987</v>
      </c>
      <c r="H20" s="2105">
        <v>88909.908504585997</v>
      </c>
      <c r="I20" s="2105">
        <v>87600.752901419983</v>
      </c>
      <c r="J20" s="2105">
        <v>90659.320318876009</v>
      </c>
      <c r="K20" s="87"/>
    </row>
    <row r="21" spans="1:11" s="88" customFormat="1" ht="12" customHeight="1">
      <c r="A21" s="167" t="s">
        <v>499</v>
      </c>
      <c r="B21" s="2109">
        <v>1049367.0345176251</v>
      </c>
      <c r="C21" s="2110">
        <v>1129373.254651116</v>
      </c>
      <c r="D21" s="2111">
        <v>1166293.1254248314</v>
      </c>
      <c r="E21" s="2111">
        <v>1141331.0528161956</v>
      </c>
      <c r="F21" s="2111">
        <v>1151601.2711893269</v>
      </c>
      <c r="G21" s="2111">
        <v>1120658.9986427363</v>
      </c>
      <c r="H21" s="2111">
        <v>1079700.8063350813</v>
      </c>
      <c r="I21" s="2111">
        <v>1095258.4651763425</v>
      </c>
      <c r="J21" s="2111">
        <v>1087513.2617948472</v>
      </c>
      <c r="K21" s="87"/>
    </row>
    <row r="22" spans="1:11" s="88" customFormat="1" ht="12" customHeight="1">
      <c r="A22" s="167" t="s">
        <v>223</v>
      </c>
      <c r="B22" s="2109">
        <v>83949.362761410011</v>
      </c>
      <c r="C22" s="2110">
        <v>90349.860372089533</v>
      </c>
      <c r="D22" s="2111">
        <v>93303.450033986519</v>
      </c>
      <c r="E22" s="2111">
        <v>91306.484225295659</v>
      </c>
      <c r="F22" s="2111">
        <v>92128.10169514615</v>
      </c>
      <c r="G22" s="2111">
        <v>89652.719891418907</v>
      </c>
      <c r="H22" s="2111">
        <v>86376.064506806506</v>
      </c>
      <c r="I22" s="2111">
        <v>87620.677214107403</v>
      </c>
      <c r="J22" s="2111">
        <v>87001.060943587785</v>
      </c>
      <c r="K22" s="87"/>
    </row>
    <row r="23" spans="1:11" s="90" customFormat="1" ht="12" customHeight="1">
      <c r="A23" s="1127" t="s">
        <v>1798</v>
      </c>
      <c r="B23" s="1128">
        <v>15.244590151589863</v>
      </c>
      <c r="C23" s="1330">
        <v>14.42971794149312</v>
      </c>
      <c r="D23" s="1129">
        <v>13.099478243257831</v>
      </c>
      <c r="E23" s="1129">
        <v>13.029656540063103</v>
      </c>
      <c r="F23" s="1129">
        <v>12.650780124697935</v>
      </c>
      <c r="G23" s="1129">
        <v>12.680761955260245</v>
      </c>
      <c r="H23" s="1129">
        <v>12.599942714702253</v>
      </c>
      <c r="I23" s="1129">
        <v>12.138252943102991</v>
      </c>
      <c r="J23" s="1129">
        <v>11.940809987691575</v>
      </c>
      <c r="K23" s="89"/>
    </row>
    <row r="24" spans="1:11" s="88" customFormat="1" ht="12" customHeight="1">
      <c r="A24" s="169" t="s">
        <v>222</v>
      </c>
      <c r="B24" s="1033">
        <v>16.192852251759053</v>
      </c>
      <c r="C24" s="1331">
        <v>15.338804558137998</v>
      </c>
      <c r="D24" s="264">
        <v>13.979787051239542</v>
      </c>
      <c r="E24" s="264">
        <v>13.929218598299103</v>
      </c>
      <c r="F24" s="264">
        <v>13.542319702402351</v>
      </c>
      <c r="G24" s="264">
        <v>13.040228729263658</v>
      </c>
      <c r="H24" s="264">
        <v>12.937724068444073</v>
      </c>
      <c r="I24" s="264">
        <v>12.473230281023797</v>
      </c>
      <c r="J24" s="264">
        <v>12.261541708631084</v>
      </c>
      <c r="K24" s="87"/>
    </row>
    <row r="25" spans="1:11" s="88" customFormat="1" ht="12" customHeight="1">
      <c r="A25" s="166" t="s">
        <v>500</v>
      </c>
      <c r="B25" s="1034">
        <v>18.254341973745994</v>
      </c>
      <c r="C25" s="1332">
        <v>17.808053443318542</v>
      </c>
      <c r="D25" s="265">
        <v>16.33061683170429</v>
      </c>
      <c r="E25" s="265">
        <v>16.156135215286408</v>
      </c>
      <c r="F25" s="265">
        <v>15.459965433827508</v>
      </c>
      <c r="G25" s="265">
        <v>15.192049495366986</v>
      </c>
      <c r="H25" s="265">
        <v>14.964059972949281</v>
      </c>
      <c r="I25" s="265">
        <v>14.404138112618789</v>
      </c>
      <c r="J25" s="265">
        <v>14.158913978459323</v>
      </c>
      <c r="K25" s="87"/>
    </row>
    <row r="26" spans="1:11" s="88" customFormat="1" ht="12" customHeight="1">
      <c r="A26" s="327"/>
      <c r="B26" s="327"/>
      <c r="C26" s="1927"/>
      <c r="D26" s="1928"/>
      <c r="E26" s="1928"/>
      <c r="F26" s="1928"/>
      <c r="G26" s="1928"/>
      <c r="H26" s="1928"/>
      <c r="I26" s="1928"/>
      <c r="J26" s="1928"/>
      <c r="K26" s="87"/>
    </row>
    <row r="27" spans="1:11" s="88" customFormat="1" ht="12" customHeight="1">
      <c r="A27" s="2019" t="s">
        <v>1283</v>
      </c>
      <c r="B27" s="1654"/>
      <c r="C27" s="1654"/>
      <c r="D27" s="1654"/>
      <c r="E27" s="1654"/>
      <c r="F27" s="1654"/>
      <c r="G27" s="1654"/>
      <c r="H27" s="1654"/>
      <c r="I27" s="1654"/>
      <c r="J27" s="1654"/>
      <c r="K27" s="87"/>
    </row>
    <row r="28" spans="1:11" s="88" customFormat="1" ht="12" customHeight="1">
      <c r="A28" s="167" t="s">
        <v>1266</v>
      </c>
      <c r="B28" s="2109">
        <v>941883.46079664899</v>
      </c>
      <c r="C28" s="2110">
        <v>1016454.4565975977</v>
      </c>
      <c r="D28" s="2111">
        <v>1076948.22225665</v>
      </c>
      <c r="E28" s="2111">
        <v>1065756.5514498516</v>
      </c>
      <c r="F28" s="2111">
        <v>1095744.7371027677</v>
      </c>
      <c r="G28" s="2111">
        <v>1026489</v>
      </c>
      <c r="H28" s="2111">
        <v>973729.41353779298</v>
      </c>
      <c r="I28" s="2111">
        <v>974198.4639337674</v>
      </c>
      <c r="J28" s="2111">
        <v>978963.68281887611</v>
      </c>
      <c r="K28" s="87"/>
    </row>
    <row r="29" spans="1:11" s="88" customFormat="1" ht="12" customHeight="1">
      <c r="A29" s="167" t="s">
        <v>1267</v>
      </c>
      <c r="B29" s="2109">
        <v>75350.676863731918</v>
      </c>
      <c r="C29" s="2110">
        <v>81316.356527807817</v>
      </c>
      <c r="D29" s="2111">
        <v>86155.857780531995</v>
      </c>
      <c r="E29" s="2111">
        <v>85260.524115988126</v>
      </c>
      <c r="F29" s="2111">
        <v>87659.578968221424</v>
      </c>
      <c r="G29" s="2111">
        <v>82119.12</v>
      </c>
      <c r="H29" s="2111">
        <v>77898.353083023438</v>
      </c>
      <c r="I29" s="2111">
        <v>77935.87711470139</v>
      </c>
      <c r="J29" s="2111">
        <v>78317.094625510086</v>
      </c>
      <c r="K29" s="87"/>
    </row>
    <row r="30" spans="1:11" s="85" customFormat="1" ht="12" customHeight="1">
      <c r="A30" s="165" t="s">
        <v>1234</v>
      </c>
      <c r="B30" s="1035">
        <v>16.98423533871162</v>
      </c>
      <c r="C30" s="1333">
        <v>16.032727693311045</v>
      </c>
      <c r="D30" s="266">
        <v>14.18622651119699</v>
      </c>
      <c r="E30" s="266">
        <v>13.95361032167523</v>
      </c>
      <c r="F30" s="266">
        <v>13.295664572178032</v>
      </c>
      <c r="G30" s="266">
        <v>13.844093794291856</v>
      </c>
      <c r="H30" s="266">
        <v>13.971199924435521</v>
      </c>
      <c r="I30" s="266">
        <v>13.646628259607949</v>
      </c>
      <c r="J30" s="266">
        <v>13.264832440765353</v>
      </c>
      <c r="K30" s="84"/>
    </row>
    <row r="31" spans="1:11" s="85" customFormat="1" ht="12" customHeight="1">
      <c r="A31" s="169" t="s">
        <v>1264</v>
      </c>
      <c r="B31" s="1036">
        <v>18.040708914708336</v>
      </c>
      <c r="C31" s="1334">
        <v>17.042805522510289</v>
      </c>
      <c r="D31" s="267">
        <v>15.13956678307064</v>
      </c>
      <c r="E31" s="267">
        <v>14.916961763994102</v>
      </c>
      <c r="F31" s="267">
        <v>14.232651149649229</v>
      </c>
      <c r="G31" s="267">
        <v>14.23653801434682</v>
      </c>
      <c r="H31" s="267">
        <v>14.345742168851192</v>
      </c>
      <c r="I31" s="267">
        <v>14.023231979058014</v>
      </c>
      <c r="J31" s="267">
        <v>13.621127578288384</v>
      </c>
      <c r="K31" s="84"/>
    </row>
    <row r="32" spans="1:11" s="85" customFormat="1" ht="12" customHeight="1">
      <c r="A32" s="166" t="s">
        <v>1265</v>
      </c>
      <c r="B32" s="1037">
        <v>20.337446723885183</v>
      </c>
      <c r="C32" s="1335">
        <v>19.786365385816605</v>
      </c>
      <c r="D32" s="268">
        <v>17.685424193239246</v>
      </c>
      <c r="E32" s="268">
        <v>17.301792599462438</v>
      </c>
      <c r="F32" s="268">
        <v>16.248050528010907</v>
      </c>
      <c r="G32" s="268">
        <v>16.585766603255227</v>
      </c>
      <c r="H32" s="268">
        <v>16.592605085368277</v>
      </c>
      <c r="I32" s="268">
        <v>16.194086508524293</v>
      </c>
      <c r="J32" s="268">
        <v>15.728884528023734</v>
      </c>
      <c r="K32" s="84"/>
    </row>
    <row r="33" spans="1:11" s="85" customFormat="1" ht="12" customHeight="1"/>
    <row r="34" spans="1:11" s="85" customFormat="1" ht="12" customHeight="1">
      <c r="A34" s="167" t="s">
        <v>954</v>
      </c>
      <c r="B34" s="1234">
        <v>6.73</v>
      </c>
      <c r="C34" s="1336">
        <v>6.7</v>
      </c>
      <c r="D34" s="1235">
        <v>6</v>
      </c>
      <c r="E34" s="1235">
        <v>6</v>
      </c>
      <c r="F34" s="1235">
        <v>5.9</v>
      </c>
      <c r="G34" s="1235">
        <v>5.97</v>
      </c>
      <c r="H34" s="1235"/>
      <c r="I34" s="1235"/>
      <c r="J34" s="1235"/>
      <c r="K34" s="84"/>
    </row>
    <row r="35" spans="1:11" ht="7.5" customHeight="1"/>
    <row r="36" spans="1:11" s="279" customFormat="1" ht="36.75" customHeight="1">
      <c r="A36" s="2646" t="s">
        <v>1948</v>
      </c>
      <c r="B36" s="2646"/>
      <c r="C36" s="2646"/>
      <c r="D36" s="2646"/>
      <c r="E36" s="2646"/>
      <c r="F36" s="2646"/>
      <c r="G36" s="2646"/>
      <c r="H36" s="2646"/>
      <c r="I36" s="2646"/>
      <c r="J36" s="2646"/>
    </row>
    <row r="37" spans="1:11" ht="7.5" customHeight="1"/>
    <row r="38" spans="1:11" ht="15.75" customHeight="1">
      <c r="A38" s="2745" t="s">
        <v>1574</v>
      </c>
      <c r="B38" s="2745"/>
      <c r="C38" s="2745"/>
      <c r="D38" s="2745"/>
      <c r="E38" s="2745"/>
      <c r="F38" s="2745"/>
      <c r="G38" s="2745"/>
      <c r="H38" s="2745"/>
      <c r="I38" s="2745"/>
      <c r="J38" s="2745"/>
    </row>
    <row r="39" spans="1:11" ht="22.5" customHeight="1">
      <c r="A39" s="2739" t="s">
        <v>1255</v>
      </c>
      <c r="B39" s="2739"/>
      <c r="C39" s="2739"/>
      <c r="D39" s="2739"/>
      <c r="E39" s="2739"/>
      <c r="F39" s="2739"/>
      <c r="G39" s="2739"/>
      <c r="H39" s="2739"/>
      <c r="I39" s="2739"/>
      <c r="J39" s="2739"/>
    </row>
    <row r="40" spans="1:11" ht="8.25" customHeight="1">
      <c r="A40" s="283"/>
      <c r="B40" s="275"/>
    </row>
    <row r="41" spans="1:11" ht="14.25" customHeight="1">
      <c r="A41" s="284" t="s">
        <v>1283</v>
      </c>
      <c r="B41" s="275"/>
    </row>
    <row r="42" spans="1:11" ht="41.25" customHeight="1">
      <c r="A42" s="2739" t="s">
        <v>1805</v>
      </c>
      <c r="B42" s="2739"/>
      <c r="C42" s="2739"/>
      <c r="D42" s="2739"/>
      <c r="E42" s="2739"/>
      <c r="F42" s="2739"/>
      <c r="G42" s="2739"/>
      <c r="H42" s="2739"/>
      <c r="I42" s="2739"/>
      <c r="J42" s="2739"/>
    </row>
    <row r="43" spans="1:11" s="98" customFormat="1" ht="22.5" customHeight="1">
      <c r="A43" s="545"/>
      <c r="B43" s="546"/>
      <c r="C43" s="546"/>
      <c r="D43" s="546"/>
      <c r="E43" s="546"/>
      <c r="F43" s="546"/>
      <c r="G43" s="546"/>
      <c r="H43" s="546"/>
      <c r="I43" s="546"/>
      <c r="J43" s="546"/>
    </row>
    <row r="44" spans="1:11" s="433" customFormat="1" ht="18.75" customHeight="1">
      <c r="A44" s="432" t="s">
        <v>950</v>
      </c>
    </row>
    <row r="45" spans="1:11" s="50" customFormat="1" ht="12.75" customHeight="1"/>
    <row r="46" spans="1:11" s="83" customFormat="1" ht="11.1" customHeight="1">
      <c r="A46" s="171"/>
      <c r="B46" s="586" t="s">
        <v>5</v>
      </c>
      <c r="C46" s="163" t="s">
        <v>3</v>
      </c>
      <c r="D46" s="163" t="s">
        <v>1652</v>
      </c>
      <c r="E46" s="163" t="s">
        <v>1578</v>
      </c>
      <c r="F46" s="163" t="s">
        <v>5</v>
      </c>
      <c r="G46" s="163" t="s">
        <v>3</v>
      </c>
      <c r="H46" s="163" t="s">
        <v>6</v>
      </c>
      <c r="I46" s="163" t="s">
        <v>2</v>
      </c>
      <c r="J46" s="163" t="s">
        <v>5</v>
      </c>
    </row>
    <row r="47" spans="1:11" s="85" customFormat="1" ht="11.1" customHeight="1">
      <c r="A47" s="68" t="s">
        <v>1</v>
      </c>
      <c r="B47" s="1633" t="s">
        <v>1813</v>
      </c>
      <c r="C47" s="164" t="s">
        <v>1326</v>
      </c>
      <c r="D47" s="164" t="s">
        <v>1326</v>
      </c>
      <c r="E47" s="164" t="s">
        <v>1326</v>
      </c>
      <c r="F47" s="164" t="s">
        <v>1326</v>
      </c>
      <c r="G47" s="164" t="s">
        <v>1045</v>
      </c>
      <c r="H47" s="164" t="s">
        <v>1045</v>
      </c>
      <c r="I47" s="164" t="s">
        <v>1045</v>
      </c>
      <c r="J47" s="164" t="s">
        <v>1045</v>
      </c>
      <c r="K47" s="84"/>
    </row>
    <row r="48" spans="1:11" s="85" customFormat="1" ht="12" customHeight="1">
      <c r="A48" s="165" t="s">
        <v>224</v>
      </c>
      <c r="B48" s="1025"/>
      <c r="C48" s="1337"/>
      <c r="D48" s="211"/>
      <c r="E48" s="211"/>
      <c r="F48" s="211"/>
      <c r="G48" s="211"/>
      <c r="H48" s="211"/>
      <c r="I48" s="211"/>
      <c r="J48" s="211"/>
      <c r="K48" s="84"/>
    </row>
    <row r="49" spans="1:11" s="85" customFormat="1" ht="12" customHeight="1">
      <c r="A49" s="168" t="s">
        <v>187</v>
      </c>
      <c r="B49" s="1805">
        <v>31715.984047008002</v>
      </c>
      <c r="C49" s="436">
        <v>33420.828353600002</v>
      </c>
      <c r="D49" s="435">
        <v>29401.733920000002</v>
      </c>
      <c r="E49" s="435">
        <v>28367.029440000002</v>
      </c>
      <c r="F49" s="435">
        <v>29545.355520000001</v>
      </c>
      <c r="G49" s="435">
        <v>29699.22696</v>
      </c>
      <c r="H49" s="435">
        <v>27237.016</v>
      </c>
      <c r="I49" s="435">
        <v>26330.931280000001</v>
      </c>
      <c r="J49" s="435">
        <v>27130.51928</v>
      </c>
      <c r="K49" s="84"/>
    </row>
    <row r="50" spans="1:11" s="85" customFormat="1" ht="12" customHeight="1">
      <c r="A50" s="168" t="s">
        <v>227</v>
      </c>
      <c r="B50" s="1805">
        <v>505.412410712</v>
      </c>
      <c r="C50" s="436">
        <v>467.50338880000004</v>
      </c>
      <c r="D50" s="435">
        <v>182.51848000000001</v>
      </c>
      <c r="E50" s="435">
        <v>209.8296</v>
      </c>
      <c r="F50" s="435">
        <v>176.00512000000001</v>
      </c>
      <c r="G50" s="435">
        <v>179.08176</v>
      </c>
      <c r="H50" s="435">
        <v>273.84032000000002</v>
      </c>
      <c r="I50" s="435">
        <v>280.25640000000004</v>
      </c>
      <c r="J50" s="435">
        <v>261.09496000000001</v>
      </c>
      <c r="K50" s="84"/>
    </row>
    <row r="51" spans="1:11" s="85" customFormat="1" ht="12" customHeight="1">
      <c r="A51" s="423" t="s">
        <v>1802</v>
      </c>
      <c r="B51" s="1805">
        <v>12402.917385024</v>
      </c>
      <c r="C51" s="436">
        <v>12240.6373848</v>
      </c>
      <c r="D51" s="435">
        <v>12921.7212</v>
      </c>
      <c r="E51" s="435">
        <v>13072.78184</v>
      </c>
      <c r="F51" s="435">
        <v>12947.449919999999</v>
      </c>
      <c r="G51" s="435">
        <v>8705.0364000000009</v>
      </c>
      <c r="H51" s="435">
        <v>8803.9183200000007</v>
      </c>
      <c r="I51" s="435">
        <v>8697.4235200000003</v>
      </c>
      <c r="J51" s="435">
        <v>8424.4804800000002</v>
      </c>
      <c r="K51" s="84"/>
    </row>
    <row r="52" spans="1:11" s="85" customFormat="1" ht="12" customHeight="1">
      <c r="A52" s="423" t="s">
        <v>228</v>
      </c>
      <c r="B52" s="1805">
        <v>1965.7915567759999</v>
      </c>
      <c r="C52" s="436">
        <v>1965.458104</v>
      </c>
      <c r="D52" s="435">
        <v>2001.1179999999999</v>
      </c>
      <c r="E52" s="435">
        <v>2014.6738400000002</v>
      </c>
      <c r="F52" s="435">
        <v>2029.79856</v>
      </c>
      <c r="G52" s="435">
        <v>2015.60176</v>
      </c>
      <c r="H52" s="435">
        <v>1995.8755200000001</v>
      </c>
      <c r="I52" s="435">
        <v>1955.9816799999999</v>
      </c>
      <c r="J52" s="435">
        <v>1993.6133600000001</v>
      </c>
      <c r="K52" s="84"/>
    </row>
    <row r="53" spans="1:11" s="85" customFormat="1" ht="12" customHeight="1">
      <c r="A53" s="136" t="s">
        <v>229</v>
      </c>
      <c r="B53" s="1806">
        <v>1117.0041303999999</v>
      </c>
      <c r="C53" s="437">
        <v>1200.5618144</v>
      </c>
      <c r="D53" s="458">
        <v>1694.9476000000002</v>
      </c>
      <c r="E53" s="458">
        <v>1452.1040800000001</v>
      </c>
      <c r="F53" s="458">
        <v>1535.8392799999999</v>
      </c>
      <c r="G53" s="458">
        <v>1819.7319199999999</v>
      </c>
      <c r="H53" s="458">
        <v>1839.2423999999999</v>
      </c>
      <c r="I53" s="458">
        <v>2234.1385599999999</v>
      </c>
      <c r="J53" s="458">
        <v>2270.2970399999999</v>
      </c>
      <c r="K53" s="84"/>
    </row>
    <row r="54" spans="1:11" s="85" customFormat="1" ht="12" customHeight="1">
      <c r="A54" s="167" t="s">
        <v>230</v>
      </c>
      <c r="B54" s="1807">
        <v>47707.109529919995</v>
      </c>
      <c r="C54" s="1312">
        <v>49294.989045599999</v>
      </c>
      <c r="D54" s="459">
        <v>46202.039199999999</v>
      </c>
      <c r="E54" s="459">
        <v>45116.418800000007</v>
      </c>
      <c r="F54" s="459">
        <v>46234.448400000001</v>
      </c>
      <c r="G54" s="459">
        <v>42418.678799999994</v>
      </c>
      <c r="H54" s="459">
        <v>40149.892560000008</v>
      </c>
      <c r="I54" s="459">
        <v>39498.731439999996</v>
      </c>
      <c r="J54" s="459">
        <v>40080.005120000002</v>
      </c>
      <c r="K54" s="86"/>
    </row>
    <row r="55" spans="1:11" s="85" customFormat="1" ht="12" customHeight="1">
      <c r="A55" s="165" t="s">
        <v>225</v>
      </c>
      <c r="B55" s="1804"/>
      <c r="C55" s="457"/>
      <c r="D55" s="456"/>
      <c r="E55" s="456"/>
      <c r="F55" s="456"/>
      <c r="G55" s="456"/>
      <c r="H55" s="456"/>
      <c r="I55" s="456"/>
      <c r="J55" s="456"/>
      <c r="K55" s="84"/>
    </row>
    <row r="56" spans="1:11" s="85" customFormat="1" ht="12" customHeight="1">
      <c r="A56" s="168" t="s">
        <v>231</v>
      </c>
      <c r="B56" s="1805">
        <v>25.2559185</v>
      </c>
      <c r="C56" s="436">
        <v>32.868125836800004</v>
      </c>
      <c r="D56" s="435">
        <v>6.3087464970000005</v>
      </c>
      <c r="E56" s="435">
        <v>18.226294683999999</v>
      </c>
      <c r="F56" s="435">
        <v>17.814122348000001</v>
      </c>
      <c r="G56" s="435">
        <v>18.350758009</v>
      </c>
      <c r="H56" s="435">
        <v>18.037174566000001</v>
      </c>
      <c r="I56" s="435">
        <v>27.129879283999998</v>
      </c>
      <c r="J56" s="435">
        <v>23.132334234000002</v>
      </c>
      <c r="K56" s="84"/>
    </row>
    <row r="57" spans="1:11" s="85" customFormat="1" ht="12" customHeight="1">
      <c r="A57" s="168" t="s">
        <v>232</v>
      </c>
      <c r="B57" s="1805">
        <v>2225.3202365880302</v>
      </c>
      <c r="C57" s="436">
        <v>2229.8305477432004</v>
      </c>
      <c r="D57" s="435">
        <v>2803.0787883509997</v>
      </c>
      <c r="E57" s="435">
        <v>2550.6077072529997</v>
      </c>
      <c r="F57" s="435">
        <v>2558.5632718389998</v>
      </c>
      <c r="G57" s="435">
        <v>2730.0205539696803</v>
      </c>
      <c r="H57" s="435">
        <v>2568.7739892640002</v>
      </c>
      <c r="I57" s="435">
        <v>2110.161826606</v>
      </c>
      <c r="J57" s="435">
        <v>2108.1317950920002</v>
      </c>
      <c r="K57" s="84"/>
    </row>
    <row r="58" spans="1:11" s="85" customFormat="1" ht="12" customHeight="1">
      <c r="A58" s="168" t="s">
        <v>187</v>
      </c>
      <c r="B58" s="1805">
        <v>8430.316815445769</v>
      </c>
      <c r="C58" s="436">
        <v>9656.8124457907215</v>
      </c>
      <c r="D58" s="435">
        <v>16687.359739416639</v>
      </c>
      <c r="E58" s="435">
        <v>16536.945964823</v>
      </c>
      <c r="F58" s="435">
        <v>17882.919892040998</v>
      </c>
      <c r="G58" s="435">
        <v>16153.172391029</v>
      </c>
      <c r="H58" s="435">
        <v>14676.511503537999</v>
      </c>
      <c r="I58" s="435">
        <v>15405.748723292001</v>
      </c>
      <c r="J58" s="435">
        <v>15116.914699444</v>
      </c>
      <c r="K58" s="84"/>
    </row>
    <row r="59" spans="1:11" s="85" customFormat="1" ht="12" customHeight="1">
      <c r="A59" s="423" t="s">
        <v>1802</v>
      </c>
      <c r="B59" s="1805">
        <v>1774.0964119368</v>
      </c>
      <c r="C59" s="436">
        <v>1763.6970962512003</v>
      </c>
      <c r="D59" s="435">
        <v>1735.4238116260001</v>
      </c>
      <c r="E59" s="435">
        <v>1595.4230895400001</v>
      </c>
      <c r="F59" s="435">
        <v>1618.0068659240001</v>
      </c>
      <c r="G59" s="435">
        <v>1657.170503802</v>
      </c>
      <c r="H59" s="435">
        <v>1518.0079017070002</v>
      </c>
      <c r="I59" s="435">
        <v>1690.765211359</v>
      </c>
      <c r="J59" s="435">
        <v>1695.5723887680001</v>
      </c>
      <c r="K59" s="84"/>
    </row>
    <row r="60" spans="1:11" s="85" customFormat="1" ht="12" customHeight="1">
      <c r="A60" s="423" t="s">
        <v>233</v>
      </c>
      <c r="B60" s="1805">
        <v>2757.4239211248</v>
      </c>
      <c r="C60" s="436">
        <v>2641.8950542000002</v>
      </c>
      <c r="D60" s="435">
        <v>2821.4979562010003</v>
      </c>
      <c r="E60" s="435">
        <v>3028.7594674659999</v>
      </c>
      <c r="F60" s="435">
        <v>2874.8942805050001</v>
      </c>
      <c r="G60" s="435">
        <v>2757.3051218730002</v>
      </c>
      <c r="H60" s="435">
        <v>2635.134935688</v>
      </c>
      <c r="I60" s="435">
        <v>2523.1524401949996</v>
      </c>
      <c r="J60" s="435">
        <v>2271.9154943779999</v>
      </c>
      <c r="K60" s="84"/>
    </row>
    <row r="61" spans="1:11" s="85" customFormat="1" ht="12" customHeight="1">
      <c r="A61" s="168" t="s">
        <v>234</v>
      </c>
      <c r="B61" s="1805">
        <v>3452.7868228213501</v>
      </c>
      <c r="C61" s="436">
        <v>275.53233913280013</v>
      </c>
      <c r="D61" s="435">
        <v>188.04736436499999</v>
      </c>
      <c r="E61" s="435">
        <v>207.24188068199999</v>
      </c>
      <c r="F61" s="435">
        <v>244.05005048800001</v>
      </c>
      <c r="G61" s="435">
        <v>240.59380194400001</v>
      </c>
      <c r="H61" s="435">
        <v>361.42462502199999</v>
      </c>
      <c r="I61" s="435">
        <v>566.02886828800001</v>
      </c>
      <c r="J61" s="435">
        <v>467.99162150399997</v>
      </c>
      <c r="K61" s="84"/>
    </row>
    <row r="62" spans="1:11" s="85" customFormat="1" ht="12" customHeight="1">
      <c r="A62" s="168" t="s">
        <v>229</v>
      </c>
      <c r="B62" s="1805">
        <v>66.53683199999999</v>
      </c>
      <c r="C62" s="436">
        <v>59.825760000000002</v>
      </c>
      <c r="D62" s="435">
        <v>63.558336000000004</v>
      </c>
      <c r="E62" s="435">
        <v>60.806815999999998</v>
      </c>
      <c r="F62" s="435">
        <v>64.628351999999992</v>
      </c>
      <c r="G62" s="435">
        <v>66.154399999999995</v>
      </c>
      <c r="H62" s="435">
        <v>63.570303999999993</v>
      </c>
      <c r="I62" s="435">
        <v>40.145120000000006</v>
      </c>
      <c r="J62" s="435">
        <v>41.544351999999996</v>
      </c>
      <c r="K62" s="84"/>
    </row>
    <row r="63" spans="1:11" s="85" customFormat="1" ht="12" customHeight="1">
      <c r="A63" s="136" t="s">
        <v>21</v>
      </c>
      <c r="B63" s="1806">
        <v>689.43831999999998</v>
      </c>
      <c r="C63" s="437">
        <v>535</v>
      </c>
      <c r="D63" s="458">
        <v>306.08447055009174</v>
      </c>
      <c r="E63" s="458">
        <v>771.46190894155995</v>
      </c>
      <c r="F63" s="458">
        <v>828.84499238991987</v>
      </c>
      <c r="G63" s="458">
        <v>673.80239729552125</v>
      </c>
      <c r="H63" s="458">
        <v>616.00585105311995</v>
      </c>
      <c r="I63" s="458">
        <v>1037.2647273690791</v>
      </c>
      <c r="J63" s="458">
        <v>900.80889423666952</v>
      </c>
      <c r="K63" s="84"/>
    </row>
    <row r="64" spans="1:11" s="85" customFormat="1" ht="12" customHeight="1">
      <c r="A64" s="167" t="s">
        <v>235</v>
      </c>
      <c r="B64" s="1807">
        <v>19421.175278416751</v>
      </c>
      <c r="C64" s="1312">
        <v>17195</v>
      </c>
      <c r="D64" s="459">
        <v>24611.35921300673</v>
      </c>
      <c r="E64" s="459">
        <v>24769.47312938956</v>
      </c>
      <c r="F64" s="459">
        <v>26089.721827534915</v>
      </c>
      <c r="G64" s="459">
        <v>24296.569927922199</v>
      </c>
      <c r="H64" s="459">
        <v>22457.466284838119</v>
      </c>
      <c r="I64" s="459">
        <v>23400.396796393081</v>
      </c>
      <c r="J64" s="459">
        <v>22626.011579656672</v>
      </c>
      <c r="K64" s="86"/>
    </row>
    <row r="65" spans="1:11" s="85" customFormat="1" ht="12" customHeight="1">
      <c r="A65" s="167" t="s">
        <v>299</v>
      </c>
      <c r="B65" s="1807">
        <v>67128.284808336743</v>
      </c>
      <c r="C65" s="1312">
        <v>66490</v>
      </c>
      <c r="D65" s="459">
        <v>70813.398413006726</v>
      </c>
      <c r="E65" s="459">
        <v>69885.89192938956</v>
      </c>
      <c r="F65" s="459">
        <v>72324.170227534923</v>
      </c>
      <c r="G65" s="459">
        <v>66715.248727922197</v>
      </c>
      <c r="H65" s="459">
        <v>62607.358844838127</v>
      </c>
      <c r="I65" s="459">
        <v>62899.12823639308</v>
      </c>
      <c r="J65" s="459">
        <v>62706.01669965667</v>
      </c>
      <c r="K65" s="86"/>
    </row>
    <row r="66" spans="1:11" s="85" customFormat="1" ht="12" customHeight="1">
      <c r="A66" s="165" t="s">
        <v>226</v>
      </c>
      <c r="B66" s="1804"/>
      <c r="C66" s="457"/>
      <c r="D66" s="456"/>
      <c r="E66" s="456"/>
      <c r="F66" s="456"/>
      <c r="G66" s="456"/>
      <c r="H66" s="456"/>
      <c r="I66" s="456"/>
      <c r="J66" s="456"/>
      <c r="K66" s="84"/>
    </row>
    <row r="67" spans="1:11" s="85" customFormat="1" ht="12" customHeight="1">
      <c r="A67" s="168" t="s">
        <v>237</v>
      </c>
      <c r="B67" s="1805">
        <v>1079.9639576000002</v>
      </c>
      <c r="C67" s="436">
        <v>1141</v>
      </c>
      <c r="D67" s="435">
        <v>1379.8930359210829</v>
      </c>
      <c r="E67" s="435">
        <v>1448.4587189528622</v>
      </c>
      <c r="F67" s="435">
        <v>1367.1871224222978</v>
      </c>
      <c r="G67" s="435">
        <v>1379.8756044304996</v>
      </c>
      <c r="H67" s="435">
        <v>1223.33481576944</v>
      </c>
      <c r="I67" s="435">
        <v>1395.2538523787202</v>
      </c>
      <c r="J67" s="435">
        <v>1969.5343193769602</v>
      </c>
      <c r="K67" s="84"/>
    </row>
    <row r="68" spans="1:11" s="85" customFormat="1" ht="12" customHeight="1">
      <c r="A68" s="168" t="s">
        <v>238</v>
      </c>
      <c r="B68" s="1805">
        <v>18.747318755200002</v>
      </c>
      <c r="C68" s="436">
        <v>36.457453363200003</v>
      </c>
      <c r="D68" s="435">
        <v>19.658080000000002</v>
      </c>
      <c r="E68" s="435">
        <v>25.84712</v>
      </c>
      <c r="F68" s="435">
        <v>19.521840000000001</v>
      </c>
      <c r="G68" s="435">
        <v>39.37724</v>
      </c>
      <c r="H68" s="435">
        <v>32.058959999999999</v>
      </c>
      <c r="I68" s="435">
        <v>32.094799999999999</v>
      </c>
      <c r="J68" s="435">
        <v>23.04964</v>
      </c>
      <c r="K68" s="84"/>
    </row>
    <row r="69" spans="1:11" s="85" customFormat="1" ht="12" customHeight="1">
      <c r="A69" s="397" t="s">
        <v>239</v>
      </c>
      <c r="B69" s="1805">
        <v>0</v>
      </c>
      <c r="C69" s="2152">
        <v>0</v>
      </c>
      <c r="D69" s="435">
        <v>0</v>
      </c>
      <c r="E69" s="435">
        <v>0</v>
      </c>
      <c r="F69" s="435"/>
      <c r="G69" s="435"/>
      <c r="H69" s="435"/>
      <c r="I69" s="435">
        <v>233.06632000000002</v>
      </c>
      <c r="J69" s="435"/>
      <c r="K69" s="84"/>
    </row>
    <row r="70" spans="1:11" s="85" customFormat="1" ht="12" customHeight="1">
      <c r="A70" s="168" t="s">
        <v>240</v>
      </c>
      <c r="B70" s="1805">
        <v>1.2729999999999999</v>
      </c>
      <c r="C70" s="436">
        <v>3.0310000000000001</v>
      </c>
      <c r="D70" s="435">
        <v>4.0753599999999999</v>
      </c>
      <c r="E70" s="435">
        <v>4.2762399999999996</v>
      </c>
      <c r="F70" s="435">
        <v>8.6196800000000007</v>
      </c>
      <c r="G70" s="435">
        <v>8.5996800000000011</v>
      </c>
      <c r="H70" s="435">
        <v>16.918479999999999</v>
      </c>
      <c r="I70" s="435">
        <v>12.8087407920986</v>
      </c>
      <c r="J70" s="435">
        <v>14.61608</v>
      </c>
      <c r="K70" s="84"/>
    </row>
    <row r="71" spans="1:11" s="85" customFormat="1" ht="12" customHeight="1">
      <c r="A71" s="136" t="s">
        <v>1257</v>
      </c>
      <c r="B71" s="1806">
        <v>451.91937100000001</v>
      </c>
      <c r="C71" s="437">
        <v>512.52140498827123</v>
      </c>
      <c r="D71" s="437">
        <v>691.76466073070048</v>
      </c>
      <c r="E71" s="437">
        <v>588.32219281545292</v>
      </c>
      <c r="F71" s="437">
        <v>580.12063673220382</v>
      </c>
      <c r="G71" s="437">
        <v>601.47320441497129</v>
      </c>
      <c r="H71" s="437">
        <v>497.97330204855888</v>
      </c>
      <c r="I71" s="437"/>
      <c r="J71" s="437"/>
      <c r="K71" s="84"/>
    </row>
    <row r="72" spans="1:11" s="85" customFormat="1" ht="12" customHeight="1">
      <c r="A72" s="167" t="s">
        <v>241</v>
      </c>
      <c r="B72" s="1807">
        <v>1551.9036473552001</v>
      </c>
      <c r="C72" s="1312">
        <v>1693</v>
      </c>
      <c r="D72" s="459">
        <v>2095.3911366517832</v>
      </c>
      <c r="E72" s="459">
        <v>2066.9042717683151</v>
      </c>
      <c r="F72" s="459">
        <v>1975.4492791545017</v>
      </c>
      <c r="G72" s="459">
        <v>2029.3257288454711</v>
      </c>
      <c r="H72" s="459">
        <v>1770.285557817999</v>
      </c>
      <c r="I72" s="459">
        <v>1673.2237131708191</v>
      </c>
      <c r="J72" s="459">
        <v>2007.2000393769601</v>
      </c>
      <c r="K72" s="86"/>
    </row>
    <row r="73" spans="1:11" s="85" customFormat="1" ht="12" customHeight="1">
      <c r="A73" s="165" t="s">
        <v>242</v>
      </c>
      <c r="B73" s="1804">
        <v>6670.4884080000002</v>
      </c>
      <c r="C73" s="457">
        <v>6670</v>
      </c>
      <c r="D73" s="456">
        <v>6546.4280799999997</v>
      </c>
      <c r="E73" s="456">
        <v>6546.4280799999997</v>
      </c>
      <c r="F73" s="456">
        <v>6546.4280799999997</v>
      </c>
      <c r="G73" s="456">
        <v>6546</v>
      </c>
      <c r="H73" s="456">
        <v>6407.9160000000002</v>
      </c>
      <c r="I73" s="456">
        <v>6407.9160000000002</v>
      </c>
      <c r="J73" s="456">
        <v>6407.9160000000002</v>
      </c>
      <c r="K73" s="84"/>
    </row>
    <row r="74" spans="1:11" s="85" customFormat="1" ht="12" customHeight="1">
      <c r="A74" s="169" t="s">
        <v>243</v>
      </c>
      <c r="B74" s="1805">
        <v>0</v>
      </c>
      <c r="C74" s="436">
        <v>6463.3199199999999</v>
      </c>
      <c r="D74" s="435">
        <v>6700.64015087384</v>
      </c>
      <c r="E74" s="435">
        <v>6761.2998348302408</v>
      </c>
      <c r="F74" s="435">
        <v>6813.5313815319996</v>
      </c>
      <c r="G74" s="435">
        <v>6828.0958874846392</v>
      </c>
      <c r="H74" s="435">
        <v>7112.7926803668806</v>
      </c>
      <c r="I74" s="435">
        <v>7008.0602321135984</v>
      </c>
      <c r="J74" s="435">
        <v>7252.7456255100815</v>
      </c>
      <c r="K74" s="84"/>
    </row>
    <row r="75" spans="1:11" s="85" customFormat="1" ht="12" customHeight="1">
      <c r="A75" s="166" t="s">
        <v>35</v>
      </c>
      <c r="B75" s="1806"/>
      <c r="C75" s="437"/>
      <c r="D75" s="458"/>
      <c r="E75" s="458"/>
      <c r="F75" s="458"/>
      <c r="G75" s="458"/>
      <c r="H75" s="458"/>
      <c r="I75" s="458">
        <v>-52.451066976144503</v>
      </c>
      <c r="J75" s="458">
        <v>-56.783999999999999</v>
      </c>
      <c r="K75" s="84"/>
    </row>
    <row r="76" spans="1:11" s="210" customFormat="1" ht="12" customHeight="1">
      <c r="A76" s="213" t="s">
        <v>1275</v>
      </c>
      <c r="B76" s="2153">
        <v>75350.676863691944</v>
      </c>
      <c r="C76" s="2154">
        <v>81317</v>
      </c>
      <c r="D76" s="2155">
        <v>86155.857780532344</v>
      </c>
      <c r="E76" s="2155">
        <v>85260.524115988112</v>
      </c>
      <c r="F76" s="2155">
        <v>87659.578968221424</v>
      </c>
      <c r="G76" s="2155">
        <v>82118.670344252314</v>
      </c>
      <c r="H76" s="2155">
        <v>77898.353083023016</v>
      </c>
      <c r="I76" s="2155">
        <v>77935.877114701347</v>
      </c>
      <c r="J76" s="2155">
        <v>78317.094364543722</v>
      </c>
      <c r="K76" s="212"/>
    </row>
    <row r="77" spans="1:11" s="85" customFormat="1" ht="12" customHeight="1">
      <c r="A77" s="444" t="s">
        <v>438</v>
      </c>
      <c r="B77" s="1806">
        <v>8598.6858976776803</v>
      </c>
      <c r="C77" s="437">
        <v>9033</v>
      </c>
      <c r="D77" s="458">
        <v>7147.5922534548763</v>
      </c>
      <c r="E77" s="458">
        <v>6045.9601093078518</v>
      </c>
      <c r="F77" s="458">
        <v>4468.5227269245433</v>
      </c>
      <c r="G77" s="458">
        <v>7534</v>
      </c>
      <c r="H77" s="458">
        <v>8477.7114237830592</v>
      </c>
      <c r="I77" s="458">
        <v>9684.800099405662</v>
      </c>
      <c r="J77" s="458">
        <v>8683.9665790446288</v>
      </c>
      <c r="K77" s="84"/>
    </row>
    <row r="78" spans="1:11" s="85" customFormat="1" ht="12" customHeight="1">
      <c r="A78" s="417" t="s">
        <v>312</v>
      </c>
      <c r="B78" s="1807">
        <v>83949.36276136963</v>
      </c>
      <c r="C78" s="1312">
        <v>90349.860338487051</v>
      </c>
      <c r="D78" s="459">
        <v>93303.450033987217</v>
      </c>
      <c r="E78" s="459">
        <v>91306.484225295964</v>
      </c>
      <c r="F78" s="459">
        <v>92128.101695145961</v>
      </c>
      <c r="G78" s="459">
        <v>89652.670344252314</v>
      </c>
      <c r="H78" s="459">
        <v>86376.064506806069</v>
      </c>
      <c r="I78" s="459">
        <v>87620.677214107011</v>
      </c>
      <c r="J78" s="459">
        <v>87001.060943588353</v>
      </c>
      <c r="K78" s="86"/>
    </row>
    <row r="79" spans="1:11" ht="7.5" customHeight="1"/>
    <row r="80" spans="1:11" s="279" customFormat="1" ht="12.75" customHeight="1">
      <c r="A80" s="561" t="s">
        <v>605</v>
      </c>
    </row>
    <row r="81" spans="1:1" s="279" customFormat="1" ht="6.75" customHeight="1">
      <c r="A81" s="1149"/>
    </row>
    <row r="82" spans="1:1" s="433" customFormat="1" ht="18.75" customHeight="1">
      <c r="A82" s="432" t="s">
        <v>1647</v>
      </c>
    </row>
    <row r="83" spans="1:1" s="279" customFormat="1" ht="12.75" customHeight="1">
      <c r="A83" s="1149"/>
    </row>
    <row r="84" spans="1:1" s="279" customFormat="1" ht="12.75" customHeight="1">
      <c r="A84" s="1149"/>
    </row>
    <row r="85" spans="1:1" s="279" customFormat="1" ht="12.75" customHeight="1">
      <c r="A85" s="1149"/>
    </row>
    <row r="86" spans="1:1" s="279" customFormat="1" ht="12.75" customHeight="1">
      <c r="A86" s="1149"/>
    </row>
    <row r="87" spans="1:1" s="279" customFormat="1" ht="12.75" customHeight="1">
      <c r="A87" s="1149"/>
    </row>
    <row r="88" spans="1:1" s="279" customFormat="1" ht="12.75" customHeight="1">
      <c r="A88" s="1149"/>
    </row>
    <row r="89" spans="1:1" s="279" customFormat="1" ht="12.75" customHeight="1">
      <c r="A89" s="1149"/>
    </row>
    <row r="90" spans="1:1" s="279" customFormat="1" ht="12.75" customHeight="1">
      <c r="A90" s="1149"/>
    </row>
    <row r="91" spans="1:1" s="279" customFormat="1" ht="12.75" customHeight="1">
      <c r="A91" s="1149"/>
    </row>
    <row r="92" spans="1:1" s="279" customFormat="1" ht="12.75" customHeight="1">
      <c r="A92" s="1149"/>
    </row>
    <row r="93" spans="1:1" s="279" customFormat="1" ht="12.75" customHeight="1">
      <c r="A93" s="1149"/>
    </row>
    <row r="94" spans="1:1" s="279" customFormat="1" ht="12.75" customHeight="1">
      <c r="A94" s="1149"/>
    </row>
    <row r="95" spans="1:1" s="279" customFormat="1" ht="12.75" customHeight="1">
      <c r="A95" s="1149"/>
    </row>
    <row r="96" spans="1:1" s="279" customFormat="1" ht="12.75" customHeight="1">
      <c r="A96" s="1149"/>
    </row>
    <row r="97" spans="1:10" s="279" customFormat="1" ht="12.75" customHeight="1">
      <c r="A97" s="1149"/>
    </row>
    <row r="98" spans="1:10" s="279" customFormat="1" ht="12.75" customHeight="1">
      <c r="A98" s="1149"/>
    </row>
    <row r="99" spans="1:10" s="279" customFormat="1" ht="12.75" customHeight="1">
      <c r="A99" s="1149"/>
    </row>
    <row r="100" spans="1:10" s="279" customFormat="1" ht="12.75" customHeight="1">
      <c r="A100" s="1149"/>
    </row>
    <row r="101" spans="1:10" s="279" customFormat="1" ht="12.75" customHeight="1">
      <c r="A101" s="1149"/>
    </row>
    <row r="102" spans="1:10" s="279" customFormat="1" ht="12.75" customHeight="1">
      <c r="A102" s="1149"/>
    </row>
    <row r="103" spans="1:10" s="279" customFormat="1" ht="12.75" customHeight="1">
      <c r="A103" s="1149"/>
    </row>
    <row r="104" spans="1:10" s="279" customFormat="1" ht="12.75" customHeight="1">
      <c r="A104" s="1149"/>
    </row>
    <row r="105" spans="1:10" s="279" customFormat="1" ht="6" customHeight="1">
      <c r="A105" s="1239"/>
    </row>
    <row r="106" spans="1:10" s="279" customFormat="1" ht="6" customHeight="1">
      <c r="A106" s="2075"/>
    </row>
    <row r="107" spans="1:10" s="279" customFormat="1" ht="9.75" customHeight="1">
      <c r="A107" s="1563"/>
    </row>
    <row r="108" spans="1:10" s="279" customFormat="1" ht="22.5" customHeight="1">
      <c r="A108" s="2744" t="s">
        <v>2061</v>
      </c>
      <c r="B108" s="2744"/>
      <c r="C108" s="2744"/>
      <c r="D108" s="2744"/>
      <c r="E108" s="2744"/>
      <c r="F108" s="2744"/>
      <c r="G108" s="2744"/>
      <c r="H108" s="2744"/>
      <c r="I108" s="2744"/>
      <c r="J108" s="2744"/>
    </row>
    <row r="109" spans="1:10" s="279" customFormat="1" ht="5.25" customHeight="1">
      <c r="A109" s="2006"/>
      <c r="B109" s="2607"/>
      <c r="C109" s="2607"/>
      <c r="D109" s="2607"/>
      <c r="E109" s="2607"/>
      <c r="F109" s="2607"/>
      <c r="G109" s="2607"/>
      <c r="H109" s="2607"/>
      <c r="I109" s="2607"/>
      <c r="J109" s="2607"/>
    </row>
    <row r="110" spans="1:10" s="98" customFormat="1" ht="22.5" customHeight="1">
      <c r="A110" s="2608"/>
      <c r="B110" s="2045"/>
      <c r="C110" s="2045"/>
      <c r="D110" s="2045"/>
      <c r="E110" s="2045"/>
      <c r="F110" s="2045"/>
      <c r="G110" s="2045"/>
      <c r="H110" s="2045"/>
      <c r="I110" s="2045"/>
      <c r="J110" s="2045"/>
    </row>
    <row r="111" spans="1:10" s="433" customFormat="1" ht="18.75" customHeight="1">
      <c r="A111" s="432" t="s">
        <v>1024</v>
      </c>
    </row>
    <row r="112" spans="1:10" s="50" customFormat="1" ht="12.75" customHeight="1"/>
    <row r="113" spans="1:7" s="83" customFormat="1" ht="11.1" customHeight="1">
      <c r="A113" s="1734" t="s">
        <v>1821</v>
      </c>
      <c r="B113" s="163"/>
      <c r="C113" s="163"/>
      <c r="D113" s="163" t="s">
        <v>313</v>
      </c>
      <c r="E113" s="163"/>
      <c r="F113" s="163"/>
    </row>
    <row r="114" spans="1:7" s="83" customFormat="1" ht="11.1" customHeight="1">
      <c r="A114" s="519"/>
      <c r="B114" s="340"/>
      <c r="C114" s="340" t="s">
        <v>584</v>
      </c>
      <c r="D114" s="340" t="s">
        <v>1235</v>
      </c>
      <c r="E114" s="340" t="s">
        <v>580</v>
      </c>
      <c r="F114" s="340" t="s">
        <v>284</v>
      </c>
    </row>
    <row r="115" spans="1:7" s="83" customFormat="1" ht="11.1" customHeight="1">
      <c r="A115" s="331"/>
      <c r="B115" s="340" t="s">
        <v>285</v>
      </c>
      <c r="C115" s="340" t="s">
        <v>286</v>
      </c>
      <c r="D115" s="340" t="s">
        <v>579</v>
      </c>
      <c r="E115" s="340" t="s">
        <v>581</v>
      </c>
      <c r="F115" s="340" t="s">
        <v>582</v>
      </c>
    </row>
    <row r="116" spans="1:7" s="85" customFormat="1" ht="11.1" customHeight="1">
      <c r="A116" s="68" t="s">
        <v>1</v>
      </c>
      <c r="B116" s="164" t="s">
        <v>286</v>
      </c>
      <c r="C116" s="164" t="s">
        <v>301</v>
      </c>
      <c r="D116" s="396" t="s">
        <v>357</v>
      </c>
      <c r="E116" s="164" t="s">
        <v>283</v>
      </c>
      <c r="F116" s="164" t="s">
        <v>583</v>
      </c>
      <c r="G116" s="84"/>
    </row>
    <row r="117" spans="1:7" s="85" customFormat="1" ht="12" customHeight="1">
      <c r="A117" s="324" t="s">
        <v>224</v>
      </c>
      <c r="B117" s="326"/>
      <c r="C117" s="326"/>
      <c r="D117" s="326"/>
      <c r="E117" s="326"/>
      <c r="F117" s="326"/>
      <c r="G117" s="84"/>
    </row>
    <row r="118" spans="1:7" s="85" customFormat="1" ht="12" customHeight="1">
      <c r="A118" s="397" t="s">
        <v>187</v>
      </c>
      <c r="B118" s="2105">
        <v>1076466.5851701</v>
      </c>
      <c r="C118" s="2105">
        <v>880824.72597489995</v>
      </c>
      <c r="D118" s="563">
        <v>45.008931844960181</v>
      </c>
      <c r="E118" s="2105">
        <v>396449.80058759998</v>
      </c>
      <c r="F118" s="2105">
        <v>31715.984047008002</v>
      </c>
      <c r="G118" s="84"/>
    </row>
    <row r="119" spans="1:7" s="85" customFormat="1" ht="12" customHeight="1">
      <c r="A119" s="397" t="s">
        <v>227</v>
      </c>
      <c r="B119" s="2105">
        <v>11080.380595899998</v>
      </c>
      <c r="C119" s="2105">
        <v>10370.436215</v>
      </c>
      <c r="D119" s="563">
        <v>60.919859135356532</v>
      </c>
      <c r="E119" s="2105">
        <v>6317.6551338999998</v>
      </c>
      <c r="F119" s="2105">
        <v>505.412410712</v>
      </c>
      <c r="G119" s="84"/>
    </row>
    <row r="120" spans="1:7" s="85" customFormat="1" ht="12" customHeight="1">
      <c r="A120" s="397" t="s">
        <v>1802</v>
      </c>
      <c r="B120" s="2105">
        <v>672777.14388300001</v>
      </c>
      <c r="C120" s="2105">
        <v>672777.14388300001</v>
      </c>
      <c r="D120" s="563">
        <v>23.044253022329453</v>
      </c>
      <c r="E120" s="2105">
        <v>155036.4673128</v>
      </c>
      <c r="F120" s="2105">
        <v>12402.917385024</v>
      </c>
      <c r="G120" s="84"/>
    </row>
    <row r="121" spans="1:7" s="85" customFormat="1" ht="12" customHeight="1">
      <c r="A121" s="397" t="s">
        <v>228</v>
      </c>
      <c r="B121" s="2105">
        <v>111924.5220941</v>
      </c>
      <c r="C121" s="2105">
        <v>92150.624414000005</v>
      </c>
      <c r="D121" s="563">
        <v>26.665467126196525</v>
      </c>
      <c r="E121" s="2105">
        <v>24572.394459700001</v>
      </c>
      <c r="F121" s="2105">
        <v>1965.7915567759999</v>
      </c>
      <c r="G121" s="84"/>
    </row>
    <row r="122" spans="1:7" s="85" customFormat="1" ht="12" customHeight="1">
      <c r="A122" s="398" t="s">
        <v>229</v>
      </c>
      <c r="B122" s="2108">
        <v>16727.51107</v>
      </c>
      <c r="C122" s="2108">
        <v>16727.51107</v>
      </c>
      <c r="D122" s="564">
        <v>83.470586697390843</v>
      </c>
      <c r="E122" s="2108">
        <v>13962.55163</v>
      </c>
      <c r="F122" s="2108">
        <v>1117.0041303999999</v>
      </c>
      <c r="G122" s="84"/>
    </row>
    <row r="123" spans="1:7" s="85" customFormat="1" ht="12" customHeight="1">
      <c r="A123" s="209" t="s">
        <v>230</v>
      </c>
      <c r="B123" s="2111">
        <v>1888976.1428131</v>
      </c>
      <c r="C123" s="2111">
        <v>1672850.4415569</v>
      </c>
      <c r="D123" s="563">
        <v>35.648068369399191</v>
      </c>
      <c r="E123" s="2111">
        <v>596338.86912399996</v>
      </c>
      <c r="F123" s="2111">
        <v>47707.109529919995</v>
      </c>
      <c r="G123" s="86"/>
    </row>
    <row r="124" spans="1:7" s="85" customFormat="1" ht="12" customHeight="1">
      <c r="A124" s="324" t="s">
        <v>225</v>
      </c>
      <c r="B124" s="214"/>
      <c r="C124" s="214"/>
      <c r="D124" s="2066"/>
      <c r="E124" s="214"/>
      <c r="F124" s="214"/>
      <c r="G124" s="84"/>
    </row>
    <row r="125" spans="1:7" s="85" customFormat="1" ht="12" customHeight="1">
      <c r="A125" s="397" t="s">
        <v>231</v>
      </c>
      <c r="B125" s="2105">
        <v>47610.829286969994</v>
      </c>
      <c r="C125" s="2105">
        <v>61197.047054025003</v>
      </c>
      <c r="D125" s="563">
        <v>0.51587289983338525</v>
      </c>
      <c r="E125" s="2105">
        <v>315.69898125000003</v>
      </c>
      <c r="F125" s="2105">
        <v>25.2559185</v>
      </c>
      <c r="G125" s="84"/>
    </row>
    <row r="126" spans="1:7" s="85" customFormat="1" ht="12" customHeight="1">
      <c r="A126" s="397" t="s">
        <v>232</v>
      </c>
      <c r="B126" s="2105">
        <v>206108.915821406</v>
      </c>
      <c r="C126" s="2105">
        <v>111001.586805832</v>
      </c>
      <c r="D126" s="563">
        <v>25.059554334126805</v>
      </c>
      <c r="E126" s="2105">
        <v>27816.5029573504</v>
      </c>
      <c r="F126" s="2105">
        <v>2225.3202365880302</v>
      </c>
      <c r="G126" s="84"/>
    </row>
    <row r="127" spans="1:7" s="85" customFormat="1" ht="12" customHeight="1">
      <c r="A127" s="397" t="s">
        <v>187</v>
      </c>
      <c r="B127" s="2105">
        <v>160288.33147552202</v>
      </c>
      <c r="C127" s="2105">
        <v>124680.107338398</v>
      </c>
      <c r="D127" s="563">
        <v>84.51946540843106</v>
      </c>
      <c r="E127" s="2105">
        <v>105378.96019307201</v>
      </c>
      <c r="F127" s="2105">
        <v>8430.316815445769</v>
      </c>
      <c r="G127" s="84"/>
    </row>
    <row r="128" spans="1:7" s="85" customFormat="1" ht="12" customHeight="1">
      <c r="A128" s="397" t="s">
        <v>1802</v>
      </c>
      <c r="B128" s="2105">
        <v>49203.607966119998</v>
      </c>
      <c r="C128" s="2105">
        <v>47139.455002292998</v>
      </c>
      <c r="D128" s="563">
        <v>47.043830159112545</v>
      </c>
      <c r="E128" s="2105">
        <v>22176.20514921</v>
      </c>
      <c r="F128" s="2105">
        <v>1774.0964119368</v>
      </c>
      <c r="G128" s="84"/>
    </row>
    <row r="129" spans="1:7" s="85" customFormat="1" ht="12" customHeight="1">
      <c r="A129" s="397" t="s">
        <v>233</v>
      </c>
      <c r="B129" s="2105">
        <v>107155.63583412001</v>
      </c>
      <c r="C129" s="2105">
        <v>45540.955906297997</v>
      </c>
      <c r="D129" s="563">
        <v>75.685277851827763</v>
      </c>
      <c r="E129" s="2105">
        <v>34467.799014060001</v>
      </c>
      <c r="F129" s="2105">
        <v>2757.4239211248</v>
      </c>
      <c r="G129" s="84"/>
    </row>
    <row r="130" spans="1:7" s="85" customFormat="1" ht="12" customHeight="1">
      <c r="A130" s="397" t="s">
        <v>234</v>
      </c>
      <c r="B130" s="2105">
        <v>19212.099765266797</v>
      </c>
      <c r="C130" s="2105">
        <v>19212.099765266797</v>
      </c>
      <c r="D130" s="563">
        <v>224.64923570350535</v>
      </c>
      <c r="E130" s="2105">
        <v>43159.835285266803</v>
      </c>
      <c r="F130" s="2105">
        <v>3452.7868228213497</v>
      </c>
      <c r="G130" s="84"/>
    </row>
    <row r="131" spans="1:7" s="85" customFormat="1" ht="12" customHeight="1">
      <c r="A131" s="397" t="s">
        <v>229</v>
      </c>
      <c r="B131" s="2105">
        <v>2229.6563999999998</v>
      </c>
      <c r="C131" s="2105">
        <v>2229.6563999999998</v>
      </c>
      <c r="D131" s="563">
        <v>37.302178039629794</v>
      </c>
      <c r="E131" s="2105">
        <v>831.71040000000005</v>
      </c>
      <c r="F131" s="2105">
        <v>66.53683199999999</v>
      </c>
      <c r="G131" s="84"/>
    </row>
    <row r="132" spans="1:7" s="85" customFormat="1" ht="12" customHeight="1">
      <c r="A132" s="398" t="s">
        <v>21</v>
      </c>
      <c r="B132" s="2108">
        <v>14165.092000000001</v>
      </c>
      <c r="C132" s="2108">
        <v>14165.092000000001</v>
      </c>
      <c r="D132" s="564">
        <v>60.839555436703122</v>
      </c>
      <c r="E132" s="2108">
        <v>8617.9789999999994</v>
      </c>
      <c r="F132" s="2108">
        <v>689.43831999999998</v>
      </c>
      <c r="G132" s="84"/>
    </row>
    <row r="133" spans="1:7" s="85" customFormat="1" ht="12" customHeight="1">
      <c r="A133" s="209" t="s">
        <v>235</v>
      </c>
      <c r="B133" s="2111">
        <v>605974.16854940495</v>
      </c>
      <c r="C133" s="2111">
        <v>425166.00027211301</v>
      </c>
      <c r="D133" s="564">
        <v>57.098801603335161</v>
      </c>
      <c r="E133" s="2111">
        <v>242764.69098020921</v>
      </c>
      <c r="F133" s="2111">
        <v>19421.175278416751</v>
      </c>
      <c r="G133" s="86"/>
    </row>
    <row r="134" spans="1:7" s="85" customFormat="1" ht="12" customHeight="1">
      <c r="A134" s="209" t="s">
        <v>236</v>
      </c>
      <c r="B134" s="2111">
        <v>2494950.3113625101</v>
      </c>
      <c r="C134" s="2111">
        <v>2098016.4418290099</v>
      </c>
      <c r="D134" s="564">
        <v>39.995089808385629</v>
      </c>
      <c r="E134" s="2111">
        <v>839103.56010420923</v>
      </c>
      <c r="F134" s="2111">
        <v>67128.284808336743</v>
      </c>
      <c r="G134" s="86"/>
    </row>
    <row r="136" spans="1:7" s="83" customFormat="1" ht="11.1" customHeight="1">
      <c r="A136" s="1734" t="s">
        <v>1687</v>
      </c>
      <c r="B136" s="163"/>
      <c r="C136" s="163"/>
      <c r="D136" s="163" t="s">
        <v>313</v>
      </c>
      <c r="E136" s="163"/>
      <c r="F136" s="163"/>
    </row>
    <row r="137" spans="1:7" s="83" customFormat="1" ht="11.1" customHeight="1">
      <c r="A137" s="519"/>
      <c r="B137" s="340"/>
      <c r="C137" s="340" t="s">
        <v>584</v>
      </c>
      <c r="D137" s="340" t="s">
        <v>1235</v>
      </c>
      <c r="E137" s="340" t="s">
        <v>580</v>
      </c>
      <c r="F137" s="340" t="s">
        <v>284</v>
      </c>
    </row>
    <row r="138" spans="1:7" s="83" customFormat="1" ht="11.1" customHeight="1">
      <c r="A138" s="331"/>
      <c r="B138" s="340" t="s">
        <v>285</v>
      </c>
      <c r="C138" s="340" t="s">
        <v>286</v>
      </c>
      <c r="D138" s="340" t="s">
        <v>579</v>
      </c>
      <c r="E138" s="340" t="s">
        <v>581</v>
      </c>
      <c r="F138" s="340" t="s">
        <v>582</v>
      </c>
    </row>
    <row r="139" spans="1:7" s="85" customFormat="1" ht="11.1" customHeight="1">
      <c r="A139" s="68" t="s">
        <v>1</v>
      </c>
      <c r="B139" s="164" t="s">
        <v>286</v>
      </c>
      <c r="C139" s="164" t="s">
        <v>301</v>
      </c>
      <c r="D139" s="396" t="s">
        <v>357</v>
      </c>
      <c r="E139" s="164" t="s">
        <v>283</v>
      </c>
      <c r="F139" s="164" t="s">
        <v>583</v>
      </c>
      <c r="G139" s="84"/>
    </row>
    <row r="140" spans="1:7" s="85" customFormat="1" ht="12" customHeight="1">
      <c r="A140" s="324" t="s">
        <v>224</v>
      </c>
      <c r="B140" s="326"/>
      <c r="C140" s="326"/>
      <c r="D140" s="326"/>
      <c r="E140" s="326"/>
      <c r="F140" s="326"/>
      <c r="G140" s="84"/>
    </row>
    <row r="141" spans="1:7" s="85" customFormat="1" ht="12" customHeight="1">
      <c r="A141" s="397" t="s">
        <v>187</v>
      </c>
      <c r="B141" s="2105">
        <v>1108681.4452200001</v>
      </c>
      <c r="C141" s="2105">
        <v>903210.33025</v>
      </c>
      <c r="D141" s="563">
        <v>46.252831752308225</v>
      </c>
      <c r="E141" s="2105">
        <v>417760.35441999999</v>
      </c>
      <c r="F141" s="2105">
        <v>33420.828353600002</v>
      </c>
      <c r="G141" s="84"/>
    </row>
    <row r="142" spans="1:7" s="85" customFormat="1" ht="12" customHeight="1">
      <c r="A142" s="397" t="s">
        <v>227</v>
      </c>
      <c r="B142" s="2105">
        <v>10813.212519999999</v>
      </c>
      <c r="C142" s="2105">
        <v>10042.013550000001</v>
      </c>
      <c r="D142" s="563">
        <v>58.193432332104344</v>
      </c>
      <c r="E142" s="2105">
        <v>5843.7923600000004</v>
      </c>
      <c r="F142" s="2105">
        <v>467.50338880000004</v>
      </c>
      <c r="G142" s="84"/>
    </row>
    <row r="143" spans="1:7" s="85" customFormat="1" ht="12" customHeight="1">
      <c r="A143" s="397" t="s">
        <v>1802</v>
      </c>
      <c r="B143" s="2105">
        <v>667611.83234000008</v>
      </c>
      <c r="C143" s="2105">
        <v>667611.83234000008</v>
      </c>
      <c r="D143" s="563">
        <v>22.918702140688904</v>
      </c>
      <c r="E143" s="2105">
        <v>153007.96731000001</v>
      </c>
      <c r="F143" s="2105">
        <v>12240.6373848</v>
      </c>
      <c r="G143" s="84"/>
    </row>
    <row r="144" spans="1:7" s="85" customFormat="1" ht="12" customHeight="1">
      <c r="A144" s="397" t="s">
        <v>228</v>
      </c>
      <c r="B144" s="2105">
        <v>111885.58481</v>
      </c>
      <c r="C144" s="2105">
        <v>92131.687120000002</v>
      </c>
      <c r="D144" s="563">
        <v>26.666423972026358</v>
      </c>
      <c r="E144" s="2105">
        <v>24568.226300000002</v>
      </c>
      <c r="F144" s="2105">
        <v>1965.458104</v>
      </c>
      <c r="G144" s="84"/>
    </row>
    <row r="145" spans="1:10" s="85" customFormat="1" ht="12" customHeight="1">
      <c r="A145" s="398" t="s">
        <v>229</v>
      </c>
      <c r="B145" s="2108">
        <v>19161.652999999998</v>
      </c>
      <c r="C145" s="2108">
        <v>19161.652999999998</v>
      </c>
      <c r="D145" s="564">
        <v>78.317996260552263</v>
      </c>
      <c r="E145" s="2108">
        <v>15007.02268</v>
      </c>
      <c r="F145" s="2108">
        <v>1200.5618144</v>
      </c>
      <c r="G145" s="84"/>
    </row>
    <row r="146" spans="1:10" s="85" customFormat="1" ht="12" customHeight="1">
      <c r="A146" s="209" t="s">
        <v>230</v>
      </c>
      <c r="B146" s="2111">
        <v>1918153.7278900002</v>
      </c>
      <c r="C146" s="2111">
        <v>1692157.5162599999</v>
      </c>
      <c r="D146" s="563">
        <v>36.414302873641162</v>
      </c>
      <c r="E146" s="2111">
        <v>616187.36307000008</v>
      </c>
      <c r="F146" s="2111">
        <v>49294.989045599999</v>
      </c>
      <c r="G146" s="86"/>
    </row>
    <row r="147" spans="1:10" s="85" customFormat="1" ht="12" customHeight="1">
      <c r="A147" s="324" t="s">
        <v>225</v>
      </c>
      <c r="B147" s="214"/>
      <c r="C147" s="214"/>
      <c r="D147" s="565"/>
      <c r="E147" s="214"/>
      <c r="F147" s="214"/>
      <c r="G147" s="84"/>
    </row>
    <row r="148" spans="1:10" s="85" customFormat="1" ht="12" customHeight="1">
      <c r="A148" s="397" t="s">
        <v>231</v>
      </c>
      <c r="B148" s="2105">
        <v>60173.772457439998</v>
      </c>
      <c r="C148" s="2105">
        <v>74103.253708140008</v>
      </c>
      <c r="D148" s="563">
        <v>0.55443121914479343</v>
      </c>
      <c r="E148" s="2105">
        <v>410.85157296</v>
      </c>
      <c r="F148" s="2105">
        <v>32.868125836800004</v>
      </c>
      <c r="G148" s="84"/>
    </row>
    <row r="149" spans="1:10" s="85" customFormat="1" ht="12" customHeight="1">
      <c r="A149" s="397" t="s">
        <v>232</v>
      </c>
      <c r="B149" s="2105">
        <v>345489.19903997</v>
      </c>
      <c r="C149" s="2105">
        <v>109774.57800258399</v>
      </c>
      <c r="D149" s="563">
        <v>25.391017076953737</v>
      </c>
      <c r="E149" s="2105">
        <v>27872.881846790002</v>
      </c>
      <c r="F149" s="2105">
        <v>2229.8305477432004</v>
      </c>
      <c r="G149" s="84"/>
    </row>
    <row r="150" spans="1:10" s="85" customFormat="1" ht="12" customHeight="1">
      <c r="A150" s="397" t="s">
        <v>187</v>
      </c>
      <c r="B150" s="2105">
        <v>176199.42117535998</v>
      </c>
      <c r="C150" s="2105">
        <v>138347.13438762398</v>
      </c>
      <c r="D150" s="563">
        <v>87.251648620473546</v>
      </c>
      <c r="E150" s="2105">
        <v>120710.155572384</v>
      </c>
      <c r="F150" s="2105">
        <v>9656.8124457907215</v>
      </c>
      <c r="G150" s="84"/>
    </row>
    <row r="151" spans="1:10" s="85" customFormat="1" ht="12" customHeight="1">
      <c r="A151" s="397" t="s">
        <v>1802</v>
      </c>
      <c r="B151" s="2105">
        <v>48498.140152200001</v>
      </c>
      <c r="C151" s="2105">
        <v>46474.891564581994</v>
      </c>
      <c r="D151" s="563">
        <v>47.436826555053607</v>
      </c>
      <c r="E151" s="2105">
        <v>22046.213703140002</v>
      </c>
      <c r="F151" s="2105">
        <v>1763.6970962512003</v>
      </c>
      <c r="G151" s="84"/>
    </row>
    <row r="152" spans="1:10" s="85" customFormat="1" ht="12" customHeight="1">
      <c r="A152" s="397" t="s">
        <v>233</v>
      </c>
      <c r="B152" s="2105">
        <v>93084.958993959997</v>
      </c>
      <c r="C152" s="2105">
        <v>43513.361804774002</v>
      </c>
      <c r="D152" s="563">
        <v>75.893212585281915</v>
      </c>
      <c r="E152" s="2105">
        <v>33023.6881775</v>
      </c>
      <c r="F152" s="2105">
        <v>2641.8950542000002</v>
      </c>
      <c r="G152" s="84"/>
    </row>
    <row r="153" spans="1:10" s="85" customFormat="1" ht="12" customHeight="1">
      <c r="A153" s="397" t="s">
        <v>234</v>
      </c>
      <c r="B153" s="2105">
        <v>3193.3510000399983</v>
      </c>
      <c r="C153" s="2105">
        <v>3193.3464981600009</v>
      </c>
      <c r="D153" s="563">
        <v>107.85407224504185</v>
      </c>
      <c r="E153" s="2105">
        <v>3444.1542391600015</v>
      </c>
      <c r="F153" s="2105">
        <v>275.53233913280013</v>
      </c>
      <c r="G153" s="84"/>
    </row>
    <row r="154" spans="1:10" s="85" customFormat="1" ht="12" customHeight="1">
      <c r="A154" s="397" t="s">
        <v>229</v>
      </c>
      <c r="B154" s="2105">
        <v>2473.6819999999998</v>
      </c>
      <c r="C154" s="2105">
        <v>2473.6819999999998</v>
      </c>
      <c r="D154" s="563">
        <v>30.231129142711151</v>
      </c>
      <c r="E154" s="2105">
        <v>747.822</v>
      </c>
      <c r="F154" s="2105">
        <v>59.825760000000002</v>
      </c>
      <c r="G154" s="84"/>
    </row>
    <row r="155" spans="1:10" s="85" customFormat="1" ht="12" customHeight="1">
      <c r="A155" s="398" t="s">
        <v>21</v>
      </c>
      <c r="B155" s="2108">
        <v>5912</v>
      </c>
      <c r="C155" s="2108">
        <v>5912</v>
      </c>
      <c r="D155" s="564">
        <v>113.1</v>
      </c>
      <c r="E155" s="2108">
        <v>6684</v>
      </c>
      <c r="F155" s="2108">
        <v>535</v>
      </c>
      <c r="G155" s="84"/>
    </row>
    <row r="156" spans="1:10" s="85" customFormat="1" ht="12" customHeight="1">
      <c r="A156" s="209" t="s">
        <v>235</v>
      </c>
      <c r="B156" s="2111">
        <v>735025</v>
      </c>
      <c r="C156" s="2111">
        <v>423792</v>
      </c>
      <c r="D156" s="564">
        <v>50.74242094379985</v>
      </c>
      <c r="E156" s="2111">
        <v>214939</v>
      </c>
      <c r="F156" s="2111">
        <v>17195</v>
      </c>
      <c r="G156" s="86"/>
    </row>
    <row r="157" spans="1:10" s="85" customFormat="1" ht="12" customHeight="1">
      <c r="A157" s="209" t="s">
        <v>236</v>
      </c>
      <c r="B157" s="2111">
        <v>2653178</v>
      </c>
      <c r="C157" s="2111">
        <v>2115950</v>
      </c>
      <c r="D157" s="564">
        <v>39.284285308321429</v>
      </c>
      <c r="E157" s="2111">
        <v>831127</v>
      </c>
      <c r="F157" s="2111">
        <v>66490</v>
      </c>
      <c r="G157" s="86"/>
    </row>
    <row r="158" spans="1:10" s="85" customFormat="1" ht="12" customHeight="1">
      <c r="A158" s="591"/>
      <c r="B158" s="592"/>
      <c r="C158" s="592"/>
      <c r="D158" s="593"/>
      <c r="E158" s="592"/>
      <c r="F158" s="592"/>
      <c r="G158" s="86"/>
    </row>
    <row r="159" spans="1:10" s="98" customFormat="1" ht="22.5" customHeight="1">
      <c r="A159" s="581"/>
      <c r="B159" s="582"/>
      <c r="C159" s="582"/>
      <c r="D159" s="582"/>
      <c r="E159" s="582"/>
      <c r="F159" s="582"/>
      <c r="G159" s="582"/>
      <c r="H159" s="582"/>
      <c r="I159" s="582"/>
      <c r="J159" s="582"/>
    </row>
    <row r="160" spans="1:10" s="433" customFormat="1" ht="18.75" customHeight="1">
      <c r="A160" s="432" t="s">
        <v>1025</v>
      </c>
    </row>
    <row r="161" spans="1:10" s="50" customFormat="1" ht="60.75" customHeight="1">
      <c r="A161" s="2740" t="s">
        <v>2054</v>
      </c>
      <c r="B161" s="2740"/>
      <c r="C161" s="2740"/>
      <c r="D161" s="2740"/>
      <c r="E161" s="2740"/>
      <c r="F161" s="2740"/>
      <c r="G161" s="2740"/>
      <c r="H161" s="2740"/>
      <c r="I161" s="2740"/>
      <c r="J161" s="2740"/>
    </row>
    <row r="162" spans="1:10" s="83" customFormat="1" ht="12" customHeight="1">
      <c r="A162" s="171"/>
      <c r="B162" s="2741" t="s">
        <v>482</v>
      </c>
      <c r="C162" s="2742"/>
      <c r="D162" s="2743"/>
      <c r="E162" s="2741" t="s">
        <v>484</v>
      </c>
      <c r="F162" s="2742"/>
      <c r="G162" s="2743"/>
      <c r="H162" s="2741" t="s">
        <v>483</v>
      </c>
      <c r="I162" s="2742"/>
      <c r="J162" s="2743"/>
    </row>
    <row r="163" spans="1:10" s="83" customFormat="1" ht="12" customHeight="1">
      <c r="A163" s="171"/>
      <c r="B163" s="586" t="s">
        <v>1822</v>
      </c>
      <c r="C163" s="163" t="s">
        <v>1737</v>
      </c>
      <c r="D163" s="163" t="s">
        <v>5</v>
      </c>
      <c r="E163" s="586" t="s">
        <v>1822</v>
      </c>
      <c r="F163" s="163" t="s">
        <v>1737</v>
      </c>
      <c r="G163" s="163" t="s">
        <v>5</v>
      </c>
      <c r="H163" s="586" t="s">
        <v>1822</v>
      </c>
      <c r="I163" s="163" t="s">
        <v>1737</v>
      </c>
      <c r="J163" s="163" t="s">
        <v>5</v>
      </c>
    </row>
    <row r="164" spans="1:10" s="85" customFormat="1" ht="12" customHeight="1">
      <c r="A164" s="1718" t="s">
        <v>1582</v>
      </c>
      <c r="B164" s="587" t="s">
        <v>1813</v>
      </c>
      <c r="C164" s="164" t="s">
        <v>1326</v>
      </c>
      <c r="D164" s="396" t="s">
        <v>1326</v>
      </c>
      <c r="E164" s="587" t="s">
        <v>1813</v>
      </c>
      <c r="F164" s="164" t="s">
        <v>1326</v>
      </c>
      <c r="G164" s="396" t="s">
        <v>1326</v>
      </c>
      <c r="H164" s="2067" t="s">
        <v>1764</v>
      </c>
      <c r="I164" s="164" t="s">
        <v>1326</v>
      </c>
      <c r="J164" s="396" t="s">
        <v>1326</v>
      </c>
    </row>
    <row r="165" spans="1:10" s="85" customFormat="1" ht="12" customHeight="1">
      <c r="A165" s="165" t="s">
        <v>1349</v>
      </c>
      <c r="B165" s="1032">
        <v>151135.56690773051</v>
      </c>
      <c r="C165" s="214">
        <v>151532.55445003405</v>
      </c>
      <c r="D165" s="214">
        <v>135950.18342213301</v>
      </c>
      <c r="E165" s="1032">
        <v>171657.26473169355</v>
      </c>
      <c r="F165" s="567">
        <v>173411.70992517201</v>
      </c>
      <c r="G165" s="214">
        <v>150343</v>
      </c>
      <c r="H165" s="1032">
        <v>188809.13136951363</v>
      </c>
      <c r="I165" s="567">
        <v>190078.44079767205</v>
      </c>
      <c r="J165" s="214">
        <v>167910</v>
      </c>
    </row>
    <row r="166" spans="1:10" s="85" customFormat="1" ht="12" customHeight="1">
      <c r="A166" s="169" t="s">
        <v>1348</v>
      </c>
      <c r="B166" s="2103"/>
      <c r="C166" s="2105"/>
      <c r="D166" s="2105"/>
      <c r="E166" s="2103">
        <v>-531.05975858822467</v>
      </c>
      <c r="F166" s="566">
        <v>-540.9772325429916</v>
      </c>
      <c r="G166" s="566">
        <v>-265</v>
      </c>
      <c r="H166" s="2103">
        <v>-6083.3167805881794</v>
      </c>
      <c r="I166" s="566">
        <v>-540.9772325429916</v>
      </c>
      <c r="J166" s="566">
        <v>-273</v>
      </c>
    </row>
    <row r="167" spans="1:10" s="85" customFormat="1" ht="12" customHeight="1">
      <c r="A167" s="169" t="s">
        <v>1557</v>
      </c>
      <c r="B167" s="2103"/>
      <c r="C167" s="2105"/>
      <c r="D167" s="2105"/>
      <c r="E167" s="2103"/>
      <c r="F167" s="566"/>
      <c r="G167" s="566"/>
      <c r="H167" s="2103"/>
      <c r="I167" s="566">
        <v>-402.57894501999999</v>
      </c>
      <c r="J167" s="2105">
        <v>-1253</v>
      </c>
    </row>
    <row r="168" spans="1:10" s="85" customFormat="1" ht="12" customHeight="1">
      <c r="A168" s="169" t="s">
        <v>1569</v>
      </c>
      <c r="B168" s="2103">
        <v>-8053.3625000000002</v>
      </c>
      <c r="C168" s="2105">
        <v>-8053.3625000000002</v>
      </c>
      <c r="D168" s="2105">
        <v>-8053.3625000000002</v>
      </c>
      <c r="E168" s="2103">
        <v>-8053.3625000000002</v>
      </c>
      <c r="F168" s="566">
        <v>-8053.3625000000002</v>
      </c>
      <c r="G168" s="566">
        <v>-8053</v>
      </c>
      <c r="H168" s="2103">
        <v>-8053.3625000000002</v>
      </c>
      <c r="I168" s="566">
        <v>-8053.3625000000002</v>
      </c>
      <c r="J168" s="566">
        <v>-8053</v>
      </c>
    </row>
    <row r="169" spans="1:10" s="85" customFormat="1" ht="12" customHeight="1">
      <c r="A169" s="169" t="s">
        <v>1570</v>
      </c>
      <c r="B169" s="1026">
        <v>-10.491832500000251</v>
      </c>
      <c r="C169" s="2105">
        <v>-218.53842829999999</v>
      </c>
      <c r="D169" s="2105">
        <v>-10.332679150000326</v>
      </c>
      <c r="E169" s="1026">
        <v>-10.491832500000251</v>
      </c>
      <c r="F169" s="566">
        <v>-218.53842829999999</v>
      </c>
      <c r="G169" s="566">
        <v>-10</v>
      </c>
      <c r="H169" s="1026">
        <v>-10.491832500000251</v>
      </c>
      <c r="I169" s="566">
        <v>-218.53842829999999</v>
      </c>
      <c r="J169" s="566">
        <v>-10</v>
      </c>
    </row>
    <row r="170" spans="1:10" s="85" customFormat="1" ht="12" customHeight="1">
      <c r="A170" s="167" t="s">
        <v>488</v>
      </c>
      <c r="B170" s="2109">
        <v>143071.71257523051</v>
      </c>
      <c r="C170" s="2111">
        <v>143260.65352173406</v>
      </c>
      <c r="D170" s="2111">
        <v>127886.488242983</v>
      </c>
      <c r="E170" s="2109">
        <v>163062.35064060532</v>
      </c>
      <c r="F170" s="2389">
        <v>164598.83176432902</v>
      </c>
      <c r="G170" s="2111">
        <v>142014</v>
      </c>
      <c r="H170" s="2109">
        <v>174661.96025642546</v>
      </c>
      <c r="I170" s="2389">
        <v>180862.98369180906</v>
      </c>
      <c r="J170" s="2111">
        <v>158320</v>
      </c>
    </row>
    <row r="171" spans="1:10" s="85" customFormat="1" ht="12" customHeight="1">
      <c r="A171" s="165" t="s">
        <v>35</v>
      </c>
      <c r="B171" s="1026"/>
      <c r="C171" s="566"/>
      <c r="D171" s="566"/>
      <c r="E171" s="1026"/>
      <c r="F171" s="566"/>
      <c r="G171" s="566"/>
      <c r="H171" s="1026"/>
      <c r="I171" s="567"/>
      <c r="J171" s="566"/>
    </row>
    <row r="172" spans="1:10" s="85" customFormat="1" ht="12" customHeight="1">
      <c r="A172" s="168" t="s">
        <v>489</v>
      </c>
      <c r="B172" s="1026">
        <v>-39.257611975724998</v>
      </c>
      <c r="C172" s="566">
        <v>-38.441814429836995</v>
      </c>
      <c r="D172" s="566">
        <v>-10.08170101236</v>
      </c>
      <c r="E172" s="1026">
        <v>-39.257611975724998</v>
      </c>
      <c r="F172" s="566">
        <v>-38.441814429836995</v>
      </c>
      <c r="G172" s="566">
        <v>-10</v>
      </c>
      <c r="H172" s="1026">
        <v>-39.257611975724998</v>
      </c>
      <c r="I172" s="566">
        <v>-38.441814429836995</v>
      </c>
      <c r="J172" s="566">
        <v>-21</v>
      </c>
    </row>
    <row r="173" spans="1:10" s="85" customFormat="1" ht="12" customHeight="1">
      <c r="A173" s="168" t="s">
        <v>490</v>
      </c>
      <c r="B173" s="1026">
        <v>-2999.5667593466001</v>
      </c>
      <c r="C173" s="566">
        <v>-3012.3243606495002</v>
      </c>
      <c r="D173" s="566">
        <v>-2950.9881951279999</v>
      </c>
      <c r="E173" s="1026">
        <v>-3016.1491747766004</v>
      </c>
      <c r="F173" s="566">
        <v>-3028.9640768294998</v>
      </c>
      <c r="G173" s="566">
        <v>-2967</v>
      </c>
      <c r="H173" s="1026">
        <v>-4721.1151747765998</v>
      </c>
      <c r="I173" s="566">
        <v>-4763.0620768295003</v>
      </c>
      <c r="J173" s="566">
        <v>-4701</v>
      </c>
    </row>
    <row r="174" spans="1:10" s="85" customFormat="1" ht="21" customHeight="1">
      <c r="A174" s="494" t="s">
        <v>1680</v>
      </c>
      <c r="B174" s="1026">
        <v>-195</v>
      </c>
      <c r="C174" s="566">
        <v>-195</v>
      </c>
      <c r="D174" s="566">
        <v>-82</v>
      </c>
      <c r="E174" s="1026">
        <v>-641</v>
      </c>
      <c r="F174" s="566">
        <v>-640</v>
      </c>
      <c r="G174" s="566">
        <v>-514</v>
      </c>
      <c r="H174" s="1026">
        <v>-641</v>
      </c>
      <c r="I174" s="566">
        <v>-640</v>
      </c>
      <c r="J174" s="566">
        <v>-514</v>
      </c>
    </row>
    <row r="175" spans="1:10" s="85" customFormat="1" ht="12" customHeight="1">
      <c r="A175" s="168" t="s">
        <v>491</v>
      </c>
      <c r="B175" s="1026">
        <v>-629.17800364999982</v>
      </c>
      <c r="C175" s="566">
        <v>-662.71286013000019</v>
      </c>
      <c r="D175" s="566">
        <v>-778.71227725399967</v>
      </c>
      <c r="E175" s="1026">
        <v>-1012.6184013140002</v>
      </c>
      <c r="F175" s="566">
        <v>-1075.2359140549997</v>
      </c>
      <c r="G175" s="566">
        <v>-1192</v>
      </c>
      <c r="H175" s="1026">
        <v>-1012.6184013140002</v>
      </c>
      <c r="I175" s="566">
        <v>-1241.2659510550006</v>
      </c>
      <c r="J175" s="566">
        <v>-1426</v>
      </c>
    </row>
    <row r="176" spans="1:10" s="85" customFormat="1" ht="12" customHeight="1">
      <c r="A176" s="168" t="s">
        <v>492</v>
      </c>
      <c r="B176" s="1026"/>
      <c r="C176" s="566"/>
      <c r="D176" s="566"/>
      <c r="E176" s="1026">
        <v>-5000</v>
      </c>
      <c r="F176" s="566">
        <v>-5000</v>
      </c>
      <c r="G176" s="566">
        <v>-4000</v>
      </c>
      <c r="H176" s="1026">
        <v>-7330</v>
      </c>
      <c r="I176" s="566">
        <v>-7329.5954999999994</v>
      </c>
      <c r="J176" s="566">
        <v>-6189</v>
      </c>
    </row>
    <row r="177" spans="1:10" s="85" customFormat="1" ht="12" customHeight="1">
      <c r="A177" s="423" t="s">
        <v>2037</v>
      </c>
      <c r="B177" s="1026"/>
      <c r="C177" s="566"/>
      <c r="D177" s="566"/>
      <c r="E177" s="1026"/>
      <c r="F177" s="566"/>
      <c r="G177" s="566"/>
      <c r="H177" s="1026" t="s">
        <v>1582</v>
      </c>
      <c r="I177" s="566"/>
      <c r="J177" s="566"/>
    </row>
    <row r="178" spans="1:10" s="85" customFormat="1" ht="21" customHeight="1">
      <c r="A178" s="2028" t="s">
        <v>1679</v>
      </c>
      <c r="B178" s="1027">
        <v>-911.40650175347696</v>
      </c>
      <c r="C178" s="568">
        <v>-1382.8899584256001</v>
      </c>
      <c r="D178" s="568">
        <v>-1331.5253199127401</v>
      </c>
      <c r="E178" s="1027">
        <v>-1694.7218713982502</v>
      </c>
      <c r="F178" s="568">
        <v>-2309.269518031972</v>
      </c>
      <c r="G178" s="568">
        <v>-2385</v>
      </c>
      <c r="H178" s="1027">
        <v>-1694.7218713982502</v>
      </c>
      <c r="I178" s="568">
        <v>-2309.269518031972</v>
      </c>
      <c r="J178" s="568">
        <v>-2385</v>
      </c>
    </row>
    <row r="179" spans="1:10" s="85" customFormat="1" ht="21" customHeight="1">
      <c r="A179" s="2028" t="s">
        <v>1559</v>
      </c>
      <c r="B179" s="1027">
        <v>-717.49913629513867</v>
      </c>
      <c r="C179" s="568">
        <v>-670.68828066395406</v>
      </c>
      <c r="D179" s="568">
        <v>-522.14353146125848</v>
      </c>
      <c r="E179" s="1027">
        <v>-1110.5334001860288</v>
      </c>
      <c r="F179" s="568">
        <v>-1055.4284089153059</v>
      </c>
      <c r="G179" s="568">
        <v>-1052</v>
      </c>
      <c r="H179" s="1027">
        <v>-1110.5334001860288</v>
      </c>
      <c r="I179" s="568">
        <v>-1055.4284089153059</v>
      </c>
      <c r="J179" s="568">
        <v>-1052</v>
      </c>
    </row>
    <row r="180" spans="1:10" s="85" customFormat="1" ht="21" customHeight="1">
      <c r="A180" s="2028" t="s">
        <v>1109</v>
      </c>
      <c r="B180" s="1027">
        <v>-15.683649946185</v>
      </c>
      <c r="C180" s="568">
        <v>-15.265419280953401</v>
      </c>
      <c r="D180" s="568">
        <v>277.99309402837764</v>
      </c>
      <c r="E180" s="1027">
        <v>-414.22815310741601</v>
      </c>
      <c r="F180" s="568">
        <v>-412.01894873013703</v>
      </c>
      <c r="G180" s="568">
        <v>646</v>
      </c>
      <c r="H180" s="1027">
        <v>-414.22815310741601</v>
      </c>
      <c r="I180" s="568">
        <v>-412.01894873013703</v>
      </c>
      <c r="J180" s="568">
        <v>646</v>
      </c>
    </row>
    <row r="181" spans="1:10" s="85" customFormat="1" ht="21" customHeight="1">
      <c r="A181" s="2028" t="s">
        <v>1262</v>
      </c>
      <c r="B181" s="1027">
        <v>-906.11280284240706</v>
      </c>
      <c r="C181" s="568">
        <v>-784.80323199999998</v>
      </c>
      <c r="D181" s="568">
        <v>-769.50931600000001</v>
      </c>
      <c r="E181" s="1027">
        <v>-174.24307928157677</v>
      </c>
      <c r="F181" s="568">
        <v>-150.443893</v>
      </c>
      <c r="G181" s="568">
        <v>-240</v>
      </c>
      <c r="H181" s="1027">
        <v>-174.19398075370972</v>
      </c>
      <c r="I181" s="568">
        <v>-150.40632099999999</v>
      </c>
      <c r="J181" s="568">
        <v>-240</v>
      </c>
    </row>
    <row r="182" spans="1:10" s="85" customFormat="1" ht="12" customHeight="1">
      <c r="A182" s="2029" t="s">
        <v>493</v>
      </c>
      <c r="B182" s="2106"/>
      <c r="C182" s="569"/>
      <c r="D182" s="569"/>
      <c r="E182" s="2106"/>
      <c r="F182" s="569"/>
      <c r="G182" s="569"/>
      <c r="H182" s="2106"/>
      <c r="I182" s="569">
        <v>-16.638999999999999</v>
      </c>
      <c r="J182" s="569">
        <v>-16</v>
      </c>
    </row>
    <row r="183" spans="1:10" s="85" customFormat="1" ht="12" customHeight="1">
      <c r="A183" s="474" t="s">
        <v>494</v>
      </c>
      <c r="B183" s="1026">
        <v>136658.00810942097</v>
      </c>
      <c r="C183" s="566">
        <v>136499</v>
      </c>
      <c r="D183" s="1186">
        <v>121719.52099624302</v>
      </c>
      <c r="E183" s="1026">
        <v>149959.59894856575</v>
      </c>
      <c r="F183" s="566">
        <v>150889</v>
      </c>
      <c r="G183" s="1186">
        <v>130301</v>
      </c>
      <c r="H183" s="1026">
        <v>157524.29166291375</v>
      </c>
      <c r="I183" s="567">
        <v>162906</v>
      </c>
      <c r="J183" s="1186">
        <v>142423</v>
      </c>
    </row>
    <row r="184" spans="1:10" s="85" customFormat="1" ht="21" customHeight="1">
      <c r="A184" s="2027" t="s">
        <v>512</v>
      </c>
      <c r="B184" s="2390">
        <v>138281.81934124348</v>
      </c>
      <c r="C184" s="2391"/>
      <c r="D184" s="2391">
        <v>123453</v>
      </c>
      <c r="E184" s="2390">
        <v>152420.37626012252</v>
      </c>
      <c r="F184" s="2391"/>
      <c r="G184" s="2391">
        <v>133376</v>
      </c>
      <c r="H184" s="2390">
        <v>159971.70359810448</v>
      </c>
      <c r="I184" s="2391"/>
      <c r="J184" s="2391">
        <v>145687</v>
      </c>
    </row>
    <row r="185" spans="1:10" s="85" customFormat="1" ht="12" customHeight="1">
      <c r="A185" s="348" t="s">
        <v>1212</v>
      </c>
      <c r="B185" s="1028">
        <v>9950.7498799999994</v>
      </c>
      <c r="C185" s="569">
        <v>10266.981110000001</v>
      </c>
      <c r="D185" s="569">
        <v>10267</v>
      </c>
      <c r="E185" s="1028">
        <v>9950.7498799999994</v>
      </c>
      <c r="F185" s="569">
        <v>10266.981110000001</v>
      </c>
      <c r="G185" s="569">
        <v>10267</v>
      </c>
      <c r="H185" s="1028">
        <v>9950.7498799999994</v>
      </c>
      <c r="I185" s="569">
        <v>10266.981110000001</v>
      </c>
      <c r="J185" s="569">
        <v>10267</v>
      </c>
    </row>
    <row r="186" spans="1:10" s="85" customFormat="1" ht="12" customHeight="1">
      <c r="A186" s="1380" t="s">
        <v>495</v>
      </c>
      <c r="B186" s="1026">
        <v>146608.75798942096</v>
      </c>
      <c r="C186" s="566">
        <v>146766</v>
      </c>
      <c r="D186" s="566">
        <v>131987</v>
      </c>
      <c r="E186" s="1026">
        <v>159910.34882856574</v>
      </c>
      <c r="F186" s="566">
        <v>161156</v>
      </c>
      <c r="G186" s="566">
        <v>140568</v>
      </c>
      <c r="H186" s="1026">
        <v>167475.04154291374</v>
      </c>
      <c r="I186" s="567">
        <v>173173</v>
      </c>
      <c r="J186" s="566">
        <v>152690</v>
      </c>
    </row>
    <row r="187" spans="1:10" s="85" customFormat="1" ht="12" customHeight="1">
      <c r="A187" s="348" t="s">
        <v>496</v>
      </c>
      <c r="B187" s="1028">
        <v>148232.56922124347</v>
      </c>
      <c r="C187" s="569"/>
      <c r="D187" s="569">
        <v>133720</v>
      </c>
      <c r="E187" s="1028">
        <v>162371.12614012251</v>
      </c>
      <c r="F187" s="569"/>
      <c r="G187" s="569">
        <v>143643</v>
      </c>
      <c r="H187" s="1028">
        <v>169922.45347810446</v>
      </c>
      <c r="I187" s="569"/>
      <c r="J187" s="569">
        <v>155954</v>
      </c>
    </row>
    <row r="188" spans="1:10" s="85" customFormat="1" ht="12" customHeight="1">
      <c r="A188" s="1380" t="s">
        <v>497</v>
      </c>
      <c r="B188" s="1026">
        <v>5415.4791500000001</v>
      </c>
      <c r="C188" s="566">
        <v>5701.5602500000005</v>
      </c>
      <c r="D188" s="566">
        <v>4109</v>
      </c>
      <c r="E188" s="1026">
        <v>5415.4791500000001</v>
      </c>
      <c r="F188" s="566">
        <v>5701.5602500000005</v>
      </c>
      <c r="G188" s="566">
        <v>4109</v>
      </c>
      <c r="H188" s="1026">
        <v>5415.4791500000001</v>
      </c>
      <c r="I188" s="566">
        <v>5701.5602500000005</v>
      </c>
      <c r="J188" s="566">
        <v>4109</v>
      </c>
    </row>
    <row r="189" spans="1:10" s="85" customFormat="1" ht="12" customHeight="1">
      <c r="A189" s="1380" t="s">
        <v>1309</v>
      </c>
      <c r="B189" s="1026">
        <v>21767.1315</v>
      </c>
      <c r="C189" s="566">
        <v>22185.47625</v>
      </c>
      <c r="D189" s="566">
        <v>17975</v>
      </c>
      <c r="E189" s="1026">
        <v>21767.1315</v>
      </c>
      <c r="F189" s="566">
        <v>22185.47625</v>
      </c>
      <c r="G189" s="566">
        <v>17975</v>
      </c>
      <c r="H189" s="1026">
        <v>21767.1315</v>
      </c>
      <c r="I189" s="566">
        <v>22185.47625</v>
      </c>
      <c r="J189" s="566">
        <v>17975</v>
      </c>
    </row>
    <row r="190" spans="1:10" s="85" customFormat="1" ht="12" customHeight="1">
      <c r="A190" s="1380" t="s">
        <v>1835</v>
      </c>
      <c r="B190" s="1026"/>
      <c r="C190" s="566"/>
      <c r="D190" s="566"/>
      <c r="E190" s="1026"/>
      <c r="F190" s="566"/>
      <c r="G190" s="566"/>
      <c r="H190" s="1026"/>
      <c r="I190" s="566"/>
      <c r="J190" s="566"/>
    </row>
    <row r="191" spans="1:10" s="85" customFormat="1" ht="12" customHeight="1">
      <c r="A191" s="1380" t="s">
        <v>1836</v>
      </c>
      <c r="B191" s="2106"/>
      <c r="C191" s="2105"/>
      <c r="D191" s="2105"/>
      <c r="E191" s="2106"/>
      <c r="F191" s="2105"/>
      <c r="G191" s="566"/>
      <c r="H191" s="2106">
        <v>-5550.0170875000003</v>
      </c>
      <c r="I191" s="2105"/>
      <c r="J191" s="566"/>
    </row>
    <row r="192" spans="1:10" s="85" customFormat="1" ht="12" customHeight="1">
      <c r="A192" s="2030" t="s">
        <v>151</v>
      </c>
      <c r="B192" s="2392">
        <v>27182.610649999999</v>
      </c>
      <c r="C192" s="2389">
        <v>27887.036500000002</v>
      </c>
      <c r="D192" s="2389">
        <v>22084</v>
      </c>
      <c r="E192" s="2392">
        <v>27182.610649999999</v>
      </c>
      <c r="F192" s="2389">
        <v>27887.036500000002</v>
      </c>
      <c r="G192" s="2389">
        <v>22084</v>
      </c>
      <c r="H192" s="2392">
        <v>21632.593562499998</v>
      </c>
      <c r="I192" s="2389">
        <v>27887.036500000002</v>
      </c>
      <c r="J192" s="2389">
        <v>22084</v>
      </c>
    </row>
    <row r="193" spans="1:10" s="85" customFormat="1" ht="12" customHeight="1">
      <c r="A193" s="169" t="s">
        <v>1558</v>
      </c>
      <c r="B193" s="1026">
        <v>173791.36863942095</v>
      </c>
      <c r="C193" s="566">
        <v>174653</v>
      </c>
      <c r="D193" s="566">
        <v>154070</v>
      </c>
      <c r="E193" s="1026">
        <v>187092.95947856572</v>
      </c>
      <c r="F193" s="566">
        <v>189043</v>
      </c>
      <c r="G193" s="566">
        <v>162651</v>
      </c>
      <c r="H193" s="1026">
        <v>189107.63510541373</v>
      </c>
      <c r="I193" s="2393">
        <v>201060</v>
      </c>
      <c r="J193" s="566">
        <v>174773</v>
      </c>
    </row>
    <row r="194" spans="1:10" s="85" customFormat="1" ht="21" customHeight="1">
      <c r="A194" s="444" t="s">
        <v>1560</v>
      </c>
      <c r="B194" s="2394">
        <v>175415.17987124345</v>
      </c>
      <c r="C194" s="2395"/>
      <c r="D194" s="2395">
        <v>155803</v>
      </c>
      <c r="E194" s="2394">
        <v>189553.73679012249</v>
      </c>
      <c r="F194" s="2395"/>
      <c r="G194" s="2395">
        <v>165727</v>
      </c>
      <c r="H194" s="2394">
        <v>191555.04704060446</v>
      </c>
      <c r="I194" s="2395"/>
      <c r="J194" s="2395">
        <v>178037</v>
      </c>
    </row>
    <row r="195" spans="1:10" s="85" customFormat="1" ht="12" customHeight="1">
      <c r="A195" s="167" t="s">
        <v>499</v>
      </c>
      <c r="B195" s="2392">
        <v>873256.21971930005</v>
      </c>
      <c r="C195" s="2389">
        <v>906084</v>
      </c>
      <c r="D195" s="2389">
        <v>945223</v>
      </c>
      <c r="E195" s="2392">
        <v>1040334.0073176252</v>
      </c>
      <c r="F195" s="2389">
        <v>1056731.3386170371</v>
      </c>
      <c r="G195" s="2389">
        <v>1069597</v>
      </c>
      <c r="H195" s="2392">
        <v>1049367.0345176249</v>
      </c>
      <c r="I195" s="2389">
        <v>1129373.2546511192</v>
      </c>
      <c r="J195" s="2389">
        <v>1151601</v>
      </c>
    </row>
    <row r="196" spans="1:10" s="88" customFormat="1" ht="12" customHeight="1">
      <c r="A196" s="167" t="s">
        <v>498</v>
      </c>
      <c r="B196" s="2392">
        <v>69860.497577544011</v>
      </c>
      <c r="C196" s="2389">
        <v>72486.720000000001</v>
      </c>
      <c r="D196" s="2389">
        <v>75617.84</v>
      </c>
      <c r="E196" s="2392">
        <v>83226.720585410018</v>
      </c>
      <c r="F196" s="2389">
        <v>84538.50708936296</v>
      </c>
      <c r="G196" s="2389">
        <v>85568</v>
      </c>
      <c r="H196" s="2392">
        <v>83949.362761409997</v>
      </c>
      <c r="I196" s="2389">
        <v>90349.860372089533</v>
      </c>
      <c r="J196" s="2389">
        <v>92128</v>
      </c>
    </row>
    <row r="197" spans="1:10" s="90" customFormat="1" ht="12" customHeight="1">
      <c r="A197" s="1130" t="s">
        <v>1798</v>
      </c>
      <c r="B197" s="1131">
        <v>15.835194324260623</v>
      </c>
      <c r="C197" s="1132">
        <v>15.069765727284102</v>
      </c>
      <c r="D197" s="1132">
        <v>13.1</v>
      </c>
      <c r="E197" s="1131">
        <v>14.651100049408164</v>
      </c>
      <c r="F197" s="1132">
        <v>14.284382668908545</v>
      </c>
      <c r="G197" s="1132">
        <v>12.5</v>
      </c>
      <c r="H197" s="1131">
        <v>15.244590151589865</v>
      </c>
      <c r="I197" s="1132">
        <v>14.42971794149312</v>
      </c>
      <c r="J197" s="1132">
        <v>12.7</v>
      </c>
    </row>
    <row r="198" spans="1:10" s="90" customFormat="1" ht="12" customHeight="1">
      <c r="A198" s="1127" t="s">
        <v>222</v>
      </c>
      <c r="B198" s="1131">
        <v>16.974693781040738</v>
      </c>
      <c r="C198" s="1132">
        <v>16.202865639383365</v>
      </c>
      <c r="D198" s="1132">
        <v>14.1</v>
      </c>
      <c r="E198" s="1131">
        <v>15.607595733487239</v>
      </c>
      <c r="F198" s="1132">
        <v>15.255961795485465</v>
      </c>
      <c r="G198" s="1132">
        <v>13.4</v>
      </c>
      <c r="H198" s="1131">
        <v>16.192852251759057</v>
      </c>
      <c r="I198" s="1132">
        <v>15.338804558137998</v>
      </c>
      <c r="J198" s="1132">
        <v>13.5</v>
      </c>
    </row>
    <row r="199" spans="1:10" s="90" customFormat="1" ht="12" customHeight="1">
      <c r="A199" s="1133" t="s">
        <v>500</v>
      </c>
      <c r="B199" s="1134">
        <v>20.087481303898301</v>
      </c>
      <c r="C199" s="1135">
        <v>19.280576435605823</v>
      </c>
      <c r="D199" s="1135">
        <v>16.5</v>
      </c>
      <c r="E199" s="1134">
        <v>18.220469143257535</v>
      </c>
      <c r="F199" s="1135">
        <v>17.894951998662012</v>
      </c>
      <c r="G199" s="1135">
        <v>15.5</v>
      </c>
      <c r="H199" s="1134">
        <v>18.254341973745998</v>
      </c>
      <c r="I199" s="1135">
        <v>17.808053443318542</v>
      </c>
      <c r="J199" s="1135">
        <v>15.5</v>
      </c>
    </row>
    <row r="200" spans="1:10" s="88" customFormat="1" ht="21" customHeight="1">
      <c r="A200" s="372" t="s">
        <v>1692</v>
      </c>
      <c r="B200" s="1029">
        <v>15.649245321533284</v>
      </c>
      <c r="C200" s="570"/>
      <c r="D200" s="570">
        <v>12.9</v>
      </c>
      <c r="E200" s="1029">
        <v>14.414562812881446</v>
      </c>
      <c r="F200" s="571"/>
      <c r="G200" s="570">
        <v>12.2</v>
      </c>
      <c r="H200" s="1029">
        <v>15.011362705454609</v>
      </c>
      <c r="I200" s="571"/>
      <c r="J200" s="570">
        <v>12.4</v>
      </c>
    </row>
    <row r="201" spans="1:10" s="88" customFormat="1" ht="21" customHeight="1">
      <c r="A201" s="372" t="s">
        <v>1693</v>
      </c>
      <c r="B201" s="1030">
        <v>16.788744778313397</v>
      </c>
      <c r="C201" s="572"/>
      <c r="D201" s="572">
        <v>14</v>
      </c>
      <c r="E201" s="1030">
        <v>15.371058496960522</v>
      </c>
      <c r="F201" s="571"/>
      <c r="G201" s="572">
        <v>13.1</v>
      </c>
      <c r="H201" s="1030">
        <v>15.9596248056238</v>
      </c>
      <c r="I201" s="571"/>
      <c r="J201" s="572">
        <v>13.3</v>
      </c>
    </row>
    <row r="202" spans="1:10" s="88" customFormat="1" ht="21" customHeight="1">
      <c r="A202" s="444" t="s">
        <v>1694</v>
      </c>
      <c r="B202" s="1031">
        <v>19.90153230117096</v>
      </c>
      <c r="C202" s="573"/>
      <c r="D202" s="573">
        <v>16.3</v>
      </c>
      <c r="E202" s="1031">
        <v>17.983931906730817</v>
      </c>
      <c r="F202" s="574"/>
      <c r="G202" s="573">
        <v>15.2</v>
      </c>
      <c r="H202" s="1031">
        <v>18.021114527610742</v>
      </c>
      <c r="I202" s="574"/>
      <c r="J202" s="573">
        <v>15.2</v>
      </c>
    </row>
    <row r="203" spans="1:10" ht="4.5" customHeight="1">
      <c r="B203" s="480"/>
      <c r="C203" s="480"/>
      <c r="D203" s="480"/>
      <c r="E203" s="480"/>
      <c r="F203" s="480"/>
    </row>
    <row r="204" spans="1:10" ht="7.5" customHeight="1"/>
    <row r="205" spans="1:10" s="279" customFormat="1" ht="39" customHeight="1">
      <c r="A205" s="2646" t="s">
        <v>1948</v>
      </c>
      <c r="B205" s="2646"/>
      <c r="C205" s="2646"/>
      <c r="D205" s="2646"/>
      <c r="E205" s="2646"/>
      <c r="F205" s="2646"/>
      <c r="G205" s="2646"/>
      <c r="H205" s="2646"/>
      <c r="I205" s="2646"/>
      <c r="J205" s="2646"/>
    </row>
    <row r="206" spans="1:10" s="279" customFormat="1" ht="12.75" customHeight="1">
      <c r="A206" s="2065"/>
      <c r="B206" s="2065"/>
      <c r="C206" s="2065"/>
      <c r="D206" s="2065"/>
      <c r="E206" s="2065"/>
      <c r="F206" s="2065"/>
      <c r="G206" s="2065"/>
      <c r="H206" s="2065"/>
      <c r="I206" s="2065"/>
      <c r="J206" s="2065"/>
    </row>
    <row r="207" spans="1:10" ht="22.5" customHeight="1">
      <c r="A207" s="2739" t="s">
        <v>1255</v>
      </c>
      <c r="B207" s="2739"/>
      <c r="C207" s="2739"/>
      <c r="D207" s="2739"/>
      <c r="E207" s="2739"/>
      <c r="F207" s="2739"/>
      <c r="G207" s="2739"/>
      <c r="H207" s="2739"/>
      <c r="I207" s="2739"/>
      <c r="J207" s="2739"/>
    </row>
  </sheetData>
  <mergeCells count="12">
    <mergeCell ref="A39:J39"/>
    <mergeCell ref="A3:J3"/>
    <mergeCell ref="A207:J207"/>
    <mergeCell ref="B162:D162"/>
    <mergeCell ref="E162:G162"/>
    <mergeCell ref="H162:J162"/>
    <mergeCell ref="A42:J42"/>
    <mergeCell ref="A161:J161"/>
    <mergeCell ref="A108:J108"/>
    <mergeCell ref="A38:J38"/>
    <mergeCell ref="A36:J36"/>
    <mergeCell ref="A205:J205"/>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3" manualBreakCount="3">
    <brk id="42" max="16383" man="1"/>
    <brk id="109" max="16383" man="1"/>
    <brk id="158"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118"/>
      <c r="B1" s="1118"/>
      <c r="C1" s="1118"/>
    </row>
    <row r="8" spans="1:3">
      <c r="B8" s="1104"/>
    </row>
    <row r="9" spans="1:3" ht="26.25">
      <c r="B9" s="1105" t="s">
        <v>610</v>
      </c>
    </row>
    <row r="10" spans="1:3">
      <c r="B10" s="1106"/>
    </row>
    <row r="11" spans="1:3" s="262" customFormat="1" ht="11.1" customHeight="1">
      <c r="A11" s="1098"/>
      <c r="B11" s="1119" t="s">
        <v>611</v>
      </c>
      <c r="C11" s="263"/>
    </row>
    <row r="12" spans="1:3" ht="8.25" customHeight="1">
      <c r="A12" s="1097"/>
      <c r="B12" s="1119"/>
      <c r="C12" s="583"/>
    </row>
    <row r="13" spans="1:3" s="604" customFormat="1" ht="11.1" customHeight="1">
      <c r="A13" s="1098"/>
      <c r="B13" s="1120" t="s">
        <v>557</v>
      </c>
      <c r="C13" s="603"/>
    </row>
    <row r="14" spans="1:3" ht="8.25" customHeight="1">
      <c r="A14" s="1097"/>
      <c r="B14" s="1119"/>
      <c r="C14" s="583"/>
    </row>
    <row r="15" spans="1:3" s="604" customFormat="1" ht="11.1" customHeight="1">
      <c r="A15" s="1099"/>
      <c r="B15" s="1121" t="s">
        <v>515</v>
      </c>
      <c r="C15" s="499"/>
    </row>
    <row r="16" spans="1:3" ht="8.25" customHeight="1">
      <c r="A16" s="1097"/>
      <c r="B16" s="1119"/>
      <c r="C16" s="583"/>
    </row>
    <row r="17" spans="1:3" s="604" customFormat="1" ht="11.1" customHeight="1">
      <c r="A17" s="1099"/>
      <c r="B17" s="1121" t="s">
        <v>516</v>
      </c>
      <c r="C17" s="499"/>
    </row>
    <row r="18" spans="1:3" ht="8.25" customHeight="1">
      <c r="A18" s="1097"/>
      <c r="B18" s="1119"/>
      <c r="C18" s="583"/>
    </row>
    <row r="19" spans="1:3" s="604" customFormat="1" ht="11.1" customHeight="1">
      <c r="A19" s="1099"/>
      <c r="B19" s="1121" t="s">
        <v>621</v>
      </c>
      <c r="C19" s="499"/>
    </row>
    <row r="20" spans="1:3" ht="8.25" customHeight="1">
      <c r="A20" s="1097"/>
      <c r="B20" s="1119"/>
      <c r="C20" s="583"/>
    </row>
    <row r="21" spans="1:3" s="604" customFormat="1" ht="11.1" customHeight="1">
      <c r="A21" s="1099"/>
      <c r="B21" s="1121" t="s">
        <v>978</v>
      </c>
      <c r="C21" s="499"/>
    </row>
    <row r="22" spans="1:3" ht="8.25" customHeight="1">
      <c r="A22" s="1097"/>
      <c r="B22" s="1119"/>
      <c r="C22" s="583"/>
    </row>
    <row r="23" spans="1:3" s="604" customFormat="1" ht="11.1" customHeight="1">
      <c r="A23" s="1099"/>
      <c r="B23" s="1121" t="s">
        <v>622</v>
      </c>
      <c r="C23" s="499"/>
    </row>
    <row r="24" spans="1:3" ht="8.25" customHeight="1">
      <c r="A24" s="1097"/>
      <c r="B24" s="1119"/>
      <c r="C24" s="583"/>
    </row>
    <row r="25" spans="1:3" s="607" customFormat="1" ht="11.1" customHeight="1">
      <c r="A25" s="1099"/>
      <c r="B25" s="1121" t="s">
        <v>623</v>
      </c>
      <c r="C25" s="606"/>
    </row>
    <row r="26" spans="1:3">
      <c r="B26" s="1122"/>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45"/>
  <sheetViews>
    <sheetView showGridLines="0" zoomScale="140" zoomScaleNormal="140" zoomScaleSheetLayoutView="90" workbookViewId="0"/>
  </sheetViews>
  <sheetFormatPr baseColWidth="10" defaultColWidth="11.42578125" defaultRowHeight="22.5" customHeight="1"/>
  <cols>
    <col min="1" max="1" width="14.85546875" style="114" customWidth="1"/>
    <col min="2" max="2" width="23.42578125" style="114" customWidth="1"/>
    <col min="3" max="3" width="26.28515625" style="114" customWidth="1"/>
    <col min="4" max="4" width="28.5703125" style="114" customWidth="1"/>
    <col min="5" max="6" width="11.5703125" style="114" customWidth="1"/>
    <col min="7" max="16384" width="11.42578125" style="114"/>
  </cols>
  <sheetData>
    <row r="1" spans="1:4" s="543" customFormat="1" ht="22.5" customHeight="1">
      <c r="B1" s="1914"/>
    </row>
    <row r="2" spans="1:4" s="541" customFormat="1" ht="26.25">
      <c r="A2" s="538" t="s">
        <v>575</v>
      </c>
      <c r="B2" s="537"/>
      <c r="C2" s="542"/>
      <c r="D2" s="542"/>
    </row>
    <row r="3" spans="1:4" s="512" customFormat="1" ht="12" customHeight="1"/>
    <row r="4" spans="1:4" s="539" customFormat="1" ht="15" customHeight="1">
      <c r="A4" s="540" t="s">
        <v>574</v>
      </c>
      <c r="B4" s="540"/>
    </row>
    <row r="5" spans="1:4" s="531" customFormat="1" ht="12.95" customHeight="1">
      <c r="A5" s="534" t="s">
        <v>573</v>
      </c>
      <c r="B5" s="534"/>
      <c r="C5" s="534"/>
      <c r="D5" s="534"/>
    </row>
    <row r="6" spans="1:4" s="512" customFormat="1" ht="12" customHeight="1"/>
    <row r="7" spans="1:4" s="539" customFormat="1" ht="15" customHeight="1">
      <c r="A7" s="540" t="s">
        <v>572</v>
      </c>
      <c r="B7" s="540"/>
    </row>
    <row r="8" spans="1:4" s="531" customFormat="1" ht="12.95" customHeight="1">
      <c r="A8" s="534" t="s">
        <v>571</v>
      </c>
      <c r="B8" s="534"/>
      <c r="C8" s="534" t="s">
        <v>570</v>
      </c>
      <c r="D8" s="532" t="s">
        <v>569</v>
      </c>
    </row>
    <row r="9" spans="1:4" s="531" customFormat="1" ht="12.95" customHeight="1">
      <c r="A9" s="534" t="s">
        <v>1225</v>
      </c>
      <c r="B9" s="534"/>
      <c r="C9" s="534" t="s">
        <v>568</v>
      </c>
      <c r="D9" s="532" t="s">
        <v>567</v>
      </c>
    </row>
    <row r="10" spans="1:4" s="531" customFormat="1" ht="12.95" customHeight="1">
      <c r="A10" s="534" t="s">
        <v>1575</v>
      </c>
      <c r="B10" s="534"/>
      <c r="C10" s="534" t="s">
        <v>1576</v>
      </c>
      <c r="D10" s="1955" t="s">
        <v>1602</v>
      </c>
    </row>
    <row r="11" spans="1:4" s="531" customFormat="1" ht="12.95" customHeight="1">
      <c r="A11" s="534" t="s">
        <v>1712</v>
      </c>
      <c r="B11" s="534"/>
      <c r="C11" s="534" t="s">
        <v>1713</v>
      </c>
      <c r="D11" s="1641" t="s">
        <v>1714</v>
      </c>
    </row>
    <row r="12" spans="1:4" s="531" customFormat="1" ht="12.95" customHeight="1">
      <c r="A12" s="1640" t="s">
        <v>1715</v>
      </c>
      <c r="B12" s="1640"/>
      <c r="C12" s="1640" t="s">
        <v>1716</v>
      </c>
      <c r="D12" s="1955" t="s">
        <v>1717</v>
      </c>
    </row>
    <row r="13" spans="1:4" s="531" customFormat="1" ht="12.95" customHeight="1">
      <c r="A13" s="1640" t="s">
        <v>1663</v>
      </c>
      <c r="B13" s="1640"/>
      <c r="C13" s="534" t="s">
        <v>1659</v>
      </c>
      <c r="D13" s="532" t="s">
        <v>1660</v>
      </c>
    </row>
    <row r="14" spans="1:4" s="512" customFormat="1" ht="12" customHeight="1"/>
    <row r="15" spans="1:4" s="539" customFormat="1" ht="15" customHeight="1">
      <c r="A15" s="540" t="s">
        <v>566</v>
      </c>
      <c r="B15" s="540"/>
      <c r="D15" s="532"/>
    </row>
    <row r="16" spans="1:4" s="531" customFormat="1" ht="12.95" customHeight="1">
      <c r="A16" s="534" t="s">
        <v>565</v>
      </c>
      <c r="B16" s="534"/>
      <c r="C16" s="534"/>
      <c r="D16" s="532"/>
    </row>
    <row r="17" spans="1:5" s="531" customFormat="1" ht="12.95" customHeight="1">
      <c r="A17" s="534" t="s">
        <v>1116</v>
      </c>
      <c r="B17" s="534"/>
      <c r="C17" s="534"/>
      <c r="D17" s="532"/>
    </row>
    <row r="18" spans="1:5" s="531" customFormat="1" ht="7.5" customHeight="1">
      <c r="A18" s="534"/>
      <c r="B18" s="534"/>
      <c r="C18" s="534"/>
      <c r="D18" s="532"/>
    </row>
    <row r="19" spans="1:5" s="531" customFormat="1" ht="12.95" customHeight="1">
      <c r="A19" s="534" t="s">
        <v>564</v>
      </c>
      <c r="B19" s="534"/>
      <c r="C19" s="534"/>
      <c r="D19" s="532"/>
    </row>
    <row r="20" spans="1:5" s="531" customFormat="1" ht="12.95" customHeight="1">
      <c r="A20" s="534" t="s">
        <v>563</v>
      </c>
      <c r="B20" s="534"/>
      <c r="C20" s="534"/>
      <c r="D20" s="532"/>
    </row>
    <row r="21" spans="1:5" s="512" customFormat="1" ht="12" customHeight="1"/>
    <row r="22" spans="1:5" s="539" customFormat="1" ht="15" customHeight="1">
      <c r="A22" s="540" t="s">
        <v>562</v>
      </c>
      <c r="B22" s="540"/>
    </row>
    <row r="23" spans="1:5" s="531" customFormat="1" ht="12.95" customHeight="1">
      <c r="A23" s="534" t="s">
        <v>609</v>
      </c>
      <c r="B23" s="534"/>
      <c r="C23" s="534"/>
      <c r="D23" s="532"/>
    </row>
    <row r="24" spans="1:5" s="531" customFormat="1" ht="25.5" customHeight="1">
      <c r="A24" s="2618" t="s">
        <v>607</v>
      </c>
      <c r="B24" s="2618"/>
      <c r="C24" s="2618"/>
      <c r="D24" s="2618"/>
    </row>
    <row r="25" spans="1:5" s="531" customFormat="1" ht="58.5" customHeight="1">
      <c r="A25" s="585"/>
      <c r="B25" s="585"/>
      <c r="C25" s="585"/>
      <c r="D25" s="585"/>
    </row>
    <row r="26" spans="1:5" ht="30" customHeight="1"/>
    <row r="27" spans="1:5" s="535" customFormat="1" ht="26.25">
      <c r="A27" s="538" t="s">
        <v>1604</v>
      </c>
      <c r="B27" s="537"/>
      <c r="C27" s="536"/>
      <c r="D27" s="542"/>
    </row>
    <row r="28" spans="1:5" ht="9" customHeight="1"/>
    <row r="29" spans="1:5" s="531" customFormat="1" ht="12.95" customHeight="1">
      <c r="A29" s="1640" t="s">
        <v>1967</v>
      </c>
      <c r="B29" s="534"/>
      <c r="C29" s="1538" t="s">
        <v>1726</v>
      </c>
      <c r="D29" s="532"/>
      <c r="E29" s="533"/>
    </row>
    <row r="30" spans="1:5" s="531" customFormat="1" ht="12.95" customHeight="1">
      <c r="A30" s="1640" t="s">
        <v>2000</v>
      </c>
      <c r="B30" s="534"/>
      <c r="C30" s="1538" t="s">
        <v>1605</v>
      </c>
      <c r="D30" s="532"/>
      <c r="E30" s="1538"/>
    </row>
    <row r="31" spans="1:5" s="531" customFormat="1" ht="12.95" customHeight="1">
      <c r="A31" s="1640" t="s">
        <v>2001</v>
      </c>
      <c r="B31" s="534"/>
      <c r="C31" s="533" t="s">
        <v>1606</v>
      </c>
      <c r="D31" s="532"/>
      <c r="E31" s="533"/>
    </row>
    <row r="32" spans="1:5" s="531" customFormat="1" ht="12.95" customHeight="1">
      <c r="A32" s="1640" t="s">
        <v>2002</v>
      </c>
      <c r="B32" s="534"/>
      <c r="C32" s="533" t="s">
        <v>1607</v>
      </c>
      <c r="D32" s="532"/>
      <c r="E32" s="533"/>
    </row>
    <row r="33" spans="1:5" s="531" customFormat="1" ht="12.95" customHeight="1">
      <c r="A33" s="1640" t="s">
        <v>2003</v>
      </c>
      <c r="B33" s="534"/>
      <c r="C33" s="1538" t="s">
        <v>1955</v>
      </c>
      <c r="D33" s="532"/>
      <c r="E33" s="533"/>
    </row>
    <row r="34" spans="1:5" s="531" customFormat="1" ht="12.95" customHeight="1">
      <c r="A34" s="1640" t="s">
        <v>1974</v>
      </c>
      <c r="B34" s="534"/>
      <c r="C34" s="1538" t="s">
        <v>1972</v>
      </c>
      <c r="D34" s="532"/>
      <c r="E34" s="533"/>
    </row>
    <row r="35" spans="1:5" s="531" customFormat="1" ht="12.95" customHeight="1">
      <c r="A35" s="1640"/>
      <c r="B35" s="534"/>
      <c r="C35" s="533"/>
      <c r="D35" s="532"/>
      <c r="E35" s="533"/>
    </row>
    <row r="36" spans="1:5" s="531" customFormat="1" ht="12.95" customHeight="1">
      <c r="A36" s="1640" t="s">
        <v>1956</v>
      </c>
      <c r="B36" s="534"/>
      <c r="C36" s="1538" t="s">
        <v>1957</v>
      </c>
      <c r="D36" s="532"/>
      <c r="E36" s="533"/>
    </row>
    <row r="37" spans="1:5" s="531" customFormat="1" ht="12.95" customHeight="1">
      <c r="A37" s="1640" t="s">
        <v>1958</v>
      </c>
      <c r="B37" s="534"/>
      <c r="C37" s="1538" t="s">
        <v>1959</v>
      </c>
      <c r="D37" s="532"/>
      <c r="E37" s="533"/>
    </row>
    <row r="38" spans="1:5" s="531" customFormat="1" ht="12.95" customHeight="1">
      <c r="A38" s="1640" t="s">
        <v>1960</v>
      </c>
      <c r="B38" s="534"/>
      <c r="C38" s="1538" t="s">
        <v>1961</v>
      </c>
      <c r="D38" s="532"/>
      <c r="E38" s="533"/>
    </row>
    <row r="39" spans="1:5" s="531" customFormat="1" ht="12.95" customHeight="1">
      <c r="A39" s="1640" t="s">
        <v>1966</v>
      </c>
      <c r="B39" s="534"/>
      <c r="C39" s="1538" t="s">
        <v>1981</v>
      </c>
      <c r="D39" s="532"/>
      <c r="E39" s="1538"/>
    </row>
    <row r="40" spans="1:5" s="531" customFormat="1" ht="12.95" customHeight="1">
      <c r="A40" s="1640" t="s">
        <v>2004</v>
      </c>
      <c r="B40" s="534"/>
      <c r="C40" s="1538" t="s">
        <v>1962</v>
      </c>
      <c r="D40" s="532"/>
      <c r="E40" s="1538"/>
    </row>
    <row r="41" spans="1:5" s="531" customFormat="1" ht="12.95" customHeight="1">
      <c r="A41" s="1640" t="s">
        <v>2005</v>
      </c>
      <c r="B41" s="534"/>
      <c r="C41" s="1538" t="s">
        <v>1963</v>
      </c>
      <c r="D41" s="532"/>
      <c r="E41" s="533"/>
    </row>
    <row r="42" spans="1:5" s="531" customFormat="1" ht="12.95" customHeight="1">
      <c r="A42" s="1640" t="s">
        <v>2006</v>
      </c>
      <c r="B42" s="534"/>
      <c r="C42" s="1538" t="s">
        <v>1964</v>
      </c>
      <c r="D42" s="532"/>
      <c r="E42" s="533"/>
    </row>
    <row r="43" spans="1:5" s="531" customFormat="1" ht="12.95" customHeight="1">
      <c r="A43" s="1640" t="s">
        <v>1973</v>
      </c>
      <c r="B43" s="534"/>
      <c r="C43" s="1538" t="s">
        <v>1965</v>
      </c>
      <c r="D43" s="532"/>
      <c r="E43" s="533"/>
    </row>
    <row r="44" spans="1:5" s="531" customFormat="1" ht="19.5" customHeight="1">
      <c r="A44" s="534"/>
      <c r="B44" s="534"/>
      <c r="C44" s="533"/>
      <c r="D44" s="532"/>
    </row>
    <row r="45" spans="1:5" ht="21" customHeight="1">
      <c r="A45" s="2617" t="s">
        <v>561</v>
      </c>
      <c r="B45" s="2617"/>
      <c r="C45" s="2617"/>
      <c r="D45" s="2617"/>
    </row>
  </sheetData>
  <mergeCells count="2">
    <mergeCell ref="A45:D45"/>
    <mergeCell ref="A24:D24"/>
  </mergeCells>
  <pageMargins left="0.70866141732283472" right="0.70866141732283472" top="0.6692913385826772" bottom="0.59055118110236227" header="0.51181102362204722" footer="0.51181102362204722"/>
  <pageSetup paperSize="9" scale="95" fitToHeight="0" orientation="portrait" r:id="rId1"/>
  <headerFooter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showGridLines="0" zoomScale="140" zoomScaleNormal="140" zoomScaleSheetLayoutView="90" workbookViewId="0"/>
  </sheetViews>
  <sheetFormatPr baseColWidth="10" defaultColWidth="11.42578125" defaultRowHeight="22.5" customHeight="1"/>
  <cols>
    <col min="1" max="1" width="50.28515625" style="114" customWidth="1"/>
    <col min="2" max="4" width="14.28515625" style="114" customWidth="1"/>
    <col min="5" max="16384" width="11.42578125" style="114"/>
  </cols>
  <sheetData>
    <row r="1" spans="1:7" s="522" customFormat="1" ht="22.5" customHeight="1">
      <c r="A1" s="610"/>
      <c r="B1" s="611"/>
      <c r="C1" s="611"/>
      <c r="D1" s="611"/>
    </row>
    <row r="2" spans="1:7" s="512" customFormat="1" ht="18.75" customHeight="1">
      <c r="A2" s="612" t="s">
        <v>1878</v>
      </c>
    </row>
    <row r="3" spans="1:7" s="512" customFormat="1" ht="12" customHeight="1"/>
    <row r="4" spans="1:7" s="50" customFormat="1" ht="12.75" customHeight="1">
      <c r="A4" s="1728" t="s">
        <v>627</v>
      </c>
      <c r="B4" s="614"/>
      <c r="C4" s="614"/>
      <c r="D4" s="614"/>
    </row>
    <row r="5" spans="1:7" ht="10.5" customHeight="1">
      <c r="A5" s="615"/>
      <c r="B5" s="1039"/>
      <c r="C5" s="206" t="s">
        <v>12</v>
      </c>
      <c r="D5" s="206" t="s">
        <v>12</v>
      </c>
    </row>
    <row r="6" spans="1:7" ht="13.5" customHeight="1">
      <c r="A6" s="147" t="s">
        <v>1</v>
      </c>
      <c r="B6" s="1040" t="s">
        <v>1812</v>
      </c>
      <c r="C6" s="616" t="s">
        <v>1823</v>
      </c>
      <c r="D6" s="616" t="s">
        <v>1824</v>
      </c>
    </row>
    <row r="7" spans="1:7" s="133" customFormat="1" ht="13.5" customHeight="1">
      <c r="A7" s="227" t="s">
        <v>13</v>
      </c>
      <c r="B7" s="2396">
        <v>8713.1380000000008</v>
      </c>
      <c r="C7" s="2236">
        <v>-349.33499999999913</v>
      </c>
      <c r="D7" s="2236">
        <v>126.43835700000091</v>
      </c>
    </row>
    <row r="8" spans="1:7" s="208" customFormat="1" ht="13.5" customHeight="1">
      <c r="A8" s="617" t="s">
        <v>557</v>
      </c>
      <c r="B8" s="2397">
        <v>3407.2710000000002</v>
      </c>
      <c r="C8" s="2398">
        <v>-88.853535989999273</v>
      </c>
      <c r="D8" s="2398">
        <v>71.342819480000344</v>
      </c>
    </row>
    <row r="9" spans="1:7" s="208" customFormat="1" ht="13.5" customHeight="1">
      <c r="A9" s="617" t="s">
        <v>515</v>
      </c>
      <c r="B9" s="2231">
        <v>1561.2080000000001</v>
      </c>
      <c r="C9" s="2235">
        <v>-48.895149999999603</v>
      </c>
      <c r="D9" s="2235">
        <v>105.88576980000016</v>
      </c>
    </row>
    <row r="10" spans="1:7" s="208" customFormat="1" ht="13.5" customHeight="1">
      <c r="A10" s="617" t="s">
        <v>516</v>
      </c>
      <c r="B10" s="2231">
        <v>3641.1439999999998</v>
      </c>
      <c r="C10" s="2235">
        <v>-288.09537877519961</v>
      </c>
      <c r="D10" s="2235">
        <v>30.045782416999828</v>
      </c>
    </row>
    <row r="11" spans="1:7" s="208" customFormat="1" ht="13.5" customHeight="1">
      <c r="A11" s="617" t="s">
        <v>621</v>
      </c>
      <c r="B11" s="2231">
        <v>5.7629999999999999</v>
      </c>
      <c r="C11" s="2235">
        <v>2.3648194111001946</v>
      </c>
      <c r="D11" s="2235">
        <v>-98.236999999999995</v>
      </c>
    </row>
    <row r="12" spans="1:7" s="208" customFormat="1" ht="13.5" customHeight="1">
      <c r="A12" s="618" t="s">
        <v>15</v>
      </c>
      <c r="B12" s="2399">
        <v>97.752000000000322</v>
      </c>
      <c r="C12" s="2400">
        <v>74.144245354099155</v>
      </c>
      <c r="D12" s="2400">
        <v>17.400985303000567</v>
      </c>
    </row>
    <row r="13" spans="1:7" s="131" customFormat="1" ht="30" customHeight="1">
      <c r="A13" s="619"/>
      <c r="B13" s="145"/>
      <c r="C13" s="145"/>
      <c r="D13" s="145"/>
      <c r="F13" s="208"/>
      <c r="G13" s="208"/>
    </row>
    <row r="14" spans="1:7" s="50" customFormat="1" ht="12.75" customHeight="1">
      <c r="A14" s="1728" t="s">
        <v>628</v>
      </c>
      <c r="B14" s="614"/>
      <c r="C14" s="614"/>
      <c r="D14" s="614"/>
    </row>
    <row r="15" spans="1:7" ht="10.5" customHeight="1">
      <c r="A15" s="615"/>
      <c r="B15" s="1039"/>
      <c r="C15" s="206" t="s">
        <v>12</v>
      </c>
      <c r="D15" s="206" t="s">
        <v>12</v>
      </c>
    </row>
    <row r="16" spans="1:7" ht="13.5" customHeight="1">
      <c r="A16" s="147" t="s">
        <v>1</v>
      </c>
      <c r="B16" s="1040" t="s">
        <v>1812</v>
      </c>
      <c r="C16" s="616" t="s">
        <v>1823</v>
      </c>
      <c r="D16" s="616" t="s">
        <v>1824</v>
      </c>
    </row>
    <row r="17" spans="1:4" s="133" customFormat="1" ht="13.5" customHeight="1">
      <c r="A17" s="227" t="s">
        <v>4</v>
      </c>
      <c r="B17" s="2396">
        <v>4942.1229999999996</v>
      </c>
      <c r="C17" s="2236">
        <v>1116.9119999999998</v>
      </c>
      <c r="D17" s="2236">
        <v>-1187.6302913399995</v>
      </c>
    </row>
    <row r="18" spans="1:4" s="208" customFormat="1" ht="13.5" customHeight="1">
      <c r="A18" s="617" t="s">
        <v>557</v>
      </c>
      <c r="B18" s="2397">
        <v>1137.623</v>
      </c>
      <c r="C18" s="2398">
        <v>18.078449450000107</v>
      </c>
      <c r="D18" s="2398">
        <v>-31.854815039999949</v>
      </c>
    </row>
    <row r="19" spans="1:4" s="208" customFormat="1" ht="13.5" customHeight="1">
      <c r="A19" s="617" t="s">
        <v>515</v>
      </c>
      <c r="B19" s="2231">
        <v>454.05500000000001</v>
      </c>
      <c r="C19" s="2235">
        <v>5.3223900000000413</v>
      </c>
      <c r="D19" s="2235">
        <v>-7.2951659999999947</v>
      </c>
    </row>
    <row r="20" spans="1:4" s="208" customFormat="1" ht="13.5" customHeight="1">
      <c r="A20" s="617" t="s">
        <v>516</v>
      </c>
      <c r="B20" s="2231">
        <v>1308.818</v>
      </c>
      <c r="C20" s="2235">
        <v>-49.288997996609851</v>
      </c>
      <c r="D20" s="2235">
        <v>-224.68195047300014</v>
      </c>
    </row>
    <row r="21" spans="1:4" s="208" customFormat="1" ht="13.5" customHeight="1">
      <c r="A21" s="617" t="s">
        <v>621</v>
      </c>
      <c r="B21" s="2231">
        <v>336.97300000000001</v>
      </c>
      <c r="C21" s="2235">
        <v>-459.05277067150001</v>
      </c>
      <c r="D21" s="2235">
        <v>-131.02699999999999</v>
      </c>
    </row>
    <row r="22" spans="1:4" s="208" customFormat="1" ht="13.5" customHeight="1">
      <c r="A22" s="617" t="s">
        <v>1879</v>
      </c>
      <c r="B22" s="2231">
        <v>339.45100000000002</v>
      </c>
      <c r="C22" s="2235">
        <v>860.95275600000105</v>
      </c>
      <c r="D22" s="2235">
        <v>-2.5881669999999986</v>
      </c>
    </row>
    <row r="23" spans="1:4" s="208" customFormat="1" ht="13.5" customHeight="1">
      <c r="A23" s="618" t="s">
        <v>15</v>
      </c>
      <c r="B23" s="2399">
        <v>1365.2029999999993</v>
      </c>
      <c r="C23" s="2400">
        <v>740.90017321810842</v>
      </c>
      <c r="D23" s="2400">
        <v>-790.18319282699952</v>
      </c>
    </row>
    <row r="24" spans="1:4" s="131" customFormat="1" ht="30" customHeight="1">
      <c r="A24" s="620"/>
      <c r="B24" s="621"/>
      <c r="C24" s="621"/>
      <c r="D24" s="151"/>
    </row>
    <row r="25" spans="1:4" s="50" customFormat="1" ht="12.75" customHeight="1">
      <c r="A25" s="1728" t="s">
        <v>629</v>
      </c>
      <c r="B25" s="614"/>
      <c r="C25" s="614"/>
      <c r="D25" s="614"/>
    </row>
    <row r="26" spans="1:4" ht="10.5" customHeight="1">
      <c r="A26" s="615"/>
      <c r="B26" s="1039"/>
      <c r="C26" s="206" t="s">
        <v>12</v>
      </c>
      <c r="D26" s="206" t="s">
        <v>12</v>
      </c>
    </row>
    <row r="27" spans="1:4" ht="13.5" customHeight="1">
      <c r="A27" s="147" t="s">
        <v>1</v>
      </c>
      <c r="B27" s="1040" t="s">
        <v>1812</v>
      </c>
      <c r="C27" s="616" t="s">
        <v>1823</v>
      </c>
      <c r="D27" s="616" t="s">
        <v>1824</v>
      </c>
    </row>
    <row r="28" spans="1:4" s="133" customFormat="1" ht="13.5" customHeight="1">
      <c r="A28" s="227" t="s">
        <v>169</v>
      </c>
      <c r="B28" s="2396">
        <v>-5710.6220000000003</v>
      </c>
      <c r="C28" s="2236">
        <v>-2084.7160000000003</v>
      </c>
      <c r="D28" s="2236">
        <v>-272.51678700000048</v>
      </c>
    </row>
    <row r="29" spans="1:4" s="208" customFormat="1" ht="13.5" customHeight="1">
      <c r="A29" s="617" t="s">
        <v>557</v>
      </c>
      <c r="B29" s="2397">
        <v>-2545.8049999999998</v>
      </c>
      <c r="C29" s="2398">
        <v>-388.88781875999894</v>
      </c>
      <c r="D29" s="2398">
        <v>-387.61703209899997</v>
      </c>
    </row>
    <row r="30" spans="1:4" s="208" customFormat="1" ht="13.5" customHeight="1">
      <c r="A30" s="617" t="s">
        <v>515</v>
      </c>
      <c r="B30" s="2231">
        <v>-817.32100000000003</v>
      </c>
      <c r="C30" s="2235">
        <v>-10.244448999999918</v>
      </c>
      <c r="D30" s="2235">
        <v>-59.593889999999988</v>
      </c>
    </row>
    <row r="31" spans="1:4" s="208" customFormat="1" ht="13.5" customHeight="1">
      <c r="A31" s="617" t="s">
        <v>516</v>
      </c>
      <c r="B31" s="2231">
        <v>-2013.077</v>
      </c>
      <c r="C31" s="2235">
        <v>188.49472212643127</v>
      </c>
      <c r="D31" s="2235">
        <v>-96.002934184999958</v>
      </c>
    </row>
    <row r="32" spans="1:4" s="208" customFormat="1" ht="13.5" customHeight="1">
      <c r="A32" s="617" t="s">
        <v>621</v>
      </c>
      <c r="B32" s="2231">
        <v>-131.24600000000001</v>
      </c>
      <c r="C32" s="2235">
        <v>-34.130306268499993</v>
      </c>
      <c r="D32" s="2235">
        <v>-33.246000000000009</v>
      </c>
    </row>
    <row r="33" spans="1:15" s="208" customFormat="1" ht="13.5" customHeight="1">
      <c r="A33" s="617" t="s">
        <v>622</v>
      </c>
      <c r="B33" s="2231">
        <v>-129.18799999999999</v>
      </c>
      <c r="C33" s="2235">
        <v>-54.856281999999965</v>
      </c>
      <c r="D33" s="2235">
        <v>16.229190000000017</v>
      </c>
    </row>
    <row r="34" spans="1:15" s="208" customFormat="1" ht="13.5" customHeight="1">
      <c r="A34" s="618" t="s">
        <v>1880</v>
      </c>
      <c r="B34" s="2399">
        <v>-73.985000000000213</v>
      </c>
      <c r="C34" s="2400">
        <v>-1785.0918660979328</v>
      </c>
      <c r="D34" s="2400">
        <v>287.7138792839994</v>
      </c>
    </row>
    <row r="35" spans="1:15" s="131" customFormat="1" ht="30" customHeight="1">
      <c r="A35" s="620"/>
      <c r="B35" s="621"/>
      <c r="C35" s="621"/>
      <c r="D35" s="151"/>
    </row>
    <row r="36" spans="1:15" s="50" customFormat="1" ht="12.75" customHeight="1">
      <c r="A36" s="1728" t="s">
        <v>630</v>
      </c>
      <c r="B36" s="614"/>
      <c r="C36" s="614"/>
      <c r="D36" s="614"/>
    </row>
    <row r="37" spans="1:15" ht="10.5" customHeight="1">
      <c r="A37" s="615"/>
      <c r="B37" s="1039"/>
      <c r="C37" s="206" t="s">
        <v>12</v>
      </c>
      <c r="D37" s="206" t="s">
        <v>12</v>
      </c>
    </row>
    <row r="38" spans="1:15" ht="13.5" customHeight="1">
      <c r="A38" s="147" t="s">
        <v>1</v>
      </c>
      <c r="B38" s="1040" t="s">
        <v>1812</v>
      </c>
      <c r="C38" s="616" t="s">
        <v>1823</v>
      </c>
      <c r="D38" s="616" t="s">
        <v>1824</v>
      </c>
    </row>
    <row r="39" spans="1:15" s="133" customFormat="1" ht="13.5" customHeight="1">
      <c r="A39" s="227" t="s">
        <v>250</v>
      </c>
      <c r="B39" s="2396">
        <v>-1174.2</v>
      </c>
      <c r="C39" s="2236">
        <v>246.21599999999989</v>
      </c>
      <c r="D39" s="2236">
        <v>-599.61490600000002</v>
      </c>
    </row>
    <row r="40" spans="1:15" s="208" customFormat="1" ht="13.5" customHeight="1">
      <c r="A40" s="617" t="s">
        <v>557</v>
      </c>
      <c r="B40" s="2397">
        <v>429.88099999999997</v>
      </c>
      <c r="C40" s="2398">
        <v>414.57137</v>
      </c>
      <c r="D40" s="2398">
        <v>384.55761899999999</v>
      </c>
    </row>
    <row r="41" spans="1:15" s="208" customFormat="1" ht="13.5" customHeight="1">
      <c r="A41" s="617" t="s">
        <v>515</v>
      </c>
      <c r="B41" s="2231">
        <v>-250.768</v>
      </c>
      <c r="C41" s="2235">
        <v>109.15419000000011</v>
      </c>
      <c r="D41" s="2235">
        <v>39.109611000000001</v>
      </c>
    </row>
    <row r="42" spans="1:15" s="208" customFormat="1" ht="13.5" customHeight="1">
      <c r="A42" s="617" t="s">
        <v>516</v>
      </c>
      <c r="B42" s="2231">
        <v>-1356.037</v>
      </c>
      <c r="C42" s="2235">
        <v>-276.89872406430027</v>
      </c>
      <c r="D42" s="2235">
        <v>-1044.4247957340001</v>
      </c>
    </row>
    <row r="43" spans="1:15" s="208" customFormat="1" ht="13.5" customHeight="1">
      <c r="A43" s="618" t="s">
        <v>15</v>
      </c>
      <c r="B43" s="2399">
        <v>2.7239999999999327</v>
      </c>
      <c r="C43" s="2400">
        <v>-0.61083593569992445</v>
      </c>
      <c r="D43" s="2400">
        <v>21.142659734000176</v>
      </c>
    </row>
    <row r="44" spans="1:15" s="131" customFormat="1" ht="13.5" customHeight="1">
      <c r="A44" s="621"/>
      <c r="B44" s="621"/>
      <c r="C44" s="621"/>
      <c r="D44" s="151"/>
    </row>
    <row r="45" spans="1:15" ht="13.5" customHeight="1">
      <c r="A45" s="621"/>
      <c r="B45" s="622"/>
      <c r="C45" s="622"/>
      <c r="D45" s="622"/>
    </row>
    <row r="46" spans="1:15" ht="10.5" customHeight="1">
      <c r="A46" s="2619" t="s">
        <v>1881</v>
      </c>
      <c r="B46" s="2619"/>
      <c r="C46" s="2619"/>
      <c r="D46" s="2619"/>
    </row>
    <row r="47" spans="1:15" ht="39.75" customHeight="1">
      <c r="A47" s="2619" t="s">
        <v>2040</v>
      </c>
      <c r="B47" s="2619"/>
      <c r="C47" s="2619"/>
      <c r="D47" s="2619"/>
      <c r="E47" s="2014"/>
      <c r="F47" s="2014"/>
      <c r="G47" s="2014"/>
      <c r="H47" s="2014"/>
      <c r="I47" s="2014"/>
      <c r="J47" s="2014"/>
      <c r="K47" s="2014"/>
      <c r="L47" s="2014"/>
      <c r="M47" s="2014"/>
      <c r="N47" s="2014"/>
      <c r="O47" s="2014"/>
    </row>
    <row r="48" spans="1:15" s="131" customFormat="1" ht="14.25" customHeight="1">
      <c r="A48" s="142"/>
      <c r="B48" s="142"/>
      <c r="C48" s="142"/>
      <c r="D48" s="142"/>
    </row>
    <row r="49" spans="1:6" s="131" customFormat="1" ht="22.5" customHeight="1">
      <c r="A49" s="142"/>
      <c r="B49" s="142"/>
      <c r="C49" s="142"/>
      <c r="D49" s="142"/>
    </row>
    <row r="50" spans="1:6" s="131" customFormat="1" ht="22.5" customHeight="1">
      <c r="A50" s="142"/>
      <c r="B50" s="142"/>
      <c r="C50" s="142"/>
      <c r="D50" s="142"/>
      <c r="F50" s="114"/>
    </row>
    <row r="51" spans="1:6" s="131" customFormat="1" ht="22.5" customHeight="1">
      <c r="A51" s="142"/>
      <c r="B51" s="142"/>
      <c r="C51" s="142"/>
      <c r="D51" s="142"/>
      <c r="F51" s="114"/>
    </row>
    <row r="52" spans="1:6" s="131" customFormat="1" ht="22.5" customHeight="1">
      <c r="F52" s="114"/>
    </row>
    <row r="53" spans="1:6" s="131" customFormat="1" ht="22.5" customHeight="1">
      <c r="F53" s="114"/>
    </row>
    <row r="54" spans="1:6" s="131" customFormat="1" ht="22.5" customHeight="1">
      <c r="F54" s="114"/>
    </row>
    <row r="55" spans="1:6" ht="22.5" customHeight="1">
      <c r="A55" s="131"/>
      <c r="B55" s="131"/>
      <c r="C55" s="131"/>
      <c r="D55" s="131"/>
    </row>
    <row r="59" spans="1:6" s="131" customFormat="1" ht="22.5" customHeight="1">
      <c r="A59" s="114"/>
      <c r="B59" s="114"/>
      <c r="C59" s="114"/>
      <c r="D59" s="114"/>
      <c r="F59" s="114"/>
    </row>
    <row r="60" spans="1:6" s="131" customFormat="1" ht="22.5" customHeight="1">
      <c r="A60" s="114"/>
      <c r="B60" s="114"/>
      <c r="C60" s="114"/>
      <c r="D60" s="114"/>
      <c r="F60" s="114"/>
    </row>
    <row r="61" spans="1:6" s="131" customFormat="1" ht="22.5" customHeight="1">
      <c r="A61" s="114"/>
      <c r="B61" s="114"/>
      <c r="C61" s="114"/>
      <c r="D61" s="114"/>
      <c r="F61" s="114"/>
    </row>
    <row r="62" spans="1:6" s="131" customFormat="1" ht="22.5" customHeight="1">
      <c r="A62" s="114"/>
      <c r="B62" s="114"/>
      <c r="C62" s="114"/>
      <c r="D62" s="114"/>
      <c r="F62" s="114"/>
    </row>
    <row r="63" spans="1:6" s="131" customFormat="1" ht="22.5" customHeight="1">
      <c r="A63" s="114"/>
      <c r="B63" s="114"/>
      <c r="C63" s="114"/>
      <c r="D63" s="114"/>
      <c r="F63" s="114"/>
    </row>
    <row r="64" spans="1:6" s="131" customFormat="1" ht="22.5" customHeight="1">
      <c r="A64" s="114"/>
      <c r="B64" s="114"/>
      <c r="C64" s="114"/>
      <c r="D64" s="114"/>
      <c r="F64" s="114"/>
    </row>
    <row r="65" spans="1:6" s="131" customFormat="1" ht="22.5" customHeight="1">
      <c r="A65" s="114"/>
      <c r="B65" s="114"/>
      <c r="C65" s="114"/>
      <c r="D65" s="114"/>
      <c r="F65" s="114"/>
    </row>
    <row r="66" spans="1:6" s="131" customFormat="1" ht="22.5" customHeight="1">
      <c r="A66" s="114"/>
      <c r="B66" s="114"/>
      <c r="C66" s="114"/>
      <c r="D66" s="114"/>
      <c r="F66" s="114"/>
    </row>
    <row r="67" spans="1:6" s="131" customFormat="1" ht="22.5" customHeight="1">
      <c r="A67" s="114"/>
      <c r="B67" s="114"/>
      <c r="C67" s="114"/>
      <c r="D67" s="114"/>
      <c r="F67" s="114"/>
    </row>
  </sheetData>
  <mergeCells count="2">
    <mergeCell ref="A46:D46"/>
    <mergeCell ref="A47:D47"/>
  </mergeCells>
  <pageMargins left="0.70866141732283472" right="0.70866141732283472" top="0.6692913385826772" bottom="0.39370078740157483" header="0.51181102362204722" footer="0.51181102362204722"/>
  <pageSetup paperSize="9" scale="94" orientation="portrait" r:id="rId1"/>
  <headerFooter scaleWithDoc="0">
    <oddHeader>&amp;L&amp;8FACT BOOK DNB - 1Q16&amp;C&amp;8CHAPTER 2 SEGMENTAL REPORTING&amp;R&amp;8Financial performance</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showZeros="0" zoomScale="140" zoomScaleNormal="140" zoomScaleSheetLayoutView="150" workbookViewId="0"/>
  </sheetViews>
  <sheetFormatPr baseColWidth="10" defaultColWidth="10.85546875" defaultRowHeight="22.5" customHeight="1"/>
  <cols>
    <col min="1" max="1" width="23.140625" style="476" customWidth="1"/>
    <col min="2" max="15" width="5" style="476" customWidth="1"/>
    <col min="16" max="19" width="5.7109375" style="476" customWidth="1"/>
    <col min="20" max="20" width="5.42578125" style="634" customWidth="1"/>
    <col min="21" max="22" width="5.42578125" style="476" customWidth="1"/>
    <col min="23" max="23" width="4.85546875" style="476" customWidth="1"/>
    <col min="24" max="24" width="4.7109375" style="476" customWidth="1"/>
    <col min="25" max="25" width="10.85546875" style="476" customWidth="1"/>
    <col min="26" max="26" width="49" style="476" customWidth="1"/>
    <col min="27" max="33" width="10.42578125" style="476" customWidth="1"/>
    <col min="34" max="34" width="10.85546875" style="476" customWidth="1"/>
    <col min="35" max="35" width="49" style="476" customWidth="1"/>
    <col min="36" max="42" width="10.42578125" style="476" customWidth="1"/>
    <col min="43" max="16384" width="10.85546875" style="476"/>
  </cols>
  <sheetData>
    <row r="1" spans="1:18" s="522" customFormat="1" ht="22.5" customHeight="1">
      <c r="A1" s="610"/>
      <c r="B1" s="611"/>
      <c r="C1" s="611"/>
      <c r="D1" s="611"/>
      <c r="E1" s="611"/>
      <c r="F1" s="611"/>
      <c r="G1" s="611"/>
      <c r="H1" s="611"/>
      <c r="I1" s="611"/>
      <c r="J1" s="611"/>
      <c r="K1" s="611"/>
      <c r="L1" s="611"/>
      <c r="M1" s="611"/>
      <c r="N1" s="611"/>
      <c r="O1" s="611"/>
    </row>
    <row r="2" spans="1:18" s="512" customFormat="1" ht="18.75" customHeight="1">
      <c r="A2" s="612" t="s">
        <v>1854</v>
      </c>
    </row>
    <row r="3" spans="1:18" s="512" customFormat="1" ht="12" customHeight="1"/>
    <row r="4" spans="1:18" s="99" customFormat="1" ht="33" customHeight="1">
      <c r="B4" s="2753" t="s">
        <v>631</v>
      </c>
      <c r="C4" s="2753"/>
      <c r="D4" s="2753" t="s">
        <v>515</v>
      </c>
      <c r="E4" s="2753"/>
      <c r="F4" s="2753" t="s">
        <v>516</v>
      </c>
      <c r="G4" s="2753"/>
      <c r="H4" s="2753" t="s">
        <v>621</v>
      </c>
      <c r="I4" s="2753"/>
      <c r="J4" s="2753" t="s">
        <v>1855</v>
      </c>
      <c r="K4" s="2753"/>
      <c r="L4" s="2752" t="s">
        <v>1856</v>
      </c>
      <c r="M4" s="2752"/>
      <c r="N4" s="2752" t="s">
        <v>632</v>
      </c>
      <c r="O4" s="2752"/>
      <c r="P4" s="2754"/>
      <c r="Q4" s="2754"/>
      <c r="R4" s="623"/>
    </row>
    <row r="5" spans="1:18" s="95" customFormat="1" ht="11.1" customHeight="1">
      <c r="A5" s="624" t="s">
        <v>1</v>
      </c>
      <c r="B5" s="1041" t="s">
        <v>1812</v>
      </c>
      <c r="C5" s="625" t="s">
        <v>1325</v>
      </c>
      <c r="D5" s="1041" t="s">
        <v>1812</v>
      </c>
      <c r="E5" s="625" t="s">
        <v>1325</v>
      </c>
      <c r="F5" s="1041" t="s">
        <v>1812</v>
      </c>
      <c r="G5" s="625" t="s">
        <v>1325</v>
      </c>
      <c r="H5" s="1041" t="s">
        <v>1812</v>
      </c>
      <c r="I5" s="625" t="s">
        <v>1325</v>
      </c>
      <c r="J5" s="1041" t="s">
        <v>1812</v>
      </c>
      <c r="K5" s="625" t="s">
        <v>1325</v>
      </c>
      <c r="L5" s="1041" t="s">
        <v>1812</v>
      </c>
      <c r="M5" s="625" t="s">
        <v>1325</v>
      </c>
      <c r="N5" s="1041" t="s">
        <v>1812</v>
      </c>
      <c r="O5" s="625" t="s">
        <v>1325</v>
      </c>
      <c r="P5" s="100"/>
      <c r="Q5" s="100"/>
      <c r="R5" s="626"/>
    </row>
    <row r="6" spans="1:18" s="95" customFormat="1" ht="11.1" customHeight="1">
      <c r="A6" s="628" t="s">
        <v>13</v>
      </c>
      <c r="B6" s="2401">
        <v>3407.2711168399996</v>
      </c>
      <c r="C6" s="2402">
        <v>3335.9281805199998</v>
      </c>
      <c r="D6" s="2401">
        <v>1561.2078700000002</v>
      </c>
      <c r="E6" s="2402">
        <v>1455.3222301999999</v>
      </c>
      <c r="F6" s="2401">
        <v>3641.1438550639</v>
      </c>
      <c r="G6" s="2402">
        <v>3611.098217583</v>
      </c>
      <c r="H6" s="2401">
        <v>5.7627308781997399</v>
      </c>
      <c r="I6" s="2402">
        <v>103.84945778299999</v>
      </c>
      <c r="J6" s="2401">
        <v>0</v>
      </c>
      <c r="K6" s="2402"/>
      <c r="L6" s="2401">
        <v>97.930124153399802</v>
      </c>
      <c r="M6" s="2402">
        <v>80.501556914000219</v>
      </c>
      <c r="N6" s="2401">
        <v>8713.3156969354986</v>
      </c>
      <c r="O6" s="2402">
        <v>8586.6996429999999</v>
      </c>
      <c r="P6" s="96"/>
      <c r="Q6" s="96"/>
      <c r="R6" s="626"/>
    </row>
    <row r="7" spans="1:18" s="95" customFormat="1" ht="11.1" customHeight="1">
      <c r="A7" s="627" t="s">
        <v>4</v>
      </c>
      <c r="B7" s="2403">
        <v>1137.6230548972201</v>
      </c>
      <c r="C7" s="2404">
        <v>1169.47781504</v>
      </c>
      <c r="D7" s="2403">
        <v>454.05457000000001</v>
      </c>
      <c r="E7" s="2404">
        <v>461.350166</v>
      </c>
      <c r="F7" s="2403">
        <v>1308.8176742374001</v>
      </c>
      <c r="G7" s="2404">
        <v>1533.4999504730001</v>
      </c>
      <c r="H7" s="2403">
        <v>336.97281725279998</v>
      </c>
      <c r="I7" s="2404">
        <v>467.76579930299988</v>
      </c>
      <c r="J7" s="2403">
        <v>339.45122299999997</v>
      </c>
      <c r="K7" s="2404">
        <v>342.03916700000002</v>
      </c>
      <c r="L7" s="2403">
        <v>1365.2041087919999</v>
      </c>
      <c r="M7" s="2404">
        <v>2155.6202851839998</v>
      </c>
      <c r="N7" s="2403">
        <v>4942.1234481794199</v>
      </c>
      <c r="O7" s="2404">
        <v>6129.7531829999998</v>
      </c>
      <c r="P7" s="96"/>
      <c r="Q7" s="96"/>
      <c r="R7" s="626"/>
    </row>
    <row r="8" spans="1:18" s="95" customFormat="1" ht="11.1" customHeight="1">
      <c r="A8" s="629" t="s">
        <v>120</v>
      </c>
      <c r="B8" s="2405">
        <v>4544.8941717372199</v>
      </c>
      <c r="C8" s="2406">
        <v>4505.4059955599996</v>
      </c>
      <c r="D8" s="2405">
        <v>2015.26244</v>
      </c>
      <c r="E8" s="2406">
        <v>1916.6723961999999</v>
      </c>
      <c r="F8" s="2405">
        <v>4949.9615293012994</v>
      </c>
      <c r="G8" s="2406">
        <v>5144.5981680559998</v>
      </c>
      <c r="H8" s="2405">
        <v>342.73554813099901</v>
      </c>
      <c r="I8" s="2406">
        <v>571.61525708599993</v>
      </c>
      <c r="J8" s="2405">
        <v>339.45122299999997</v>
      </c>
      <c r="K8" s="2406">
        <v>342.03916700000002</v>
      </c>
      <c r="L8" s="2405">
        <v>1463.1342329454001</v>
      </c>
      <c r="M8" s="2406">
        <v>2236.1218420980026</v>
      </c>
      <c r="N8" s="2405">
        <v>13655.4391451149</v>
      </c>
      <c r="O8" s="2406">
        <v>14716.452826000001</v>
      </c>
      <c r="P8" s="97"/>
      <c r="Q8" s="97"/>
      <c r="R8" s="626"/>
    </row>
    <row r="9" spans="1:18" s="95" customFormat="1" ht="11.1" customHeight="1">
      <c r="A9" s="1810" t="s">
        <v>169</v>
      </c>
      <c r="B9" s="2390">
        <v>-2545.8051060320799</v>
      </c>
      <c r="C9" s="2407">
        <v>-2158.1879679009999</v>
      </c>
      <c r="D9" s="2390">
        <v>-817.32090099999994</v>
      </c>
      <c r="E9" s="2407">
        <v>-757.72711000000004</v>
      </c>
      <c r="F9" s="2390">
        <v>-2013.07721575134</v>
      </c>
      <c r="G9" s="2407">
        <v>-1917.074065815</v>
      </c>
      <c r="H9" s="2390">
        <v>-131.2463825852</v>
      </c>
      <c r="I9" s="2407">
        <v>-97.757521536000098</v>
      </c>
      <c r="J9" s="2390">
        <v>-129.18799899999999</v>
      </c>
      <c r="K9" s="2407">
        <v>-145.41719000000001</v>
      </c>
      <c r="L9" s="2390">
        <v>-73.984805078499988</v>
      </c>
      <c r="M9" s="2407">
        <v>-361.94135774799997</v>
      </c>
      <c r="N9" s="2390">
        <v>-5710.6224094471199</v>
      </c>
      <c r="O9" s="2407">
        <v>-5438.1052129999998</v>
      </c>
      <c r="P9" s="97"/>
      <c r="Q9" s="97"/>
      <c r="R9" s="626"/>
    </row>
    <row r="10" spans="1:18" s="95" customFormat="1" ht="11.1" customHeight="1">
      <c r="A10" s="631" t="s">
        <v>245</v>
      </c>
      <c r="B10" s="2401">
        <v>1999.08906570514</v>
      </c>
      <c r="C10" s="2402">
        <v>2347.2180276589997</v>
      </c>
      <c r="D10" s="2401">
        <v>1197.9415390000001</v>
      </c>
      <c r="E10" s="2402">
        <v>1158.9452861999998</v>
      </c>
      <c r="F10" s="2401">
        <v>2936.8843135499601</v>
      </c>
      <c r="G10" s="2402">
        <v>3227.524102241</v>
      </c>
      <c r="H10" s="2401">
        <v>211.48916554580001</v>
      </c>
      <c r="I10" s="2402">
        <v>473.8577355499998</v>
      </c>
      <c r="J10" s="2401">
        <v>210.26322399999998</v>
      </c>
      <c r="K10" s="2402">
        <v>196.62197700000002</v>
      </c>
      <c r="L10" s="2401">
        <v>1389.1494278669002</v>
      </c>
      <c r="M10" s="2402">
        <v>1874.1804843500024</v>
      </c>
      <c r="N10" s="2401">
        <v>7944.8167356677995</v>
      </c>
      <c r="O10" s="2402">
        <v>9278.3476130000017</v>
      </c>
      <c r="P10" s="97"/>
      <c r="Q10" s="97"/>
      <c r="R10" s="626"/>
    </row>
    <row r="11" spans="1:18" s="95" customFormat="1" ht="11.1" customHeight="1">
      <c r="A11" s="1811" t="s">
        <v>30</v>
      </c>
      <c r="B11" s="2390">
        <v>1.5779999999999999E-2</v>
      </c>
      <c r="C11" s="2407">
        <v>0</v>
      </c>
      <c r="D11" s="2390">
        <v>2.7409499999999998</v>
      </c>
      <c r="E11" s="2407">
        <v>-0.58254499999999998</v>
      </c>
      <c r="F11" s="2390">
        <v>3.9539282981000001</v>
      </c>
      <c r="G11" s="2407">
        <v>5.8352399960000003</v>
      </c>
      <c r="H11" s="2390">
        <v>0</v>
      </c>
      <c r="I11" s="2407">
        <v>0</v>
      </c>
      <c r="J11" s="2390">
        <v>0</v>
      </c>
      <c r="K11" s="2407"/>
      <c r="L11" s="2390">
        <v>-12.65216</v>
      </c>
      <c r="M11" s="2407">
        <v>6.3681080039999998</v>
      </c>
      <c r="N11" s="2390">
        <v>-5.9415017019</v>
      </c>
      <c r="O11" s="2407">
        <v>11.620803</v>
      </c>
      <c r="P11" s="97"/>
      <c r="Q11" s="97"/>
      <c r="R11" s="632"/>
    </row>
    <row r="12" spans="1:18" s="95" customFormat="1" ht="11.1" customHeight="1">
      <c r="A12" s="1811" t="s">
        <v>250</v>
      </c>
      <c r="B12" s="2390">
        <v>429.88065</v>
      </c>
      <c r="C12" s="2407">
        <v>45.323380999999998</v>
      </c>
      <c r="D12" s="2390">
        <v>-250.76823000000002</v>
      </c>
      <c r="E12" s="2407">
        <v>-289.877611</v>
      </c>
      <c r="F12" s="2390">
        <v>-1356.0367743593001</v>
      </c>
      <c r="G12" s="2407">
        <v>-311.61220426599999</v>
      </c>
      <c r="H12" s="2390">
        <v>3.5882773000000001E-3</v>
      </c>
      <c r="I12" s="2407">
        <v>0</v>
      </c>
      <c r="J12" s="2390">
        <v>0</v>
      </c>
      <c r="K12" s="2407"/>
      <c r="L12" s="2390">
        <v>2.7206599999999996</v>
      </c>
      <c r="M12" s="2407">
        <v>-18.418659734000073</v>
      </c>
      <c r="N12" s="2390">
        <v>-1174.200106082</v>
      </c>
      <c r="O12" s="2407">
        <v>-574.58509400000003</v>
      </c>
      <c r="P12" s="97"/>
      <c r="Q12" s="97" t="s">
        <v>0</v>
      </c>
      <c r="R12" s="632"/>
    </row>
    <row r="13" spans="1:18" s="95" customFormat="1" ht="11.1" customHeight="1">
      <c r="A13" s="1812" t="s">
        <v>633</v>
      </c>
      <c r="B13" s="2403"/>
      <c r="C13" s="2404">
        <v>0</v>
      </c>
      <c r="D13" s="2403">
        <v>-16.594000000000001</v>
      </c>
      <c r="E13" s="2404">
        <v>2.5999999999999999E-2</v>
      </c>
      <c r="F13" s="2403">
        <v>1.441E-3</v>
      </c>
      <c r="G13" s="2404">
        <v>-56.716999999999999</v>
      </c>
      <c r="H13" s="2403">
        <v>0</v>
      </c>
      <c r="I13" s="2404">
        <v>0</v>
      </c>
      <c r="J13" s="2403">
        <v>0</v>
      </c>
      <c r="K13" s="2404"/>
      <c r="L13" s="2403">
        <v>1.5153E-2</v>
      </c>
      <c r="M13" s="2404">
        <v>56.690999999999995</v>
      </c>
      <c r="N13" s="2403">
        <v>0</v>
      </c>
      <c r="O13" s="2404">
        <v>0</v>
      </c>
      <c r="P13" s="97"/>
      <c r="Q13" s="97"/>
      <c r="R13" s="626"/>
    </row>
    <row r="14" spans="1:18" s="95" customFormat="1" ht="11.1" customHeight="1">
      <c r="A14" s="643" t="s">
        <v>9</v>
      </c>
      <c r="B14" s="2401">
        <v>2428.9854957051398</v>
      </c>
      <c r="C14" s="2402">
        <v>2392.5414086589999</v>
      </c>
      <c r="D14" s="2401">
        <v>933.32025899999906</v>
      </c>
      <c r="E14" s="2402">
        <v>868.5111301999998</v>
      </c>
      <c r="F14" s="2401">
        <v>1586.24246748876</v>
      </c>
      <c r="G14" s="2402">
        <v>2865.0301379709999</v>
      </c>
      <c r="H14" s="2401">
        <v>211.4927538231</v>
      </c>
      <c r="I14" s="2402">
        <v>473.8577355499998</v>
      </c>
      <c r="J14" s="2401">
        <v>210.26322399999998</v>
      </c>
      <c r="K14" s="2402">
        <v>196.62197700000002</v>
      </c>
      <c r="L14" s="2401">
        <v>1394.3709278669</v>
      </c>
      <c r="M14" s="2402">
        <v>1918.8209326200024</v>
      </c>
      <c r="N14" s="2401">
        <v>6763.6751278839001</v>
      </c>
      <c r="O14" s="2402">
        <v>8715.3833220000015</v>
      </c>
      <c r="P14" s="97"/>
      <c r="Q14" s="97"/>
      <c r="R14" s="626"/>
    </row>
    <row r="15" spans="1:18" s="95" customFormat="1" ht="11.1" customHeight="1">
      <c r="A15" s="1810" t="s">
        <v>1089</v>
      </c>
      <c r="B15" s="2390">
        <v>-607.24637392628495</v>
      </c>
      <c r="C15" s="2407">
        <v>-645.98618033793002</v>
      </c>
      <c r="D15" s="2390">
        <v>-233.33006474999999</v>
      </c>
      <c r="E15" s="2407">
        <v>-234.49800515399997</v>
      </c>
      <c r="F15" s="2390">
        <v>-428.28546622196495</v>
      </c>
      <c r="G15" s="2407">
        <v>-830.85874001158993</v>
      </c>
      <c r="H15" s="2390">
        <v>-52.873188455775001</v>
      </c>
      <c r="I15" s="2407">
        <v>-123.20301124299995</v>
      </c>
      <c r="J15" s="2390">
        <v>-6.6963680000000005</v>
      </c>
      <c r="K15" s="2407">
        <v>33.195273999999998</v>
      </c>
      <c r="L15" s="2390">
        <v>-200.96463314825499</v>
      </c>
      <c r="M15" s="2407">
        <v>-329.64958425348027</v>
      </c>
      <c r="N15" s="2390">
        <v>-1529.39609450228</v>
      </c>
      <c r="O15" s="2407">
        <v>-2131.0002469999999</v>
      </c>
      <c r="P15" s="97"/>
      <c r="Q15" s="97"/>
      <c r="R15" s="632"/>
    </row>
    <row r="16" spans="1:18" s="95" customFormat="1" ht="18.95" customHeight="1">
      <c r="A16" s="633" t="s">
        <v>1073</v>
      </c>
      <c r="B16" s="2403">
        <v>-1.1839999999999999</v>
      </c>
      <c r="C16" s="2404">
        <v>0.218</v>
      </c>
      <c r="D16" s="2403">
        <v>0</v>
      </c>
      <c r="E16" s="2404">
        <v>0</v>
      </c>
      <c r="F16" s="2403">
        <v>3.2852348999999998</v>
      </c>
      <c r="G16" s="2404">
        <v>0</v>
      </c>
      <c r="H16" s="2403">
        <v>0</v>
      </c>
      <c r="I16" s="2404">
        <v>0</v>
      </c>
      <c r="J16" s="2403">
        <v>0</v>
      </c>
      <c r="K16" s="2404"/>
      <c r="L16" s="2403">
        <v>-15.029216</v>
      </c>
      <c r="M16" s="2404">
        <v>-47.499470000000002</v>
      </c>
      <c r="N16" s="2403">
        <v>-12.9279811</v>
      </c>
      <c r="O16" s="2404">
        <v>-47.281469999999999</v>
      </c>
      <c r="P16" s="97"/>
      <c r="Q16" s="97"/>
      <c r="R16" s="632"/>
    </row>
    <row r="17" spans="1:20" s="95" customFormat="1" ht="11.1" customHeight="1">
      <c r="A17" s="629" t="s">
        <v>10</v>
      </c>
      <c r="B17" s="2405">
        <v>1820.55512177885</v>
      </c>
      <c r="C17" s="2406">
        <v>1746.7732283210701</v>
      </c>
      <c r="D17" s="2405">
        <v>699.99019424999904</v>
      </c>
      <c r="E17" s="2406">
        <v>634.0131250459998</v>
      </c>
      <c r="F17" s="2405">
        <v>1161.24223616679</v>
      </c>
      <c r="G17" s="2406">
        <v>2034.1713979594101</v>
      </c>
      <c r="H17" s="2405">
        <v>158.61956536732501</v>
      </c>
      <c r="I17" s="2406">
        <v>350.65472430699987</v>
      </c>
      <c r="J17" s="2405">
        <v>203.566856</v>
      </c>
      <c r="K17" s="2406">
        <v>229.817251</v>
      </c>
      <c r="L17" s="2405">
        <v>1178.37707871865</v>
      </c>
      <c r="M17" s="2406">
        <v>1541.6718783665219</v>
      </c>
      <c r="N17" s="2405">
        <v>5222.3510522816196</v>
      </c>
      <c r="O17" s="2406">
        <v>6537.1016050000017</v>
      </c>
      <c r="P17" s="97"/>
      <c r="Q17" s="97"/>
      <c r="R17" s="632"/>
    </row>
    <row r="18" spans="1:20" ht="7.5" customHeight="1">
      <c r="A18" s="634"/>
      <c r="B18" s="635"/>
      <c r="C18" s="635"/>
      <c r="D18" s="635"/>
      <c r="E18" s="635"/>
      <c r="F18" s="635"/>
      <c r="G18" s="635"/>
      <c r="H18" s="635"/>
      <c r="I18" s="635"/>
      <c r="J18" s="635"/>
      <c r="K18" s="635"/>
      <c r="L18" s="635"/>
      <c r="M18" s="635"/>
      <c r="N18" s="635"/>
      <c r="O18" s="635"/>
      <c r="P18" s="635"/>
      <c r="Q18" s="635"/>
      <c r="R18" s="635"/>
      <c r="S18" s="635"/>
    </row>
    <row r="19" spans="1:20" ht="10.5" customHeight="1">
      <c r="A19" s="2619" t="s">
        <v>1857</v>
      </c>
      <c r="B19" s="2619"/>
      <c r="C19" s="2619"/>
      <c r="D19" s="2619"/>
      <c r="E19" s="2619"/>
      <c r="F19" s="2619"/>
      <c r="G19" s="2619"/>
      <c r="H19" s="2619"/>
      <c r="I19" s="2619"/>
      <c r="J19" s="2619"/>
      <c r="K19" s="2619"/>
      <c r="L19" s="2619"/>
      <c r="M19" s="2619"/>
      <c r="N19" s="2619"/>
      <c r="O19" s="2619"/>
      <c r="P19" s="635"/>
      <c r="Q19" s="635"/>
      <c r="R19" s="635"/>
      <c r="S19" s="635"/>
    </row>
    <row r="20" spans="1:20" ht="10.5" customHeight="1">
      <c r="A20" s="2619" t="s">
        <v>1858</v>
      </c>
      <c r="B20" s="2619"/>
      <c r="C20" s="2619"/>
      <c r="D20" s="2619"/>
      <c r="E20" s="2619"/>
      <c r="F20" s="2619"/>
      <c r="G20" s="2619"/>
      <c r="H20" s="2619"/>
      <c r="I20" s="2619"/>
      <c r="J20" s="2619"/>
      <c r="K20" s="2619"/>
      <c r="L20" s="2619"/>
      <c r="M20" s="2619"/>
      <c r="N20" s="2619"/>
      <c r="O20" s="2619"/>
      <c r="P20" s="635"/>
      <c r="Q20" s="635"/>
      <c r="R20" s="635"/>
      <c r="S20" s="635"/>
    </row>
    <row r="21" spans="1:20" s="522" customFormat="1" ht="22.5" customHeight="1">
      <c r="A21" s="562"/>
    </row>
    <row r="22" spans="1:20" s="512" customFormat="1" ht="18.75" customHeight="1">
      <c r="A22" s="1429" t="s">
        <v>1670</v>
      </c>
    </row>
    <row r="23" spans="1:20" s="279" customFormat="1" ht="71.25" customHeight="1">
      <c r="A23" s="2757" t="s">
        <v>1669</v>
      </c>
      <c r="B23" s="2757"/>
      <c r="C23" s="2757"/>
      <c r="D23" s="2757"/>
      <c r="E23" s="2757"/>
      <c r="F23" s="2757"/>
      <c r="G23" s="2757"/>
      <c r="H23" s="2757"/>
      <c r="I23" s="2757"/>
      <c r="J23" s="2757"/>
      <c r="K23" s="2757"/>
      <c r="L23" s="2757"/>
      <c r="M23" s="2757"/>
      <c r="N23" s="2757"/>
      <c r="O23" s="2757"/>
      <c r="R23" s="644"/>
    </row>
    <row r="24" spans="1:20" ht="6.75" customHeight="1">
      <c r="R24" s="634"/>
      <c r="T24" s="476"/>
    </row>
    <row r="25" spans="1:20" s="652" customFormat="1" ht="13.5" customHeight="1">
      <c r="A25" s="650" t="s">
        <v>9</v>
      </c>
      <c r="B25" s="650"/>
      <c r="C25" s="650"/>
      <c r="D25" s="650"/>
      <c r="E25" s="650"/>
      <c r="F25" s="650"/>
      <c r="G25" s="650"/>
      <c r="H25" s="650"/>
      <c r="I25" s="650"/>
      <c r="J25" s="650"/>
      <c r="K25" s="650"/>
      <c r="L25" s="650"/>
      <c r="M25" s="650"/>
      <c r="N25" s="650"/>
      <c r="O25" s="650"/>
      <c r="P25" s="651"/>
    </row>
    <row r="26" spans="1:20" s="95" customFormat="1" ht="11.1" customHeight="1">
      <c r="A26" s="645" t="s">
        <v>1</v>
      </c>
      <c r="B26" s="646"/>
      <c r="C26" s="646"/>
      <c r="D26" s="646"/>
      <c r="E26" s="646"/>
      <c r="F26" s="646"/>
      <c r="G26" s="646"/>
      <c r="H26" s="647"/>
      <c r="I26" s="647"/>
      <c r="J26" s="647"/>
      <c r="L26" s="1042"/>
      <c r="M26" s="1043"/>
      <c r="N26" s="1781" t="s">
        <v>1812</v>
      </c>
      <c r="O26" s="1782" t="s">
        <v>1325</v>
      </c>
    </row>
    <row r="27" spans="1:20" s="95" customFormat="1" ht="11.1" customHeight="1">
      <c r="A27" s="1845" t="s">
        <v>1874</v>
      </c>
      <c r="B27" s="97"/>
      <c r="C27" s="97"/>
      <c r="D27" s="97"/>
      <c r="E27" s="97"/>
      <c r="F27" s="97"/>
      <c r="G27" s="97"/>
      <c r="H27" s="637"/>
      <c r="I27" s="637"/>
      <c r="J27" s="637"/>
      <c r="K27" s="638"/>
      <c r="L27" s="2755"/>
      <c r="M27" s="2756"/>
      <c r="N27" s="2408">
        <v>42.894418085300295</v>
      </c>
      <c r="O27" s="2409">
        <v>-50.763694002999998</v>
      </c>
    </row>
    <row r="28" spans="1:20" s="95" customFormat="1" ht="11.1" customHeight="1">
      <c r="A28" s="1845" t="s">
        <v>1236</v>
      </c>
      <c r="B28" s="97"/>
      <c r="C28" s="97"/>
      <c r="D28" s="97"/>
      <c r="E28" s="97"/>
      <c r="F28" s="97"/>
      <c r="G28" s="97"/>
      <c r="H28" s="97"/>
      <c r="I28" s="97"/>
      <c r="J28" s="97"/>
      <c r="L28" s="2746"/>
      <c r="M28" s="2747"/>
      <c r="N28" s="2410">
        <v>-52.047887229263303</v>
      </c>
      <c r="O28" s="2411">
        <v>-170.85433970808526</v>
      </c>
    </row>
    <row r="29" spans="1:20" s="95" customFormat="1" ht="11.1" customHeight="1">
      <c r="A29" s="1845" t="s">
        <v>634</v>
      </c>
      <c r="B29" s="97"/>
      <c r="C29" s="97"/>
      <c r="D29" s="97"/>
      <c r="E29" s="97"/>
      <c r="F29" s="97"/>
      <c r="G29" s="97"/>
      <c r="H29" s="97"/>
      <c r="I29" s="97"/>
      <c r="J29" s="97"/>
      <c r="L29" s="2746"/>
      <c r="M29" s="2747"/>
      <c r="N29" s="2410">
        <v>-12.65216</v>
      </c>
      <c r="O29" s="2411">
        <v>6.3681080000000003</v>
      </c>
      <c r="R29" s="648"/>
    </row>
    <row r="30" spans="1:20" s="95" customFormat="1" ht="11.1" customHeight="1">
      <c r="A30" s="1846" t="s">
        <v>1107</v>
      </c>
      <c r="B30" s="97"/>
      <c r="C30" s="97"/>
      <c r="D30" s="97"/>
      <c r="E30" s="97"/>
      <c r="F30" s="97"/>
      <c r="G30" s="97"/>
      <c r="H30" s="97"/>
      <c r="I30" s="97"/>
      <c r="J30" s="97"/>
      <c r="L30" s="2746"/>
      <c r="M30" s="2747"/>
      <c r="N30" s="2410">
        <v>272.89004561050012</v>
      </c>
      <c r="O30" s="2411">
        <v>492.60294675119371</v>
      </c>
    </row>
    <row r="31" spans="1:20" s="95" customFormat="1" ht="11.1" customHeight="1">
      <c r="A31" s="1846" t="s">
        <v>219</v>
      </c>
      <c r="B31" s="97"/>
      <c r="C31" s="97"/>
      <c r="D31" s="97"/>
      <c r="E31" s="97"/>
      <c r="F31" s="97"/>
      <c r="G31" s="97"/>
      <c r="H31" s="97"/>
      <c r="I31" s="97"/>
      <c r="J31" s="97"/>
      <c r="L31" s="2746"/>
      <c r="M31" s="2747"/>
      <c r="N31" s="2410">
        <v>1003.274</v>
      </c>
      <c r="O31" s="2411">
        <v>1810.4315787468065</v>
      </c>
    </row>
    <row r="32" spans="1:20" s="95" customFormat="1" ht="11.1" customHeight="1">
      <c r="A32" s="1845" t="s">
        <v>635</v>
      </c>
      <c r="B32" s="97"/>
      <c r="C32" s="97"/>
      <c r="D32" s="97"/>
      <c r="E32" s="97"/>
      <c r="F32" s="97"/>
      <c r="G32" s="97"/>
      <c r="H32" s="97"/>
      <c r="I32" s="97"/>
      <c r="J32" s="97"/>
      <c r="L32" s="2746"/>
      <c r="M32" s="2747"/>
      <c r="N32" s="2410">
        <v>76.613</v>
      </c>
      <c r="O32" s="2411">
        <v>33.506999999999998</v>
      </c>
    </row>
    <row r="33" spans="1:15" s="95" customFormat="1" ht="11.1" customHeight="1">
      <c r="A33" s="1845" t="s">
        <v>209</v>
      </c>
      <c r="B33" s="97"/>
      <c r="C33" s="97"/>
      <c r="D33" s="97"/>
      <c r="E33" s="97"/>
      <c r="F33" s="97"/>
      <c r="G33" s="97"/>
      <c r="H33" s="97"/>
      <c r="I33" s="97"/>
      <c r="J33" s="97"/>
      <c r="L33" s="2746"/>
      <c r="M33" s="2747"/>
      <c r="N33" s="2410">
        <v>5.9130000000000003</v>
      </c>
      <c r="O33" s="2411">
        <v>1.5740000000000001</v>
      </c>
    </row>
    <row r="34" spans="1:15" s="95" customFormat="1" ht="11.1" customHeight="1">
      <c r="A34" s="1845" t="s">
        <v>633</v>
      </c>
      <c r="B34" s="97"/>
      <c r="C34" s="97"/>
      <c r="D34" s="97"/>
      <c r="E34" s="97"/>
      <c r="F34" s="97"/>
      <c r="G34" s="97"/>
      <c r="H34" s="97"/>
      <c r="I34" s="97"/>
      <c r="J34" s="97"/>
      <c r="L34" s="2746"/>
      <c r="M34" s="2747"/>
      <c r="N34" s="2410">
        <v>15.153</v>
      </c>
      <c r="O34" s="2411">
        <v>56.691000000000003</v>
      </c>
    </row>
    <row r="35" spans="1:15" s="95" customFormat="1" ht="11.1" customHeight="1">
      <c r="A35" s="1847" t="s">
        <v>636</v>
      </c>
      <c r="B35" s="1800"/>
      <c r="C35" s="1800"/>
      <c r="D35" s="1800"/>
      <c r="E35" s="1800"/>
      <c r="F35" s="1800"/>
      <c r="G35" s="1800"/>
      <c r="H35" s="97"/>
      <c r="I35" s="97"/>
      <c r="J35" s="97"/>
      <c r="L35" s="2746"/>
      <c r="M35" s="2747"/>
      <c r="N35" s="2410">
        <v>2.7210999999999999</v>
      </c>
      <c r="O35" s="2411">
        <v>-18.418659481999999</v>
      </c>
    </row>
    <row r="36" spans="1:15" s="95" customFormat="1" ht="11.1" customHeight="1">
      <c r="A36" s="1847" t="s">
        <v>637</v>
      </c>
      <c r="B36" s="1800"/>
      <c r="C36" s="1800"/>
      <c r="D36" s="1800"/>
      <c r="E36" s="1800"/>
      <c r="F36" s="1800"/>
      <c r="G36" s="1800"/>
      <c r="H36" s="97"/>
      <c r="I36" s="97"/>
      <c r="J36" s="97"/>
      <c r="L36" s="2746"/>
      <c r="M36" s="2747"/>
      <c r="N36" s="2410">
        <v>-114.66426</v>
      </c>
      <c r="O36" s="2411">
        <v>-100.959</v>
      </c>
    </row>
    <row r="37" spans="1:15" s="95" customFormat="1" ht="11.1" customHeight="1">
      <c r="A37" s="1847" t="s">
        <v>1859</v>
      </c>
      <c r="B37" s="1800"/>
      <c r="C37" s="1800"/>
      <c r="D37" s="1800"/>
      <c r="E37" s="1800"/>
      <c r="F37" s="1800"/>
      <c r="G37" s="1800"/>
      <c r="H37" s="97"/>
      <c r="I37" s="97"/>
      <c r="J37" s="97"/>
      <c r="L37" s="2746"/>
      <c r="M37" s="2747"/>
      <c r="N37" s="2410">
        <v>8.9238855270000084</v>
      </c>
      <c r="O37" s="2411">
        <v>-12.751548590000006</v>
      </c>
    </row>
    <row r="38" spans="1:15" s="95" customFormat="1" ht="11.1" customHeight="1">
      <c r="A38" s="1847" t="s">
        <v>1259</v>
      </c>
      <c r="B38" s="1800"/>
      <c r="C38" s="1800"/>
      <c r="D38" s="1800"/>
      <c r="E38" s="1800"/>
      <c r="F38" s="1800"/>
      <c r="G38" s="1800"/>
      <c r="H38" s="97"/>
      <c r="I38" s="97"/>
      <c r="J38" s="97"/>
      <c r="L38" s="2746"/>
      <c r="M38" s="2747"/>
      <c r="N38" s="2410">
        <v>61.74913950670004</v>
      </c>
      <c r="O38" s="2411">
        <v>33.696642443000002</v>
      </c>
    </row>
    <row r="39" spans="1:15" s="95" customFormat="1" ht="11.1" customHeight="1">
      <c r="A39" s="1847" t="s">
        <v>1347</v>
      </c>
      <c r="B39" s="1800"/>
      <c r="C39" s="1800"/>
      <c r="D39" s="1800"/>
      <c r="E39" s="1800"/>
      <c r="F39" s="1800"/>
      <c r="G39" s="1800"/>
      <c r="H39" s="1612"/>
      <c r="I39" s="1612"/>
      <c r="J39" s="1612"/>
      <c r="L39" s="1612"/>
      <c r="M39" s="1613"/>
      <c r="N39" s="2410">
        <v>-9.8822479959182949</v>
      </c>
      <c r="O39" s="2411">
        <v>-7.3937829096350232</v>
      </c>
    </row>
    <row r="40" spans="1:15" s="95" customFormat="1" ht="11.1" customHeight="1">
      <c r="A40" s="1847" t="s">
        <v>1312</v>
      </c>
      <c r="B40" s="1800"/>
      <c r="C40" s="1800"/>
      <c r="D40" s="1800"/>
      <c r="E40" s="1800"/>
      <c r="F40" s="1800"/>
      <c r="G40" s="1800"/>
      <c r="H40" s="1608"/>
      <c r="I40" s="1608"/>
      <c r="J40" s="1608"/>
      <c r="L40" s="1608"/>
      <c r="M40" s="1609"/>
      <c r="N40" s="2410">
        <v>0</v>
      </c>
      <c r="O40" s="2411">
        <v>-108.14519800000001</v>
      </c>
    </row>
    <row r="41" spans="1:15" s="95" customFormat="1" ht="11.1" customHeight="1">
      <c r="A41" s="1847" t="s">
        <v>1033</v>
      </c>
      <c r="B41" s="1971"/>
      <c r="C41" s="1971"/>
      <c r="D41" s="1971"/>
      <c r="E41" s="1971"/>
      <c r="F41" s="1971"/>
      <c r="G41" s="1971"/>
      <c r="H41" s="1971"/>
      <c r="I41" s="1971"/>
      <c r="J41" s="1971"/>
      <c r="L41" s="1971"/>
      <c r="M41" s="1972"/>
      <c r="N41" s="2410">
        <v>-0.90500000000000114</v>
      </c>
      <c r="O41" s="2411">
        <v>-40.886096135999999</v>
      </c>
    </row>
    <row r="42" spans="1:15" s="95" customFormat="1" ht="11.1" customHeight="1">
      <c r="A42" s="649" t="s">
        <v>15</v>
      </c>
      <c r="B42" s="639"/>
      <c r="C42" s="639"/>
      <c r="D42" s="639"/>
      <c r="E42" s="639"/>
      <c r="F42" s="639"/>
      <c r="G42" s="639"/>
      <c r="H42" s="639"/>
      <c r="I42" s="639"/>
      <c r="J42" s="639"/>
      <c r="K42" s="640"/>
      <c r="L42" s="2748"/>
      <c r="M42" s="2749"/>
      <c r="N42" s="2412">
        <v>94.390894362581093</v>
      </c>
      <c r="O42" s="2413">
        <v>-6</v>
      </c>
    </row>
    <row r="43" spans="1:15" s="95" customFormat="1" ht="11.1" customHeight="1">
      <c r="A43" s="629" t="s">
        <v>9</v>
      </c>
      <c r="B43" s="641"/>
      <c r="C43" s="641"/>
      <c r="D43" s="641"/>
      <c r="E43" s="641"/>
      <c r="F43" s="641"/>
      <c r="G43" s="641"/>
      <c r="H43" s="641"/>
      <c r="I43" s="641"/>
      <c r="J43" s="641"/>
      <c r="K43" s="642"/>
      <c r="L43" s="2750"/>
      <c r="M43" s="2751"/>
      <c r="N43" s="2414">
        <v>1394.3709278669</v>
      </c>
      <c r="O43" s="2415">
        <v>1918.6786681700003</v>
      </c>
    </row>
    <row r="44" spans="1:15" s="95" customFormat="1" ht="7.5" customHeight="1">
      <c r="A44" s="630"/>
      <c r="B44" s="1980"/>
      <c r="C44" s="1980"/>
      <c r="D44" s="1980"/>
      <c r="E44" s="1980"/>
      <c r="F44" s="1980"/>
      <c r="G44" s="1980"/>
      <c r="H44" s="1980"/>
      <c r="I44" s="1980"/>
      <c r="J44" s="1980"/>
      <c r="L44" s="1980"/>
      <c r="M44" s="1980"/>
      <c r="N44" s="1980"/>
      <c r="O44" s="1980"/>
    </row>
    <row r="45" spans="1:15" s="522" customFormat="1" ht="14.25" customHeight="1">
      <c r="A45" s="562"/>
    </row>
    <row r="46" spans="1:15" s="522" customFormat="1" ht="22.5" customHeight="1">
      <c r="A46" s="610"/>
      <c r="B46" s="611"/>
      <c r="C46" s="611"/>
      <c r="D46" s="611"/>
      <c r="E46" s="611"/>
      <c r="F46" s="611"/>
      <c r="G46" s="611"/>
      <c r="H46" s="611"/>
      <c r="I46" s="611"/>
      <c r="J46" s="611"/>
      <c r="K46" s="611"/>
      <c r="L46" s="611"/>
      <c r="M46" s="611"/>
      <c r="N46" s="611"/>
      <c r="O46" s="611"/>
    </row>
    <row r="47" spans="1:15" s="512" customFormat="1" ht="18.75" customHeight="1">
      <c r="A47" s="612" t="s">
        <v>1860</v>
      </c>
    </row>
    <row r="48" spans="1:15" s="512" customFormat="1" ht="12" customHeight="1"/>
    <row r="49" spans="1:20" s="652" customFormat="1" ht="13.5" customHeight="1">
      <c r="A49" s="650" t="s">
        <v>638</v>
      </c>
      <c r="B49" s="650"/>
      <c r="C49" s="650"/>
      <c r="D49" s="650"/>
      <c r="E49" s="650"/>
      <c r="F49" s="650"/>
      <c r="G49" s="650"/>
      <c r="H49" s="650"/>
      <c r="I49" s="650"/>
      <c r="J49" s="650"/>
      <c r="K49" s="650"/>
      <c r="L49" s="650"/>
      <c r="M49" s="650"/>
      <c r="N49" s="650"/>
      <c r="O49" s="650"/>
      <c r="P49" s="651"/>
    </row>
    <row r="50" spans="1:20" s="99" customFormat="1" ht="33" customHeight="1">
      <c r="B50" s="2753" t="s">
        <v>631</v>
      </c>
      <c r="C50" s="2753"/>
      <c r="D50" s="2753" t="s">
        <v>515</v>
      </c>
      <c r="E50" s="2753"/>
      <c r="F50" s="2753" t="s">
        <v>516</v>
      </c>
      <c r="G50" s="2753"/>
      <c r="H50" s="2753" t="s">
        <v>621</v>
      </c>
      <c r="I50" s="2753"/>
      <c r="J50" s="2753" t="s">
        <v>622</v>
      </c>
      <c r="K50" s="2753"/>
      <c r="L50" s="2752" t="s">
        <v>639</v>
      </c>
      <c r="M50" s="2752"/>
      <c r="N50" s="2752" t="s">
        <v>632</v>
      </c>
      <c r="O50" s="2752"/>
      <c r="P50" s="653"/>
    </row>
    <row r="51" spans="1:20" s="95" customFormat="1" ht="11.1" customHeight="1">
      <c r="A51" s="636" t="s">
        <v>11</v>
      </c>
      <c r="B51" s="1041" t="s">
        <v>1812</v>
      </c>
      <c r="C51" s="625" t="s">
        <v>1325</v>
      </c>
      <c r="D51" s="1041" t="s">
        <v>1812</v>
      </c>
      <c r="E51" s="625" t="s">
        <v>1325</v>
      </c>
      <c r="F51" s="1041" t="s">
        <v>1812</v>
      </c>
      <c r="G51" s="625" t="s">
        <v>1325</v>
      </c>
      <c r="H51" s="1041" t="s">
        <v>1812</v>
      </c>
      <c r="I51" s="625" t="s">
        <v>1325</v>
      </c>
      <c r="J51" s="1041" t="s">
        <v>1812</v>
      </c>
      <c r="K51" s="625" t="s">
        <v>1325</v>
      </c>
      <c r="L51" s="1041" t="s">
        <v>1812</v>
      </c>
      <c r="M51" s="625" t="s">
        <v>1325</v>
      </c>
      <c r="N51" s="1041" t="s">
        <v>1812</v>
      </c>
      <c r="O51" s="625" t="s">
        <v>1325</v>
      </c>
      <c r="P51" s="100"/>
    </row>
    <row r="52" spans="1:20" s="95" customFormat="1" ht="11.1" customHeight="1">
      <c r="A52" s="628" t="s">
        <v>1861</v>
      </c>
      <c r="B52" s="1044">
        <v>687.11659718941996</v>
      </c>
      <c r="C52" s="654">
        <v>679.90437334331796</v>
      </c>
      <c r="D52" s="1044">
        <v>221.254042486667</v>
      </c>
      <c r="E52" s="654">
        <v>211.65229958790002</v>
      </c>
      <c r="F52" s="1044">
        <v>563.05943699762906</v>
      </c>
      <c r="G52" s="654">
        <v>552.12287193074496</v>
      </c>
      <c r="H52" s="1044">
        <v>32.745723476826896</v>
      </c>
      <c r="I52" s="654">
        <v>9.423677541387999</v>
      </c>
      <c r="J52" s="1044">
        <v>28.788092891832999</v>
      </c>
      <c r="K52" s="654">
        <v>3.0309422046000001</v>
      </c>
      <c r="L52" s="1044">
        <v>6.2681718491957197</v>
      </c>
      <c r="M52" s="654">
        <v>-0.73416460795078953</v>
      </c>
      <c r="N52" s="1044">
        <v>1539.2320648915702</v>
      </c>
      <c r="O52" s="654">
        <v>1455.4</v>
      </c>
      <c r="P52" s="96"/>
    </row>
    <row r="53" spans="1:20" s="95" customFormat="1" ht="11.1" customHeight="1">
      <c r="A53" s="630" t="s">
        <v>1862</v>
      </c>
      <c r="B53" s="1045">
        <v>395.58182008345995</v>
      </c>
      <c r="C53" s="655">
        <v>368.73023525259998</v>
      </c>
      <c r="D53" s="1045">
        <v>170.27658390000002</v>
      </c>
      <c r="E53" s="655">
        <v>166.892449113</v>
      </c>
      <c r="F53" s="1045">
        <v>383.18644666433801</v>
      </c>
      <c r="G53" s="655">
        <v>379.950813004064</v>
      </c>
      <c r="H53" s="1045">
        <v>177.55639686844501</v>
      </c>
      <c r="I53" s="655">
        <v>159.80302677357901</v>
      </c>
      <c r="J53" s="1045"/>
      <c r="K53" s="655"/>
      <c r="L53" s="1045">
        <v>-6.0820718647963998</v>
      </c>
      <c r="M53" s="655">
        <v>-1.2765241432430798</v>
      </c>
      <c r="N53" s="1045">
        <v>1120.5191756514498</v>
      </c>
      <c r="O53" s="655">
        <v>1074.0999999999999</v>
      </c>
      <c r="P53" s="97"/>
    </row>
    <row r="54" spans="1:20" s="95" customFormat="1" ht="11.1" customHeight="1">
      <c r="A54" s="630" t="s">
        <v>640</v>
      </c>
      <c r="B54" s="1045">
        <v>74.060482588239196</v>
      </c>
      <c r="C54" s="655">
        <v>69.079219469520908</v>
      </c>
      <c r="D54" s="1045">
        <v>67.715971235504497</v>
      </c>
      <c r="E54" s="655">
        <v>52.466921889304302</v>
      </c>
      <c r="F54" s="1045">
        <v>204.97804591481</v>
      </c>
      <c r="G54" s="655">
        <v>209.889896752498</v>
      </c>
      <c r="H54" s="1045"/>
      <c r="I54" s="655"/>
      <c r="J54" s="1045">
        <v>202.821159180206</v>
      </c>
      <c r="K54" s="655">
        <v>212.44263620090999</v>
      </c>
      <c r="L54" s="1045">
        <v>16.325544695490265</v>
      </c>
      <c r="M54" s="655">
        <v>11.421325687766711</v>
      </c>
      <c r="N54" s="1045">
        <v>565.90120361424999</v>
      </c>
      <c r="O54" s="655">
        <v>555.29999999999995</v>
      </c>
      <c r="P54" s="97"/>
    </row>
    <row r="55" spans="1:20" s="99" customFormat="1" ht="11.1" customHeight="1">
      <c r="A55" s="627" t="s">
        <v>1863</v>
      </c>
      <c r="B55" s="1046">
        <v>40.297552499999597</v>
      </c>
      <c r="C55" s="656">
        <v>34.750659999999996</v>
      </c>
      <c r="D55" s="1046">
        <v>24.9819631666664</v>
      </c>
      <c r="E55" s="656">
        <v>21.567311</v>
      </c>
      <c r="F55" s="1046">
        <v>86.375322666665809</v>
      </c>
      <c r="G55" s="656">
        <v>72.490036000000003</v>
      </c>
      <c r="H55" s="1046">
        <v>7.1833266666665896</v>
      </c>
      <c r="I55" s="656">
        <v>7.442367</v>
      </c>
      <c r="J55" s="1046">
        <v>18.577098499999799</v>
      </c>
      <c r="K55" s="656">
        <v>17.370234</v>
      </c>
      <c r="L55" s="1046"/>
      <c r="M55" s="656"/>
      <c r="N55" s="1046"/>
      <c r="O55" s="656"/>
      <c r="P55" s="657"/>
    </row>
    <row r="56" spans="1:20" ht="9.75" customHeight="1">
      <c r="A56" s="658"/>
      <c r="B56" s="634"/>
      <c r="C56" s="634"/>
      <c r="D56" s="634"/>
      <c r="E56" s="634"/>
      <c r="F56" s="634"/>
      <c r="G56" s="634"/>
      <c r="H56" s="634"/>
      <c r="I56" s="634"/>
      <c r="J56" s="634"/>
      <c r="K56" s="634"/>
      <c r="L56" s="634"/>
      <c r="M56" s="634"/>
      <c r="N56" s="634"/>
      <c r="O56" s="634"/>
      <c r="P56" s="634"/>
      <c r="T56" s="476"/>
    </row>
    <row r="57" spans="1:20" s="652" customFormat="1" ht="13.5" customHeight="1">
      <c r="A57" s="650" t="s">
        <v>591</v>
      </c>
      <c r="B57" s="650"/>
      <c r="C57" s="650"/>
      <c r="D57" s="650"/>
      <c r="E57" s="650"/>
      <c r="F57" s="650"/>
      <c r="G57" s="650"/>
      <c r="H57" s="650"/>
      <c r="I57" s="650"/>
      <c r="J57" s="650"/>
      <c r="K57" s="650"/>
      <c r="L57" s="650"/>
      <c r="M57" s="650"/>
      <c r="N57" s="650"/>
      <c r="O57" s="650"/>
      <c r="P57" s="651"/>
    </row>
    <row r="58" spans="1:20" s="99" customFormat="1" ht="33" customHeight="1">
      <c r="B58" s="2753" t="s">
        <v>631</v>
      </c>
      <c r="C58" s="2753"/>
      <c r="D58" s="2753" t="s">
        <v>515</v>
      </c>
      <c r="E58" s="2753"/>
      <c r="F58" s="2753" t="s">
        <v>516</v>
      </c>
      <c r="G58" s="2753"/>
      <c r="H58" s="2753" t="s">
        <v>621</v>
      </c>
      <c r="I58" s="2753"/>
      <c r="J58" s="2753" t="s">
        <v>622</v>
      </c>
      <c r="K58" s="2753"/>
      <c r="L58" s="2752" t="s">
        <v>641</v>
      </c>
      <c r="M58" s="2752"/>
      <c r="N58" s="2752" t="s">
        <v>632</v>
      </c>
      <c r="O58" s="2752"/>
      <c r="P58" s="653"/>
    </row>
    <row r="59" spans="1:20" s="95" customFormat="1" ht="11.1" customHeight="1">
      <c r="A59" s="636" t="s">
        <v>50</v>
      </c>
      <c r="B59" s="1041" t="s">
        <v>1812</v>
      </c>
      <c r="C59" s="625" t="s">
        <v>1325</v>
      </c>
      <c r="D59" s="1041" t="s">
        <v>1812</v>
      </c>
      <c r="E59" s="625" t="s">
        <v>1325</v>
      </c>
      <c r="F59" s="1041" t="s">
        <v>1812</v>
      </c>
      <c r="G59" s="625" t="s">
        <v>1325</v>
      </c>
      <c r="H59" s="1041" t="s">
        <v>1812</v>
      </c>
      <c r="I59" s="625" t="s">
        <v>1325</v>
      </c>
      <c r="J59" s="1041" t="s">
        <v>1812</v>
      </c>
      <c r="K59" s="625" t="s">
        <v>1325</v>
      </c>
      <c r="L59" s="1041" t="s">
        <v>1812</v>
      </c>
      <c r="M59" s="625" t="s">
        <v>1325</v>
      </c>
      <c r="N59" s="1041" t="s">
        <v>1812</v>
      </c>
      <c r="O59" s="625" t="s">
        <v>1325</v>
      </c>
      <c r="P59" s="100"/>
    </row>
    <row r="60" spans="1:20" s="95" customFormat="1" ht="11.1" customHeight="1">
      <c r="A60" s="628" t="s">
        <v>1864</v>
      </c>
      <c r="B60" s="1045">
        <v>56.014617939035098</v>
      </c>
      <c r="C60" s="655">
        <v>47.902186174295004</v>
      </c>
      <c r="D60" s="1045">
        <v>40.556549101366699</v>
      </c>
      <c r="E60" s="655">
        <v>39.533470169564296</v>
      </c>
      <c r="F60" s="1045">
        <v>40.668542650986801</v>
      </c>
      <c r="G60" s="655">
        <v>37.263825146122301</v>
      </c>
      <c r="H60" s="1045">
        <v>38.2937758574828</v>
      </c>
      <c r="I60" s="655">
        <v>17.101979053944699</v>
      </c>
      <c r="J60" s="1045">
        <v>38.057897643809596</v>
      </c>
      <c r="K60" s="655">
        <v>42.514777262336203</v>
      </c>
      <c r="L60" s="1045"/>
      <c r="M60" s="655"/>
      <c r="N60" s="1045">
        <v>41.819397741522195</v>
      </c>
      <c r="O60" s="655">
        <v>37</v>
      </c>
      <c r="P60" s="96"/>
    </row>
    <row r="61" spans="1:20" s="95" customFormat="1" ht="11.1" customHeight="1">
      <c r="A61" s="630" t="s">
        <v>1865</v>
      </c>
      <c r="B61" s="1045">
        <v>57.571279998408798</v>
      </c>
      <c r="C61" s="655">
        <v>54.232661196078197</v>
      </c>
      <c r="D61" s="1045">
        <v>76.959761722889695</v>
      </c>
      <c r="E61" s="655">
        <v>78.852178520124696</v>
      </c>
      <c r="F61" s="1045">
        <v>68.054351190272598</v>
      </c>
      <c r="G61" s="655">
        <v>68.816350910331906</v>
      </c>
      <c r="H61" s="1045"/>
      <c r="I61" s="655"/>
      <c r="J61" s="1045"/>
      <c r="K61" s="655"/>
      <c r="L61" s="1045"/>
      <c r="M61" s="655"/>
      <c r="N61" s="1045">
        <v>72.797286465727595</v>
      </c>
      <c r="O61" s="655">
        <v>73.8</v>
      </c>
      <c r="P61" s="96"/>
    </row>
    <row r="62" spans="1:20" s="95" customFormat="1" ht="11.1" customHeight="1">
      <c r="A62" s="633" t="s">
        <v>1869</v>
      </c>
      <c r="B62" s="1046">
        <v>18.170415405735</v>
      </c>
      <c r="C62" s="656">
        <v>20.385615324754202</v>
      </c>
      <c r="D62" s="1046">
        <v>11.2695113594201</v>
      </c>
      <c r="E62" s="656">
        <v>11.9220956732874</v>
      </c>
      <c r="F62" s="1046">
        <v>5.4072049838580902</v>
      </c>
      <c r="G62" s="656">
        <v>11.3804538791324</v>
      </c>
      <c r="H62" s="1046">
        <v>8.8811832646215088</v>
      </c>
      <c r="I62" s="656">
        <v>19.108164314458801</v>
      </c>
      <c r="J62" s="1046">
        <v>4.4072620965818405</v>
      </c>
      <c r="K62" s="656">
        <v>5.3657114179092602</v>
      </c>
      <c r="L62" s="1046"/>
      <c r="M62" s="656"/>
      <c r="N62" s="1046">
        <v>11.2</v>
      </c>
      <c r="O62" s="656">
        <v>16.100000000000001</v>
      </c>
      <c r="P62" s="96"/>
    </row>
    <row r="63" spans="1:20" ht="7.5" customHeight="1">
      <c r="P63" s="634"/>
      <c r="T63" s="476"/>
    </row>
    <row r="64" spans="1:20" s="282" customFormat="1" ht="39" customHeight="1">
      <c r="A64" s="2628" t="s">
        <v>1866</v>
      </c>
      <c r="B64" s="2628"/>
      <c r="C64" s="2628"/>
      <c r="D64" s="2628"/>
      <c r="E64" s="2628"/>
      <c r="F64" s="2628"/>
      <c r="G64" s="2628"/>
      <c r="H64" s="2628"/>
      <c r="I64" s="2628"/>
      <c r="J64" s="2628"/>
      <c r="K64" s="2628"/>
      <c r="L64" s="2628"/>
      <c r="M64" s="2628"/>
      <c r="N64" s="2628"/>
      <c r="O64" s="2628"/>
    </row>
    <row r="65" spans="1:20" s="528" customFormat="1" ht="38.25" customHeight="1">
      <c r="A65" s="2619" t="s">
        <v>1882</v>
      </c>
      <c r="B65" s="2619"/>
      <c r="C65" s="2619"/>
      <c r="D65" s="2619"/>
      <c r="E65" s="2619"/>
      <c r="F65" s="2619"/>
      <c r="G65" s="2619"/>
      <c r="H65" s="2619"/>
      <c r="I65" s="2619"/>
      <c r="J65" s="2619"/>
      <c r="K65" s="2619"/>
      <c r="L65" s="2619"/>
      <c r="M65" s="2619"/>
      <c r="N65" s="2619"/>
      <c r="O65" s="2619"/>
      <c r="P65" s="1438"/>
      <c r="Q65" s="1438"/>
      <c r="R65" s="1438"/>
      <c r="S65" s="1438"/>
      <c r="T65" s="1439"/>
    </row>
    <row r="66" spans="1:20" s="282" customFormat="1" ht="9.75" customHeight="1">
      <c r="A66" s="2628" t="s">
        <v>1867</v>
      </c>
      <c r="B66" s="2628"/>
      <c r="C66" s="2628"/>
      <c r="D66" s="2628"/>
      <c r="E66" s="2628"/>
      <c r="F66" s="2628"/>
      <c r="G66" s="2628"/>
      <c r="H66" s="2628"/>
      <c r="I66" s="2628"/>
      <c r="J66" s="2628"/>
      <c r="K66" s="2628"/>
      <c r="L66" s="2628"/>
      <c r="M66" s="2628"/>
      <c r="N66" s="2628"/>
      <c r="O66" s="2628"/>
    </row>
    <row r="67" spans="1:20" s="282" customFormat="1" ht="9.75" customHeight="1">
      <c r="A67" s="2646" t="s">
        <v>1868</v>
      </c>
      <c r="B67" s="2646"/>
      <c r="C67" s="2646"/>
      <c r="D67" s="2646"/>
      <c r="E67" s="2646"/>
      <c r="F67" s="2646"/>
      <c r="G67" s="2646"/>
      <c r="H67" s="2646"/>
      <c r="I67" s="2646"/>
      <c r="J67" s="2646"/>
      <c r="K67" s="2646"/>
      <c r="L67" s="2646"/>
      <c r="M67" s="2646"/>
      <c r="N67" s="2646"/>
      <c r="O67" s="2646"/>
    </row>
    <row r="68" spans="1:20" s="279" customFormat="1" ht="12.75" customHeight="1">
      <c r="A68" s="2638"/>
      <c r="B68" s="2638"/>
      <c r="C68" s="2638"/>
      <c r="D68" s="2638"/>
      <c r="E68" s="2638"/>
      <c r="F68" s="2638"/>
      <c r="G68" s="2638"/>
      <c r="H68" s="2638"/>
      <c r="I68" s="2638"/>
      <c r="J68" s="2638"/>
      <c r="K68" s="2638"/>
      <c r="L68" s="2638"/>
      <c r="M68" s="2638"/>
      <c r="N68" s="2638"/>
      <c r="O68" s="2638"/>
      <c r="R68" s="644"/>
    </row>
  </sheetData>
  <mergeCells count="44">
    <mergeCell ref="A19:O19"/>
    <mergeCell ref="L58:M58"/>
    <mergeCell ref="N58:O58"/>
    <mergeCell ref="B50:C50"/>
    <mergeCell ref="D50:E50"/>
    <mergeCell ref="F50:G50"/>
    <mergeCell ref="L27:M27"/>
    <mergeCell ref="A23:O23"/>
    <mergeCell ref="L37:M37"/>
    <mergeCell ref="L38:M38"/>
    <mergeCell ref="L34:M34"/>
    <mergeCell ref="L35:M35"/>
    <mergeCell ref="A20:O20"/>
    <mergeCell ref="L33:M33"/>
    <mergeCell ref="L28:M28"/>
    <mergeCell ref="L29:M29"/>
    <mergeCell ref="B4:C4"/>
    <mergeCell ref="D4:E4"/>
    <mergeCell ref="F4:G4"/>
    <mergeCell ref="H4:I4"/>
    <mergeCell ref="P4:Q4"/>
    <mergeCell ref="J4:K4"/>
    <mergeCell ref="N4:O4"/>
    <mergeCell ref="L4:M4"/>
    <mergeCell ref="A68:O68"/>
    <mergeCell ref="A64:O64"/>
    <mergeCell ref="L50:M50"/>
    <mergeCell ref="H50:I50"/>
    <mergeCell ref="J50:K50"/>
    <mergeCell ref="A66:O66"/>
    <mergeCell ref="A67:O67"/>
    <mergeCell ref="A65:O65"/>
    <mergeCell ref="N50:O50"/>
    <mergeCell ref="B58:C58"/>
    <mergeCell ref="D58:E58"/>
    <mergeCell ref="F58:G58"/>
    <mergeCell ref="H58:I58"/>
    <mergeCell ref="J58:K58"/>
    <mergeCell ref="L30:M30"/>
    <mergeCell ref="L36:M36"/>
    <mergeCell ref="L42:M42"/>
    <mergeCell ref="L43:M43"/>
    <mergeCell ref="L31:M31"/>
    <mergeCell ref="L32:M32"/>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2 SEGMENTAL REPORTING&amp;R&amp;8Financial performance</oddHeader>
  </headerFooter>
  <rowBreaks count="1" manualBreakCount="1">
    <brk id="45"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678" customWidth="1"/>
    <col min="2" max="3" width="6.42578125" style="678" customWidth="1"/>
    <col min="4" max="4" width="6.5703125" style="678" customWidth="1"/>
    <col min="5" max="12" width="6.42578125" style="678" customWidth="1"/>
    <col min="13" max="16384" width="11.42578125" style="678"/>
  </cols>
  <sheetData>
    <row r="1" spans="1:10" s="522" customFormat="1" ht="22.5" customHeight="1">
      <c r="A1" s="610"/>
      <c r="B1" s="611"/>
      <c r="C1" s="611"/>
      <c r="D1" s="611"/>
      <c r="E1" s="611"/>
      <c r="F1" s="611"/>
      <c r="G1" s="611"/>
      <c r="H1" s="611"/>
      <c r="I1" s="611"/>
      <c r="J1" s="611"/>
    </row>
    <row r="2" spans="1:10" s="512" customFormat="1" ht="18.75" customHeight="1">
      <c r="A2" s="612" t="s">
        <v>1105</v>
      </c>
    </row>
    <row r="3" spans="1:10" s="512" customFormat="1" ht="12" customHeight="1"/>
    <row r="4" spans="1:10" s="660" customFormat="1" ht="12.75">
      <c r="A4" s="1735" t="s">
        <v>642</v>
      </c>
      <c r="B4" s="659"/>
      <c r="C4" s="659"/>
      <c r="D4" s="659"/>
      <c r="E4" s="659"/>
      <c r="F4" s="659"/>
      <c r="G4" s="659"/>
      <c r="H4" s="659"/>
      <c r="I4" s="659"/>
      <c r="J4" s="659"/>
    </row>
    <row r="5" spans="1:10" s="663" customFormat="1" ht="13.5" customHeight="1">
      <c r="A5" s="661" t="s">
        <v>50</v>
      </c>
      <c r="B5" s="947" t="s">
        <v>1812</v>
      </c>
      <c r="C5" s="292" t="s">
        <v>1683</v>
      </c>
      <c r="D5" s="662" t="s">
        <v>1650</v>
      </c>
      <c r="E5" s="662" t="s">
        <v>1577</v>
      </c>
      <c r="F5" s="662" t="s">
        <v>1325</v>
      </c>
      <c r="G5" s="662" t="s">
        <v>1288</v>
      </c>
      <c r="H5" s="662" t="s">
        <v>1219</v>
      </c>
      <c r="I5" s="662" t="s">
        <v>1120</v>
      </c>
      <c r="J5" s="662" t="s">
        <v>1075</v>
      </c>
    </row>
    <row r="6" spans="1:10" s="663" customFormat="1" ht="12" customHeight="1">
      <c r="A6" s="664" t="s">
        <v>1237</v>
      </c>
      <c r="B6" s="1047">
        <v>77.8</v>
      </c>
      <c r="C6" s="1338">
        <v>73.900000000000006</v>
      </c>
      <c r="D6" s="665">
        <v>77.400000000000006</v>
      </c>
      <c r="E6" s="665">
        <v>77.2</v>
      </c>
      <c r="F6" s="665">
        <v>80.3</v>
      </c>
      <c r="G6" s="665">
        <v>76.900000000000006</v>
      </c>
      <c r="H6" s="665">
        <v>80.599999999999994</v>
      </c>
      <c r="I6" s="665">
        <v>80.099999999999994</v>
      </c>
      <c r="J6" s="665">
        <v>80.8</v>
      </c>
    </row>
    <row r="7" spans="1:10" s="663" customFormat="1" ht="12" customHeight="1">
      <c r="A7" s="550" t="s">
        <v>1617</v>
      </c>
      <c r="B7" s="1048">
        <v>42.8</v>
      </c>
      <c r="C7" s="1339">
        <v>24.1</v>
      </c>
      <c r="D7" s="666">
        <v>39.4</v>
      </c>
      <c r="E7" s="666">
        <v>43.7</v>
      </c>
      <c r="F7" s="666">
        <v>35.5</v>
      </c>
      <c r="G7" s="666">
        <v>40.9</v>
      </c>
      <c r="H7" s="666">
        <v>39.6</v>
      </c>
      <c r="I7" s="666">
        <v>43.2</v>
      </c>
      <c r="J7" s="666">
        <v>40.700000000000003</v>
      </c>
    </row>
    <row r="8" spans="1:10" s="663" customFormat="1" ht="12" customHeight="1">
      <c r="A8" s="550" t="s">
        <v>1238</v>
      </c>
      <c r="B8" s="1048">
        <v>81.599999999999994</v>
      </c>
      <c r="C8" s="1339">
        <v>81</v>
      </c>
      <c r="D8" s="666">
        <v>80.239999999999995</v>
      </c>
      <c r="E8" s="666">
        <v>81.099999999999994</v>
      </c>
      <c r="F8" s="666">
        <v>80.8</v>
      </c>
      <c r="G8" s="666">
        <v>81.31</v>
      </c>
      <c r="H8" s="666">
        <v>83.16</v>
      </c>
      <c r="I8" s="666">
        <v>83.2</v>
      </c>
      <c r="J8" s="666">
        <v>83.4</v>
      </c>
    </row>
    <row r="9" spans="1:10" s="663" customFormat="1" ht="21" customHeight="1">
      <c r="A9" s="667" t="s">
        <v>643</v>
      </c>
      <c r="B9" s="1049">
        <v>0.6</v>
      </c>
      <c r="C9" s="1340">
        <v>0.4</v>
      </c>
      <c r="D9" s="668">
        <v>0.4</v>
      </c>
      <c r="E9" s="668">
        <v>0.4</v>
      </c>
      <c r="F9" s="668">
        <v>0.5</v>
      </c>
      <c r="G9" s="668">
        <v>0.64</v>
      </c>
      <c r="H9" s="668">
        <v>0.73</v>
      </c>
      <c r="I9" s="668">
        <v>0.7</v>
      </c>
      <c r="J9" s="668">
        <v>0.8</v>
      </c>
    </row>
    <row r="10" spans="1:10" s="663" customFormat="1" ht="12" customHeight="1">
      <c r="A10" s="550" t="s">
        <v>1618</v>
      </c>
      <c r="B10" s="1048">
        <v>49.9</v>
      </c>
      <c r="C10" s="1339">
        <v>51.6</v>
      </c>
      <c r="D10" s="666">
        <v>54.1</v>
      </c>
      <c r="E10" s="666">
        <v>53.7</v>
      </c>
      <c r="F10" s="666">
        <v>53.2</v>
      </c>
      <c r="G10" s="666">
        <v>40.200000000000003</v>
      </c>
      <c r="H10" s="666">
        <v>40.15</v>
      </c>
      <c r="I10" s="666">
        <v>40.11</v>
      </c>
      <c r="J10" s="666">
        <v>38.799999999999997</v>
      </c>
    </row>
    <row r="11" spans="1:10" s="663" customFormat="1" ht="12" customHeight="1">
      <c r="A11" s="669" t="s">
        <v>644</v>
      </c>
      <c r="B11" s="1050">
        <v>0.02</v>
      </c>
      <c r="C11" s="1341">
        <v>-0.14000000000000001</v>
      </c>
      <c r="D11" s="670">
        <v>0.26</v>
      </c>
      <c r="E11" s="670">
        <v>-0.15</v>
      </c>
      <c r="F11" s="670">
        <v>-0.04</v>
      </c>
      <c r="G11" s="670">
        <v>-0.21</v>
      </c>
      <c r="H11" s="670">
        <v>-0.06</v>
      </c>
      <c r="I11" s="670">
        <v>-0.12</v>
      </c>
      <c r="J11" s="670">
        <v>-7.0000000000000007E-2</v>
      </c>
    </row>
    <row r="12" spans="1:10" s="663" customFormat="1" ht="9" customHeight="1">
      <c r="A12" s="671"/>
      <c r="B12" s="672"/>
      <c r="C12" s="672"/>
      <c r="D12" s="672"/>
      <c r="E12" s="672"/>
      <c r="F12" s="672"/>
      <c r="G12" s="673"/>
      <c r="H12" s="673"/>
      <c r="I12" s="673"/>
      <c r="J12" s="673"/>
    </row>
    <row r="13" spans="1:10" s="660" customFormat="1" ht="12.75">
      <c r="A13" s="1735" t="s">
        <v>645</v>
      </c>
      <c r="B13" s="659"/>
      <c r="C13" s="1342"/>
      <c r="D13" s="659"/>
      <c r="E13" s="659"/>
      <c r="F13" s="659"/>
      <c r="G13" s="659"/>
      <c r="H13" s="659"/>
      <c r="I13" s="659"/>
      <c r="J13" s="659"/>
    </row>
    <row r="14" spans="1:10" s="663" customFormat="1" ht="13.5" customHeight="1">
      <c r="A14" s="674" t="s">
        <v>50</v>
      </c>
      <c r="B14" s="947" t="s">
        <v>1812</v>
      </c>
      <c r="C14" s="292" t="s">
        <v>1683</v>
      </c>
      <c r="D14" s="662" t="s">
        <v>1650</v>
      </c>
      <c r="E14" s="662" t="s">
        <v>1577</v>
      </c>
      <c r="F14" s="662" t="s">
        <v>1325</v>
      </c>
      <c r="G14" s="662" t="s">
        <v>1288</v>
      </c>
      <c r="H14" s="662" t="s">
        <v>1219</v>
      </c>
      <c r="I14" s="662" t="s">
        <v>1120</v>
      </c>
      <c r="J14" s="662" t="s">
        <v>1075</v>
      </c>
    </row>
    <row r="15" spans="1:10" s="663" customFormat="1" ht="12" customHeight="1">
      <c r="A15" s="664" t="s">
        <v>1237</v>
      </c>
      <c r="B15" s="1047">
        <v>22.2</v>
      </c>
      <c r="C15" s="1338">
        <v>26.1</v>
      </c>
      <c r="D15" s="1338">
        <v>22.6</v>
      </c>
      <c r="E15" s="665">
        <v>22.8</v>
      </c>
      <c r="F15" s="665">
        <v>19.7</v>
      </c>
      <c r="G15" s="665">
        <v>23.1</v>
      </c>
      <c r="H15" s="665">
        <v>19.399999999999999</v>
      </c>
      <c r="I15" s="665">
        <v>19.899999999999999</v>
      </c>
      <c r="J15" s="665">
        <v>19.2</v>
      </c>
    </row>
    <row r="16" spans="1:10" s="663" customFormat="1" ht="12" customHeight="1">
      <c r="A16" s="550" t="s">
        <v>1619</v>
      </c>
      <c r="B16" s="1048">
        <v>38.299999999999997</v>
      </c>
      <c r="C16" s="1339">
        <v>39.299999999999997</v>
      </c>
      <c r="D16" s="1339">
        <v>40.200000000000003</v>
      </c>
      <c r="E16" s="666">
        <v>39.700000000000003</v>
      </c>
      <c r="F16" s="666">
        <v>42.8</v>
      </c>
      <c r="G16" s="666">
        <v>46.5</v>
      </c>
      <c r="H16" s="666">
        <v>43.7</v>
      </c>
      <c r="I16" s="666">
        <v>46.2</v>
      </c>
      <c r="J16" s="666">
        <v>44.1</v>
      </c>
    </row>
    <row r="17" spans="1:253" s="663" customFormat="1" ht="12" customHeight="1">
      <c r="A17" s="550" t="s">
        <v>1238</v>
      </c>
      <c r="B17" s="1048">
        <v>18.399999999999999</v>
      </c>
      <c r="C17" s="1339">
        <v>19</v>
      </c>
      <c r="D17" s="666">
        <v>19.8</v>
      </c>
      <c r="E17" s="666">
        <v>18.899999999999999</v>
      </c>
      <c r="F17" s="666">
        <v>19.2</v>
      </c>
      <c r="G17" s="666">
        <v>18.7</v>
      </c>
      <c r="H17" s="666">
        <v>16.8</v>
      </c>
      <c r="I17" s="666">
        <v>16.8</v>
      </c>
      <c r="J17" s="666">
        <v>16.600000000000001</v>
      </c>
    </row>
    <row r="18" spans="1:253" s="663" customFormat="1" ht="21" customHeight="1">
      <c r="A18" s="667" t="s">
        <v>643</v>
      </c>
      <c r="B18" s="1049">
        <v>2.5</v>
      </c>
      <c r="C18" s="1340">
        <v>2.4300000000000002</v>
      </c>
      <c r="D18" s="668">
        <v>2.4</v>
      </c>
      <c r="E18" s="668">
        <v>2.5</v>
      </c>
      <c r="F18" s="668">
        <v>2.6</v>
      </c>
      <c r="G18" s="668">
        <v>2.8</v>
      </c>
      <c r="H18" s="668">
        <v>2.4</v>
      </c>
      <c r="I18" s="668">
        <v>3</v>
      </c>
      <c r="J18" s="668">
        <v>3.1</v>
      </c>
    </row>
    <row r="19" spans="1:253" s="663" customFormat="1" ht="12" customHeight="1">
      <c r="A19" s="550" t="s">
        <v>1618</v>
      </c>
      <c r="B19" s="1048">
        <v>50.8</v>
      </c>
      <c r="C19" s="1339">
        <v>47.6</v>
      </c>
      <c r="D19" s="666">
        <v>48.6</v>
      </c>
      <c r="E19" s="666">
        <v>50.7</v>
      </c>
      <c r="F19" s="666">
        <v>49.6</v>
      </c>
      <c r="G19" s="666">
        <v>48.3</v>
      </c>
      <c r="H19" s="666">
        <v>55</v>
      </c>
      <c r="I19" s="666">
        <v>51.8</v>
      </c>
      <c r="J19" s="666">
        <v>51.4</v>
      </c>
    </row>
    <row r="20" spans="1:253" s="663" customFormat="1" ht="12" customHeight="1">
      <c r="A20" s="669" t="s">
        <v>644</v>
      </c>
      <c r="B20" s="1050">
        <v>-0.85</v>
      </c>
      <c r="C20" s="1341">
        <v>-0.75</v>
      </c>
      <c r="D20" s="670">
        <v>-0.66</v>
      </c>
      <c r="E20" s="670">
        <v>-0.46</v>
      </c>
      <c r="F20" s="670">
        <v>-0.6</v>
      </c>
      <c r="G20" s="670">
        <v>-0.41</v>
      </c>
      <c r="H20" s="670">
        <v>-0.15</v>
      </c>
      <c r="I20" s="670">
        <v>-0.28999999999999998</v>
      </c>
      <c r="J20" s="670">
        <v>-0.25</v>
      </c>
    </row>
    <row r="21" spans="1:253" s="663" customFormat="1" ht="7.5" customHeight="1">
      <c r="A21" s="675"/>
      <c r="B21" s="676"/>
      <c r="C21" s="1343"/>
      <c r="D21" s="676"/>
      <c r="E21" s="676"/>
      <c r="F21" s="676"/>
      <c r="G21" s="676"/>
      <c r="H21" s="676"/>
      <c r="I21" s="676"/>
      <c r="J21" s="676"/>
    </row>
    <row r="22" spans="1:253" s="677" customFormat="1" ht="12.75" customHeight="1">
      <c r="A22" s="2628" t="s">
        <v>646</v>
      </c>
      <c r="B22" s="2628"/>
      <c r="C22" s="2628"/>
      <c r="D22" s="2628"/>
      <c r="E22" s="2628"/>
      <c r="F22" s="2628"/>
      <c r="G22" s="2628"/>
      <c r="H22" s="2628"/>
      <c r="I22" s="2628"/>
      <c r="J22" s="2628"/>
    </row>
    <row r="23" spans="1:253" s="677" customFormat="1" ht="13.5" customHeight="1">
      <c r="A23" s="2628" t="s">
        <v>1615</v>
      </c>
      <c r="B23" s="2628"/>
      <c r="C23" s="2628"/>
      <c r="D23" s="2628"/>
      <c r="E23" s="2628"/>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8"/>
      <c r="AK23" s="2628"/>
      <c r="AL23" s="2628"/>
      <c r="AM23" s="2628"/>
      <c r="AN23" s="2628"/>
      <c r="AO23" s="2628"/>
      <c r="AP23" s="2628"/>
      <c r="AQ23" s="2628"/>
      <c r="AR23" s="2628"/>
      <c r="AS23" s="2628"/>
      <c r="AT23" s="2628"/>
      <c r="AU23" s="2628"/>
      <c r="AV23" s="2628"/>
      <c r="AW23" s="2628"/>
      <c r="AX23" s="2628"/>
      <c r="AY23" s="2628"/>
      <c r="AZ23" s="2628"/>
      <c r="BA23" s="2628"/>
      <c r="BB23" s="2628"/>
      <c r="BC23" s="2628"/>
      <c r="BD23" s="2628"/>
      <c r="BE23" s="2628"/>
      <c r="BF23" s="2628"/>
      <c r="BG23" s="2628"/>
      <c r="BH23" s="2628"/>
      <c r="BI23" s="2628"/>
      <c r="BJ23" s="2628"/>
      <c r="BK23" s="2628"/>
      <c r="BL23" s="2628"/>
      <c r="BM23" s="2628"/>
      <c r="BN23" s="2628"/>
      <c r="BO23" s="2628"/>
      <c r="BP23" s="2628"/>
      <c r="BQ23" s="2628"/>
      <c r="BR23" s="2628"/>
      <c r="BS23" s="2628"/>
      <c r="BT23" s="2628"/>
      <c r="BU23" s="2628"/>
      <c r="BV23" s="2628"/>
      <c r="BW23" s="2628"/>
      <c r="BX23" s="2628"/>
      <c r="BY23" s="2628"/>
      <c r="BZ23" s="2628"/>
      <c r="CA23" s="2628"/>
      <c r="CB23" s="2628"/>
      <c r="CC23" s="2628"/>
      <c r="CD23" s="2628"/>
      <c r="CE23" s="2628"/>
      <c r="CF23" s="2628"/>
      <c r="CG23" s="2628"/>
      <c r="CH23" s="2628"/>
      <c r="CI23" s="2628"/>
      <c r="CJ23" s="2628"/>
      <c r="CK23" s="2628"/>
      <c r="CL23" s="2628"/>
      <c r="CM23" s="2628"/>
      <c r="CN23" s="2628"/>
      <c r="CO23" s="2628"/>
      <c r="CP23" s="2628"/>
      <c r="CQ23" s="2628"/>
      <c r="CR23" s="2628"/>
      <c r="CS23" s="2628"/>
      <c r="CT23" s="2628"/>
      <c r="CU23" s="2628"/>
      <c r="CV23" s="2628"/>
      <c r="CW23" s="2628"/>
      <c r="CX23" s="2628"/>
      <c r="CY23" s="2628"/>
      <c r="CZ23" s="2628"/>
      <c r="DA23" s="2628"/>
      <c r="DB23" s="2628"/>
      <c r="DC23" s="2628"/>
      <c r="DD23" s="2628"/>
      <c r="DE23" s="2628"/>
      <c r="DF23" s="2628"/>
      <c r="DG23" s="2628"/>
      <c r="DH23" s="2628"/>
      <c r="DI23" s="2628"/>
      <c r="DJ23" s="2628"/>
      <c r="DK23" s="2628"/>
      <c r="DL23" s="2628"/>
      <c r="DM23" s="2628"/>
      <c r="DN23" s="2628"/>
      <c r="DO23" s="2628"/>
      <c r="DP23" s="2628"/>
      <c r="DQ23" s="2628"/>
      <c r="DR23" s="2628"/>
      <c r="DS23" s="2628"/>
      <c r="DT23" s="2628"/>
      <c r="DU23" s="2628"/>
      <c r="DV23" s="2628"/>
      <c r="DW23" s="2628"/>
      <c r="DX23" s="2628"/>
      <c r="DY23" s="2628"/>
      <c r="DZ23" s="2628"/>
      <c r="EA23" s="2628"/>
      <c r="EB23" s="2628"/>
      <c r="EC23" s="2628"/>
      <c r="ED23" s="2628"/>
      <c r="EE23" s="2628"/>
      <c r="EF23" s="2628"/>
      <c r="EG23" s="2628"/>
      <c r="EH23" s="2628"/>
      <c r="EI23" s="2628"/>
      <c r="EJ23" s="2628"/>
      <c r="EK23" s="2628"/>
      <c r="EL23" s="2628"/>
      <c r="EM23" s="2628"/>
      <c r="EN23" s="2628"/>
      <c r="EO23" s="2628"/>
      <c r="EP23" s="2628"/>
      <c r="EQ23" s="2628"/>
      <c r="ER23" s="2628"/>
      <c r="ES23" s="2628"/>
      <c r="ET23" s="2628"/>
      <c r="EU23" s="2628"/>
      <c r="EV23" s="2628"/>
      <c r="EW23" s="2628"/>
      <c r="EX23" s="2628"/>
      <c r="EY23" s="2628"/>
      <c r="EZ23" s="2628"/>
      <c r="FA23" s="2628"/>
      <c r="FB23" s="2628"/>
      <c r="FC23" s="2628"/>
      <c r="FD23" s="2628"/>
      <c r="FE23" s="2628"/>
      <c r="FF23" s="2628"/>
      <c r="FG23" s="2628"/>
      <c r="FH23" s="2628"/>
      <c r="FI23" s="2628"/>
      <c r="FJ23" s="2628"/>
      <c r="FK23" s="2628"/>
      <c r="FL23" s="2628"/>
      <c r="FM23" s="2628"/>
      <c r="FN23" s="2628"/>
      <c r="FO23" s="2628"/>
      <c r="FP23" s="2628"/>
      <c r="FQ23" s="2628"/>
      <c r="FR23" s="2628"/>
      <c r="FS23" s="2628"/>
      <c r="FT23" s="2628"/>
      <c r="FU23" s="2628"/>
      <c r="FV23" s="2628"/>
      <c r="FW23" s="2628"/>
      <c r="FX23" s="2628"/>
      <c r="FY23" s="2628"/>
      <c r="FZ23" s="2628"/>
      <c r="GA23" s="2628"/>
      <c r="GB23" s="2628"/>
      <c r="GC23" s="2628"/>
      <c r="GD23" s="2628"/>
      <c r="GE23" s="2628"/>
      <c r="GF23" s="2628"/>
      <c r="GG23" s="2628"/>
      <c r="GH23" s="2628"/>
      <c r="GI23" s="2628"/>
      <c r="GJ23" s="2628"/>
      <c r="GK23" s="2628"/>
      <c r="GL23" s="2628"/>
      <c r="GM23" s="2628"/>
      <c r="GN23" s="2628"/>
      <c r="GO23" s="2628"/>
      <c r="GP23" s="2628"/>
      <c r="GQ23" s="2628"/>
      <c r="GR23" s="2628"/>
      <c r="GS23" s="2628"/>
      <c r="GT23" s="2628"/>
      <c r="GU23" s="2628"/>
      <c r="GV23" s="2628"/>
      <c r="GW23" s="2628"/>
      <c r="GX23" s="2628"/>
      <c r="GY23" s="2628"/>
      <c r="GZ23" s="2628"/>
      <c r="HA23" s="2628"/>
      <c r="HB23" s="2628"/>
      <c r="HC23" s="2628"/>
      <c r="HD23" s="2628"/>
      <c r="HE23" s="2628"/>
      <c r="HF23" s="2628"/>
      <c r="HG23" s="2628"/>
      <c r="HH23" s="2628"/>
      <c r="HI23" s="2628"/>
      <c r="HJ23" s="2628"/>
      <c r="HK23" s="2628"/>
      <c r="HL23" s="2628"/>
      <c r="HM23" s="2628"/>
      <c r="HN23" s="2628"/>
      <c r="HO23" s="2628"/>
      <c r="HP23" s="2628"/>
      <c r="HQ23" s="2628"/>
      <c r="HR23" s="2628"/>
      <c r="HS23" s="2628"/>
      <c r="HT23" s="2628"/>
      <c r="HU23" s="2628"/>
      <c r="HV23" s="2628"/>
      <c r="HW23" s="2628"/>
      <c r="HX23" s="2628"/>
      <c r="HY23" s="2628"/>
      <c r="HZ23" s="2628"/>
      <c r="IA23" s="2628"/>
      <c r="IB23" s="2628"/>
      <c r="IC23" s="2628"/>
      <c r="ID23" s="2628"/>
      <c r="IE23" s="2628"/>
      <c r="IF23" s="2628"/>
      <c r="IG23" s="2628"/>
      <c r="IH23" s="2628"/>
      <c r="II23" s="2628"/>
      <c r="IJ23" s="2628"/>
      <c r="IK23" s="2628"/>
      <c r="IL23" s="2628"/>
      <c r="IM23" s="2628"/>
      <c r="IN23" s="2628"/>
      <c r="IO23" s="2628"/>
      <c r="IP23" s="2628"/>
      <c r="IQ23" s="2628"/>
      <c r="IR23" s="2628"/>
      <c r="IS23" s="2628"/>
    </row>
    <row r="24" spans="1:253" s="677" customFormat="1" ht="12.75" customHeight="1">
      <c r="A24" s="2628" t="s">
        <v>1616</v>
      </c>
      <c r="B24" s="2628"/>
      <c r="C24" s="2628"/>
      <c r="D24" s="2628"/>
      <c r="E24" s="2628"/>
      <c r="F24" s="2628"/>
      <c r="G24" s="2628"/>
      <c r="H24" s="2628"/>
      <c r="I24" s="2628"/>
      <c r="J24" s="2628"/>
    </row>
    <row r="25" spans="1:253" s="677" customFormat="1" ht="12.75" customHeight="1">
      <c r="A25" s="678"/>
      <c r="B25" s="678"/>
      <c r="C25" s="678"/>
      <c r="D25" s="678"/>
      <c r="E25" s="678"/>
      <c r="F25" s="678"/>
      <c r="G25" s="678"/>
      <c r="H25" s="678"/>
      <c r="I25" s="678"/>
      <c r="J25" s="678"/>
      <c r="K25" s="2628"/>
      <c r="L25" s="2628"/>
      <c r="M25" s="2628"/>
      <c r="N25" s="2628"/>
      <c r="O25" s="2628"/>
      <c r="P25" s="2628"/>
      <c r="Q25" s="2628"/>
      <c r="R25" s="2628"/>
      <c r="S25" s="2628"/>
      <c r="T25" s="2628"/>
      <c r="U25" s="2628"/>
      <c r="V25" s="2628"/>
      <c r="W25" s="2628"/>
      <c r="X25" s="2628"/>
      <c r="Y25" s="2628"/>
      <c r="Z25" s="2628"/>
      <c r="AA25" s="2628"/>
      <c r="AB25" s="2628"/>
      <c r="AC25" s="2628"/>
      <c r="AD25" s="2628"/>
      <c r="AE25" s="2628"/>
      <c r="AF25" s="2628"/>
      <c r="AG25" s="2628"/>
      <c r="AH25" s="2628"/>
      <c r="AI25" s="2628"/>
      <c r="AJ25" s="2628"/>
      <c r="AK25" s="2628"/>
      <c r="AL25" s="2628"/>
      <c r="AM25" s="2628"/>
      <c r="AN25" s="2628"/>
      <c r="AO25" s="2628"/>
      <c r="AP25" s="2628"/>
      <c r="AQ25" s="2628"/>
      <c r="AR25" s="2628"/>
      <c r="AS25" s="2628"/>
      <c r="AT25" s="2628"/>
      <c r="AU25" s="2628"/>
      <c r="AV25" s="2628"/>
      <c r="AW25" s="2628"/>
      <c r="AX25" s="2628"/>
      <c r="AY25" s="2628"/>
      <c r="AZ25" s="2628"/>
      <c r="BA25" s="2628"/>
      <c r="BB25" s="2628"/>
      <c r="BC25" s="2628"/>
      <c r="BD25" s="2628"/>
      <c r="BE25" s="2628"/>
      <c r="BF25" s="2628"/>
      <c r="BG25" s="2628"/>
      <c r="BH25" s="2628"/>
      <c r="BI25" s="2628"/>
      <c r="BJ25" s="2628"/>
      <c r="BK25" s="2628"/>
      <c r="BL25" s="2628"/>
      <c r="BM25" s="2628"/>
      <c r="BN25" s="2628"/>
      <c r="BO25" s="2628"/>
      <c r="BP25" s="2628"/>
      <c r="BQ25" s="2628"/>
      <c r="BR25" s="2628"/>
      <c r="BS25" s="2628"/>
      <c r="BT25" s="2628"/>
      <c r="BU25" s="2628"/>
      <c r="BV25" s="2628"/>
      <c r="BW25" s="2628"/>
      <c r="BX25" s="2628"/>
      <c r="BY25" s="2628"/>
      <c r="BZ25" s="2628"/>
      <c r="CA25" s="2628"/>
      <c r="CB25" s="2628"/>
      <c r="CC25" s="2628"/>
      <c r="CD25" s="2628"/>
      <c r="CE25" s="2628"/>
      <c r="CF25" s="2628"/>
      <c r="CG25" s="2628"/>
      <c r="CH25" s="2628"/>
      <c r="CI25" s="2628"/>
      <c r="CJ25" s="2628"/>
      <c r="CK25" s="2628"/>
      <c r="CL25" s="2628"/>
      <c r="CM25" s="2628"/>
      <c r="CN25" s="2628"/>
      <c r="CO25" s="2628"/>
      <c r="CP25" s="2628"/>
      <c r="CQ25" s="2628"/>
      <c r="CR25" s="2628"/>
      <c r="CS25" s="2628"/>
      <c r="CT25" s="2628"/>
      <c r="CU25" s="2628"/>
      <c r="CV25" s="2628"/>
      <c r="CW25" s="2628"/>
      <c r="CX25" s="2628"/>
      <c r="CY25" s="2628"/>
      <c r="CZ25" s="2628"/>
      <c r="DA25" s="2628"/>
      <c r="DB25" s="2628"/>
      <c r="DC25" s="2628"/>
      <c r="DD25" s="2628"/>
      <c r="DE25" s="2628"/>
      <c r="DF25" s="2628"/>
      <c r="DG25" s="2628"/>
      <c r="DH25" s="2628"/>
      <c r="DI25" s="2628"/>
      <c r="DJ25" s="2628"/>
      <c r="DK25" s="2628"/>
      <c r="DL25" s="2628"/>
      <c r="DM25" s="2628"/>
      <c r="DN25" s="2628"/>
      <c r="DO25" s="2628"/>
      <c r="DP25" s="2628"/>
      <c r="DQ25" s="2628"/>
      <c r="DR25" s="2628"/>
      <c r="DS25" s="2628"/>
      <c r="DT25" s="2628"/>
      <c r="DU25" s="2628"/>
      <c r="DV25" s="2628"/>
      <c r="DW25" s="2628"/>
      <c r="DX25" s="2628"/>
      <c r="DY25" s="2628"/>
      <c r="DZ25" s="2628"/>
      <c r="EA25" s="2628"/>
      <c r="EB25" s="2628"/>
      <c r="EC25" s="2628"/>
      <c r="ED25" s="2628"/>
      <c r="EE25" s="2628"/>
      <c r="EF25" s="2628"/>
      <c r="EG25" s="2628"/>
      <c r="EH25" s="2628"/>
      <c r="EI25" s="2628"/>
      <c r="EJ25" s="2628"/>
      <c r="EK25" s="2628"/>
      <c r="EL25" s="2628"/>
      <c r="EM25" s="2628"/>
      <c r="EN25" s="2628"/>
      <c r="EO25" s="2628"/>
      <c r="EP25" s="2628"/>
      <c r="EQ25" s="2628"/>
      <c r="ER25" s="2628"/>
      <c r="ES25" s="2628"/>
      <c r="ET25" s="2628"/>
      <c r="EU25" s="2628"/>
      <c r="EV25" s="2628"/>
      <c r="EW25" s="2628"/>
      <c r="EX25" s="2628"/>
      <c r="EY25" s="2628"/>
      <c r="EZ25" s="2628"/>
      <c r="FA25" s="2628"/>
      <c r="FB25" s="2628"/>
      <c r="FC25" s="2628"/>
      <c r="FD25" s="2628"/>
      <c r="FE25" s="2628"/>
      <c r="FF25" s="2628"/>
      <c r="FG25" s="2628"/>
      <c r="FH25" s="2628"/>
      <c r="FI25" s="2628"/>
      <c r="FJ25" s="2628"/>
      <c r="FK25" s="2628"/>
      <c r="FL25" s="2628"/>
      <c r="FM25" s="2628"/>
      <c r="FN25" s="2628"/>
      <c r="FO25" s="2628"/>
      <c r="FP25" s="2628"/>
      <c r="FQ25" s="2628"/>
      <c r="FR25" s="2628"/>
      <c r="FS25" s="2628"/>
      <c r="FT25" s="2628"/>
      <c r="FU25" s="2628"/>
      <c r="FV25" s="2628"/>
      <c r="FW25" s="2628"/>
      <c r="FX25" s="2628"/>
      <c r="FY25" s="2628"/>
      <c r="FZ25" s="2628"/>
      <c r="GA25" s="2628"/>
      <c r="GB25" s="2628"/>
      <c r="GC25" s="2628"/>
      <c r="GD25" s="2628"/>
      <c r="GE25" s="2628"/>
      <c r="GF25" s="2628"/>
      <c r="GG25" s="2628"/>
      <c r="GH25" s="2628"/>
      <c r="GI25" s="2628"/>
      <c r="GJ25" s="2628"/>
      <c r="GK25" s="2628"/>
      <c r="GL25" s="2628"/>
      <c r="GM25" s="2628"/>
      <c r="GN25" s="2628"/>
      <c r="GO25" s="2628"/>
      <c r="GP25" s="2628"/>
      <c r="GQ25" s="2628"/>
      <c r="GR25" s="2628"/>
      <c r="GS25" s="2628"/>
      <c r="GT25" s="2628"/>
      <c r="GU25" s="2628"/>
      <c r="GV25" s="2628"/>
      <c r="GW25" s="2628"/>
      <c r="GX25" s="2628"/>
      <c r="GY25" s="2628"/>
      <c r="GZ25" s="2628"/>
      <c r="HA25" s="2628"/>
      <c r="HB25" s="2628"/>
      <c r="HC25" s="2628"/>
      <c r="HD25" s="2628"/>
      <c r="HE25" s="2628"/>
      <c r="HF25" s="2628"/>
      <c r="HG25" s="2628"/>
      <c r="HH25" s="2628"/>
      <c r="HI25" s="2628"/>
      <c r="HJ25" s="2628"/>
      <c r="HK25" s="2628"/>
      <c r="HL25" s="2628"/>
      <c r="HM25" s="2628"/>
      <c r="HN25" s="2628"/>
      <c r="HO25" s="2628"/>
      <c r="HP25" s="2628"/>
      <c r="HQ25" s="2628"/>
      <c r="HR25" s="2628"/>
      <c r="HS25" s="2628"/>
      <c r="HT25" s="2628"/>
      <c r="HU25" s="2628"/>
      <c r="HV25" s="2628"/>
      <c r="HW25" s="2628"/>
      <c r="HX25" s="2628"/>
      <c r="HY25" s="2628"/>
      <c r="HZ25" s="2628"/>
      <c r="IA25" s="2628"/>
      <c r="IB25" s="2628"/>
      <c r="IC25" s="2628"/>
      <c r="ID25" s="2628"/>
      <c r="IE25" s="2628"/>
      <c r="IF25" s="2628"/>
      <c r="IG25" s="2628"/>
      <c r="IH25" s="2628"/>
      <c r="II25" s="2628"/>
      <c r="IJ25" s="2628"/>
      <c r="IK25" s="2628"/>
      <c r="IL25" s="2628"/>
      <c r="IM25" s="2628"/>
      <c r="IN25" s="2628"/>
      <c r="IO25" s="2628"/>
      <c r="IP25" s="2628"/>
      <c r="IQ25" s="2628"/>
      <c r="IR25" s="2628"/>
      <c r="IS25" s="2628"/>
    </row>
  </sheetData>
  <mergeCells count="53">
    <mergeCell ref="EH23:EQ23"/>
    <mergeCell ref="ER23:FA23"/>
    <mergeCell ref="AL23:AU23"/>
    <mergeCell ref="A22:J22"/>
    <mergeCell ref="K23:Q23"/>
    <mergeCell ref="R23:AA23"/>
    <mergeCell ref="AB23:AK23"/>
    <mergeCell ref="CJ23:CS23"/>
    <mergeCell ref="CT23:DC23"/>
    <mergeCell ref="DD23:DM23"/>
    <mergeCell ref="DN23:DW23"/>
    <mergeCell ref="DX23:EG23"/>
    <mergeCell ref="K25:Q25"/>
    <mergeCell ref="R25:AA25"/>
    <mergeCell ref="AB25:AK25"/>
    <mergeCell ref="AL25:AU25"/>
    <mergeCell ref="AV25:BE25"/>
    <mergeCell ref="HT23:IC23"/>
    <mergeCell ref="ID23:IM23"/>
    <mergeCell ref="IN23:IS23"/>
    <mergeCell ref="A23:J23"/>
    <mergeCell ref="A24:J24"/>
    <mergeCell ref="FL23:FU23"/>
    <mergeCell ref="FV23:GE23"/>
    <mergeCell ref="GF23:GO23"/>
    <mergeCell ref="GP23:GY23"/>
    <mergeCell ref="GZ23:HI23"/>
    <mergeCell ref="HJ23:HS23"/>
    <mergeCell ref="FB23:FK23"/>
    <mergeCell ref="AV23:BE23"/>
    <mergeCell ref="BF23:BO23"/>
    <mergeCell ref="BP23:BY23"/>
    <mergeCell ref="BZ23:CI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39370078740157483" header="0.51181102362204722" footer="0.51181102362204722"/>
  <pageSetup paperSize="9" scale="94" orientation="portrait" r:id="rId1"/>
  <headerFooter scaleWithDoc="0">
    <oddHeader>&amp;L&amp;8FACT BOOK DNB - 1Q16&amp;C&amp;8CHAPTER 2 SEGMENTAL REPORTING&amp;R&amp;8Financial performance</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4"/>
  <sheetViews>
    <sheetView showGridLines="0" zoomScale="140" zoomScaleNormal="140" zoomScaleSheetLayoutView="90" workbookViewId="0"/>
  </sheetViews>
  <sheetFormatPr baseColWidth="10" defaultColWidth="10.85546875" defaultRowHeight="22.5" customHeight="1"/>
  <cols>
    <col min="1" max="1" width="35.28515625" style="461" customWidth="1"/>
    <col min="2" max="12" width="6.42578125" style="461" customWidth="1"/>
    <col min="13" max="15" width="10.42578125" style="461" customWidth="1"/>
    <col min="16" max="16384" width="10.85546875" style="461"/>
  </cols>
  <sheetData>
    <row r="1" spans="1:12" s="522" customFormat="1" ht="22.5" customHeight="1">
      <c r="A1" s="610"/>
      <c r="B1" s="611"/>
      <c r="C1" s="611"/>
      <c r="D1" s="611"/>
      <c r="E1" s="611"/>
      <c r="F1" s="611"/>
      <c r="G1" s="611"/>
      <c r="H1" s="611"/>
      <c r="I1" s="611"/>
      <c r="J1" s="679"/>
    </row>
    <row r="2" spans="1:12" s="512" customFormat="1" ht="18.75" customHeight="1">
      <c r="A2" s="612" t="s">
        <v>1888</v>
      </c>
    </row>
    <row r="3" spans="1:12" s="512" customFormat="1" ht="12" customHeight="1"/>
    <row r="4" spans="1:12" s="505" customFormat="1" ht="13.5" customHeight="1">
      <c r="A4" s="509" t="s">
        <v>1</v>
      </c>
      <c r="B4" s="947" t="s">
        <v>1812</v>
      </c>
      <c r="C4" s="292" t="s">
        <v>1683</v>
      </c>
      <c r="D4" s="662" t="s">
        <v>1650</v>
      </c>
      <c r="E4" s="662" t="s">
        <v>1577</v>
      </c>
      <c r="F4" s="662" t="s">
        <v>1325</v>
      </c>
      <c r="G4" s="662" t="s">
        <v>1288</v>
      </c>
      <c r="H4" s="662" t="s">
        <v>1219</v>
      </c>
      <c r="I4" s="662" t="s">
        <v>1120</v>
      </c>
      <c r="J4" s="662" t="s">
        <v>1075</v>
      </c>
      <c r="L4" s="680"/>
    </row>
    <row r="5" spans="1:12" s="505" customFormat="1" ht="12" customHeight="1">
      <c r="A5" s="1991" t="s">
        <v>1719</v>
      </c>
      <c r="B5" s="2285">
        <v>3407.2711168399996</v>
      </c>
      <c r="C5" s="2286">
        <v>3496.1245359899995</v>
      </c>
      <c r="D5" s="2416">
        <v>3444.6369150599994</v>
      </c>
      <c r="E5" s="2416">
        <v>3420.6451528999996</v>
      </c>
      <c r="F5" s="2416">
        <v>3335.9281805199998</v>
      </c>
      <c r="G5" s="2416">
        <v>3399.5515617800002</v>
      </c>
      <c r="H5" s="2416">
        <v>3520.8057396200006</v>
      </c>
      <c r="I5" s="2416">
        <v>3401.4960992200004</v>
      </c>
      <c r="J5" s="2416">
        <v>3218.5544167399994</v>
      </c>
    </row>
    <row r="6" spans="1:12" s="505" customFormat="1" ht="12" customHeight="1">
      <c r="A6" s="527" t="s">
        <v>4</v>
      </c>
      <c r="B6" s="2288">
        <v>1137.6230548972201</v>
      </c>
      <c r="C6" s="2289">
        <v>1119.5445505499999</v>
      </c>
      <c r="D6" s="2417">
        <v>1294.8106095199998</v>
      </c>
      <c r="E6" s="2417">
        <v>1311.3598553000004</v>
      </c>
      <c r="F6" s="2417">
        <v>1169.47781504</v>
      </c>
      <c r="G6" s="2417">
        <v>1140.8939472599995</v>
      </c>
      <c r="H6" s="2417">
        <v>1239.5780121900002</v>
      </c>
      <c r="I6" s="2417">
        <v>1191.5898501699999</v>
      </c>
      <c r="J6" s="2417">
        <v>1100.6800329600001</v>
      </c>
    </row>
    <row r="7" spans="1:12" s="505" customFormat="1" ht="12" customHeight="1">
      <c r="A7" s="1692" t="s">
        <v>120</v>
      </c>
      <c r="B7" s="2418">
        <v>4544.8941717372199</v>
      </c>
      <c r="C7" s="2419">
        <v>4615.6690865399996</v>
      </c>
      <c r="D7" s="2420">
        <v>4739.4475245799995</v>
      </c>
      <c r="E7" s="2420">
        <v>4732.0050081999998</v>
      </c>
      <c r="F7" s="2420">
        <v>4505.4059955599996</v>
      </c>
      <c r="G7" s="2420">
        <v>4540.4455090399997</v>
      </c>
      <c r="H7" s="2420">
        <v>4760.3837518100008</v>
      </c>
      <c r="I7" s="2420">
        <v>4593.0859493900007</v>
      </c>
      <c r="J7" s="2420">
        <v>4319.2344496999995</v>
      </c>
    </row>
    <row r="8" spans="1:12" s="505" customFormat="1" ht="12" customHeight="1">
      <c r="A8" s="1692" t="s">
        <v>647</v>
      </c>
      <c r="B8" s="2418">
        <v>-2545.8051060320799</v>
      </c>
      <c r="C8" s="2419">
        <v>-2156.9171812400009</v>
      </c>
      <c r="D8" s="2420">
        <v>-2274.3800046799997</v>
      </c>
      <c r="E8" s="2420">
        <v>-2287.4303888590002</v>
      </c>
      <c r="F8" s="2420">
        <v>-2158.1879679009999</v>
      </c>
      <c r="G8" s="2420">
        <v>-2106.5455885709985</v>
      </c>
      <c r="H8" s="2420">
        <v>-2145.3864504329999</v>
      </c>
      <c r="I8" s="2420">
        <v>-2130.6720917990001</v>
      </c>
      <c r="J8" s="2420">
        <v>-2109.372512763</v>
      </c>
    </row>
    <row r="9" spans="1:12" s="505" customFormat="1" ht="12" customHeight="1">
      <c r="A9" s="747" t="s">
        <v>245</v>
      </c>
      <c r="B9" s="2285">
        <v>1999.08906570514</v>
      </c>
      <c r="C9" s="2286">
        <v>2458.7519052999987</v>
      </c>
      <c r="D9" s="2416">
        <v>2465.0675198999998</v>
      </c>
      <c r="E9" s="2416">
        <v>2444.5746193409996</v>
      </c>
      <c r="F9" s="2416">
        <v>2347.2180276589997</v>
      </c>
      <c r="G9" s="2416">
        <v>2433.8999204690012</v>
      </c>
      <c r="H9" s="2416">
        <v>2614.9973013770009</v>
      </c>
      <c r="I9" s="2416">
        <v>2462.4138575910006</v>
      </c>
      <c r="J9" s="2416">
        <v>2209.8619369369994</v>
      </c>
    </row>
    <row r="10" spans="1:12" s="505" customFormat="1" ht="12" customHeight="1">
      <c r="A10" s="748" t="s">
        <v>30</v>
      </c>
      <c r="B10" s="2290">
        <v>1.5779999999999999E-2</v>
      </c>
      <c r="C10" s="2291">
        <v>6.6299999999994697E-3</v>
      </c>
      <c r="D10" s="2421">
        <v>-2.5366299999999993</v>
      </c>
      <c r="E10" s="2421">
        <v>2.5329999999999999</v>
      </c>
      <c r="F10" s="2421">
        <v>0</v>
      </c>
      <c r="G10" s="2421">
        <v>0.7200000000000002</v>
      </c>
      <c r="H10" s="2421">
        <v>0.21799999999999997</v>
      </c>
      <c r="I10" s="2421">
        <v>-2.9660000000000002</v>
      </c>
      <c r="J10" s="2421">
        <v>-1.274</v>
      </c>
    </row>
    <row r="11" spans="1:12" s="505" customFormat="1" ht="12" customHeight="1">
      <c r="A11" s="748" t="s">
        <v>1889</v>
      </c>
      <c r="B11" s="2290">
        <v>429.88065</v>
      </c>
      <c r="C11" s="2291">
        <v>15.309629999999999</v>
      </c>
      <c r="D11" s="2421">
        <v>962.744957</v>
      </c>
      <c r="E11" s="2421">
        <v>-83.948347999999996</v>
      </c>
      <c r="F11" s="2421">
        <v>45.323380999999991</v>
      </c>
      <c r="G11" s="2421">
        <v>79.593523000000104</v>
      </c>
      <c r="H11" s="2421">
        <v>-58.190229000000087</v>
      </c>
      <c r="I11" s="2421">
        <v>-57.782019999999974</v>
      </c>
      <c r="J11" s="2421">
        <v>-73.527947999999995</v>
      </c>
    </row>
    <row r="12" spans="1:12" s="505" customFormat="1" ht="12" customHeight="1">
      <c r="A12" s="749" t="s">
        <v>1890</v>
      </c>
      <c r="B12" s="2288">
        <v>0</v>
      </c>
      <c r="C12" s="2289">
        <v>0</v>
      </c>
      <c r="D12" s="2417">
        <v>0</v>
      </c>
      <c r="E12" s="2417">
        <v>0</v>
      </c>
      <c r="F12" s="2417">
        <v>0</v>
      </c>
      <c r="G12" s="2417">
        <v>0</v>
      </c>
      <c r="H12" s="2417">
        <v>0</v>
      </c>
      <c r="I12" s="2417">
        <v>0</v>
      </c>
      <c r="J12" s="2417">
        <v>0</v>
      </c>
    </row>
    <row r="13" spans="1:12" s="505" customFormat="1" ht="12" customHeight="1">
      <c r="A13" s="747" t="s">
        <v>9</v>
      </c>
      <c r="B13" s="2285">
        <v>2428.9854957051398</v>
      </c>
      <c r="C13" s="2286">
        <v>2474.0681652999988</v>
      </c>
      <c r="D13" s="2416">
        <v>3425.2758468999996</v>
      </c>
      <c r="E13" s="2416">
        <v>2363.1592713409996</v>
      </c>
      <c r="F13" s="2416">
        <v>2392.5414086589999</v>
      </c>
      <c r="G13" s="2416">
        <v>2514.213443469001</v>
      </c>
      <c r="H13" s="2416">
        <v>2557.0250723770005</v>
      </c>
      <c r="I13" s="2416">
        <v>2401.6658375910006</v>
      </c>
      <c r="J13" s="2416">
        <v>2135.0599889369996</v>
      </c>
    </row>
    <row r="14" spans="1:12" s="505" customFormat="1" ht="12" customHeight="1">
      <c r="A14" s="748" t="s">
        <v>1089</v>
      </c>
      <c r="B14" s="2290">
        <v>-607.24637392628495</v>
      </c>
      <c r="C14" s="2291">
        <v>-667.99840463099974</v>
      </c>
      <c r="D14" s="2421">
        <v>-924.82447866299992</v>
      </c>
      <c r="E14" s="2421">
        <v>-638.05300326206998</v>
      </c>
      <c r="F14" s="2421">
        <v>-645.98618033793002</v>
      </c>
      <c r="G14" s="2421">
        <v>-678.83762973663033</v>
      </c>
      <c r="H14" s="2421">
        <v>-690.39676954179015</v>
      </c>
      <c r="I14" s="2421">
        <v>-648.4497761495702</v>
      </c>
      <c r="J14" s="2421">
        <v>-576.46619701298994</v>
      </c>
    </row>
    <row r="15" spans="1:12" s="505" customFormat="1" ht="12" customHeight="1">
      <c r="A15" s="748" t="s">
        <v>195</v>
      </c>
      <c r="B15" s="2290">
        <v>-1.1839999999999999</v>
      </c>
      <c r="C15" s="2291">
        <v>-0.83199999999999985</v>
      </c>
      <c r="D15" s="2421">
        <v>2.4889999999999999</v>
      </c>
      <c r="E15" s="2421">
        <v>-0.218</v>
      </c>
      <c r="F15" s="2421">
        <v>0.218</v>
      </c>
      <c r="G15" s="2421">
        <v>0</v>
      </c>
      <c r="H15" s="2421">
        <v>0</v>
      </c>
      <c r="I15" s="2421">
        <v>0</v>
      </c>
      <c r="J15" s="2421">
        <v>0</v>
      </c>
    </row>
    <row r="16" spans="1:12" s="505" customFormat="1" ht="12" customHeight="1">
      <c r="A16" s="1813" t="s">
        <v>10</v>
      </c>
      <c r="B16" s="2338">
        <v>1820.55512177885</v>
      </c>
      <c r="C16" s="2339">
        <v>1805.237760668999</v>
      </c>
      <c r="D16" s="2422">
        <v>2502.9403682369998</v>
      </c>
      <c r="E16" s="2422">
        <v>1724.8882680789295</v>
      </c>
      <c r="F16" s="2422">
        <v>1746.7732283210701</v>
      </c>
      <c r="G16" s="2422">
        <v>1835.3758137323707</v>
      </c>
      <c r="H16" s="2422">
        <v>1866.6283028352104</v>
      </c>
      <c r="I16" s="2422">
        <v>1753.2160614414304</v>
      </c>
      <c r="J16" s="2422">
        <v>1558.5937919240096</v>
      </c>
    </row>
    <row r="17" spans="1:15" ht="7.5" customHeight="1">
      <c r="A17" s="1455"/>
      <c r="B17" s="686"/>
      <c r="C17" s="1345"/>
      <c r="D17" s="686"/>
      <c r="E17" s="686"/>
      <c r="F17" s="686"/>
      <c r="G17" s="686"/>
      <c r="H17" s="686"/>
      <c r="I17" s="686"/>
      <c r="J17" s="686"/>
    </row>
    <row r="18" spans="1:15" ht="12" customHeight="1">
      <c r="A18" s="1459" t="s">
        <v>1124</v>
      </c>
      <c r="B18" s="1456"/>
      <c r="C18" s="1457"/>
      <c r="D18" s="1458"/>
      <c r="E18" s="1458"/>
      <c r="F18" s="1458"/>
      <c r="G18" s="1458"/>
      <c r="H18" s="1458"/>
      <c r="I18" s="1458"/>
      <c r="J18" s="1458"/>
    </row>
    <row r="19" spans="1:15" ht="12" customHeight="1">
      <c r="A19" s="1990" t="s">
        <v>1891</v>
      </c>
      <c r="B19" s="1447">
        <v>687.11659718941996</v>
      </c>
      <c r="C19" s="1448">
        <v>695.73992890930504</v>
      </c>
      <c r="D19" s="1449">
        <v>697.21635917867195</v>
      </c>
      <c r="E19" s="1449">
        <v>688.95341853881303</v>
      </c>
      <c r="F19" s="1449">
        <v>679.90437334331796</v>
      </c>
      <c r="G19" s="1449">
        <v>674.77817341625473</v>
      </c>
      <c r="H19" s="1449">
        <v>664.25996212553571</v>
      </c>
      <c r="I19" s="1449">
        <v>655.63767271558356</v>
      </c>
      <c r="J19" s="1449">
        <v>647.79731698845603</v>
      </c>
    </row>
    <row r="20" spans="1:15" ht="12" customHeight="1">
      <c r="A20" s="1450" t="s">
        <v>1892</v>
      </c>
      <c r="B20" s="1447">
        <v>395.58182008345995</v>
      </c>
      <c r="C20" s="1448">
        <v>391.12100832276599</v>
      </c>
      <c r="D20" s="1449">
        <v>390.36263620729403</v>
      </c>
      <c r="E20" s="1449">
        <v>375.888814537565</v>
      </c>
      <c r="F20" s="1449">
        <v>368.73023525259998</v>
      </c>
      <c r="G20" s="1449">
        <v>363.80556645432102</v>
      </c>
      <c r="H20" s="1449">
        <v>363.56035614227517</v>
      </c>
      <c r="I20" s="1449">
        <v>351.94266364051452</v>
      </c>
      <c r="J20" s="1449">
        <v>347.68015576147997</v>
      </c>
    </row>
    <row r="21" spans="1:15" ht="12" customHeight="1">
      <c r="A21" s="1460" t="s">
        <v>640</v>
      </c>
      <c r="B21" s="1447">
        <v>74.060482588239196</v>
      </c>
      <c r="C21" s="1448">
        <v>75.163555661434202</v>
      </c>
      <c r="D21" s="1449">
        <v>75.355566503565001</v>
      </c>
      <c r="E21" s="1449">
        <v>76.172720723979495</v>
      </c>
      <c r="F21" s="1449">
        <v>69.079219469520908</v>
      </c>
      <c r="G21" s="1449">
        <v>68.078720936817376</v>
      </c>
      <c r="H21" s="1449">
        <v>66.317958874064431</v>
      </c>
      <c r="I21" s="1449">
        <v>64.663909813360007</v>
      </c>
      <c r="J21" s="1449">
        <v>63.141253178952198</v>
      </c>
      <c r="K21" s="1359"/>
    </row>
    <row r="22" spans="1:15" ht="12" customHeight="1">
      <c r="A22" s="1461" t="s">
        <v>1893</v>
      </c>
      <c r="B22" s="1462">
        <v>40.297552499999597</v>
      </c>
      <c r="C22" s="1463">
        <v>33.805236776261303</v>
      </c>
      <c r="D22" s="1464">
        <v>33.128337416663996</v>
      </c>
      <c r="E22" s="1464">
        <v>33.610425637362603</v>
      </c>
      <c r="F22" s="1464">
        <v>34.750659999999996</v>
      </c>
      <c r="G22" s="1464">
        <v>29.756516347826068</v>
      </c>
      <c r="H22" s="1464">
        <v>29.308569804347833</v>
      </c>
      <c r="I22" s="1464">
        <v>29.740962571428572</v>
      </c>
      <c r="J22" s="1464">
        <v>29.664141000000001</v>
      </c>
    </row>
    <row r="23" spans="1:15" ht="7.5" customHeight="1">
      <c r="A23" s="1455"/>
      <c r="B23" s="686"/>
      <c r="C23" s="1345"/>
      <c r="D23" s="686"/>
      <c r="E23" s="686"/>
      <c r="F23" s="686"/>
      <c r="G23" s="686"/>
      <c r="H23" s="686"/>
      <c r="I23" s="686"/>
      <c r="J23" s="686"/>
    </row>
    <row r="24" spans="1:15" ht="12" customHeight="1">
      <c r="A24" s="1459" t="s">
        <v>1125</v>
      </c>
      <c r="B24" s="1456"/>
      <c r="C24" s="1457"/>
      <c r="D24" s="1458"/>
      <c r="E24" s="1458"/>
      <c r="F24" s="1458"/>
      <c r="G24" s="1458"/>
      <c r="H24" s="1458"/>
      <c r="I24" s="1458"/>
      <c r="J24" s="1458"/>
    </row>
    <row r="25" spans="1:15" s="687" customFormat="1" ht="12" customHeight="1">
      <c r="A25" s="1451" t="s">
        <v>1127</v>
      </c>
      <c r="B25" s="1013">
        <v>56.014617939035098</v>
      </c>
      <c r="C25" s="1326">
        <v>46.730325350443799</v>
      </c>
      <c r="D25" s="464">
        <v>47.988293844049899</v>
      </c>
      <c r="E25" s="464">
        <v>48.339559761563201</v>
      </c>
      <c r="F25" s="464">
        <v>47.902186174294989</v>
      </c>
      <c r="G25" s="464">
        <v>46.395129825407636</v>
      </c>
      <c r="H25" s="464">
        <v>45.067510568182186</v>
      </c>
      <c r="I25" s="464">
        <v>46.388683235548221</v>
      </c>
      <c r="J25" s="464">
        <v>48.836721815587268</v>
      </c>
    </row>
    <row r="26" spans="1:15" s="687" customFormat="1" ht="12" customHeight="1">
      <c r="A26" s="1451" t="s">
        <v>1129</v>
      </c>
      <c r="B26" s="1013">
        <v>57.571279998408798</v>
      </c>
      <c r="C26" s="1326">
        <v>56.2165533514682</v>
      </c>
      <c r="D26" s="464">
        <v>55.988737365133701</v>
      </c>
      <c r="E26" s="464">
        <v>54.559394644529007</v>
      </c>
      <c r="F26" s="464">
        <v>54.232661196078162</v>
      </c>
      <c r="G26" s="464">
        <v>53.914839096299204</v>
      </c>
      <c r="H26" s="464">
        <v>54.731637742990657</v>
      </c>
      <c r="I26" s="464">
        <v>53.679444956664</v>
      </c>
      <c r="J26" s="464">
        <v>53.671132411879967</v>
      </c>
    </row>
    <row r="27" spans="1:15" s="687" customFormat="1" ht="12" customHeight="1">
      <c r="A27" s="1452" t="s">
        <v>1656</v>
      </c>
      <c r="B27" s="1051">
        <v>18.170415405735</v>
      </c>
      <c r="C27" s="688">
        <v>21.1863169051604</v>
      </c>
      <c r="D27" s="688">
        <v>29.974772737160201</v>
      </c>
      <c r="E27" s="688">
        <v>20.5844102157325</v>
      </c>
      <c r="F27" s="688">
        <v>20.385615324754205</v>
      </c>
      <c r="G27" s="688">
        <v>24.470788040160159</v>
      </c>
      <c r="H27" s="688">
        <v>25.267848095471898</v>
      </c>
      <c r="I27" s="688">
        <v>23.644595696733131</v>
      </c>
      <c r="J27" s="688">
        <v>21.308433342775089</v>
      </c>
    </row>
    <row r="28" spans="1:15" ht="12" customHeight="1"/>
    <row r="29" spans="1:15" ht="12" customHeight="1">
      <c r="A29" s="1989" t="s">
        <v>1721</v>
      </c>
      <c r="B29" s="1878"/>
      <c r="C29" s="1878"/>
      <c r="D29" s="1878"/>
      <c r="E29" s="1878"/>
      <c r="F29" s="1878"/>
      <c r="G29" s="1878"/>
      <c r="H29" s="1878"/>
      <c r="I29" s="1878"/>
      <c r="J29" s="1878"/>
    </row>
    <row r="30" spans="1:15" ht="51" customHeight="1">
      <c r="A30" s="2759" t="s">
        <v>1807</v>
      </c>
      <c r="B30" s="2759"/>
      <c r="C30" s="2759"/>
      <c r="D30" s="2759"/>
      <c r="E30" s="2759"/>
      <c r="F30" s="2759"/>
      <c r="G30" s="2759"/>
      <c r="H30" s="2759"/>
      <c r="I30" s="2759"/>
      <c r="J30" s="2759"/>
      <c r="L30" s="1359"/>
      <c r="M30" s="1359"/>
      <c r="N30" s="1359"/>
      <c r="O30" s="1359"/>
    </row>
    <row r="31" spans="1:15" ht="4.5" customHeight="1"/>
    <row r="32" spans="1:15" s="881" customFormat="1" ht="13.5" customHeight="1">
      <c r="A32" s="674" t="s">
        <v>11</v>
      </c>
      <c r="B32" s="947" t="s">
        <v>1812</v>
      </c>
      <c r="C32" s="292" t="s">
        <v>1683</v>
      </c>
      <c r="D32" s="662" t="s">
        <v>1650</v>
      </c>
      <c r="E32" s="662" t="s">
        <v>1577</v>
      </c>
      <c r="F32" s="662" t="s">
        <v>1325</v>
      </c>
      <c r="G32" s="662" t="s">
        <v>1288</v>
      </c>
      <c r="H32" s="662" t="s">
        <v>1219</v>
      </c>
      <c r="I32" s="662" t="s">
        <v>1120</v>
      </c>
      <c r="J32" s="662" t="s">
        <v>1075</v>
      </c>
      <c r="L32" s="882"/>
    </row>
    <row r="33" spans="1:20" s="881" customFormat="1" ht="12" customHeight="1">
      <c r="A33" s="1985" t="s">
        <v>1894</v>
      </c>
      <c r="B33" s="1447">
        <v>687.11659718941996</v>
      </c>
      <c r="C33" s="1448">
        <v>695.73992890930549</v>
      </c>
      <c r="D33" s="1449">
        <v>697.21635917867195</v>
      </c>
      <c r="E33" s="1449">
        <v>688.95341853881303</v>
      </c>
      <c r="F33" s="1449">
        <v>679.90437334331796</v>
      </c>
      <c r="G33" s="1449">
        <v>674.77817341625473</v>
      </c>
      <c r="H33" s="1449">
        <v>664.25996212553571</v>
      </c>
      <c r="I33" s="1449">
        <v>655.63767271558356</v>
      </c>
      <c r="J33" s="1449">
        <v>647.79731698845603</v>
      </c>
    </row>
    <row r="34" spans="1:20" s="881" customFormat="1" ht="21" customHeight="1">
      <c r="A34" s="1986" t="s">
        <v>1803</v>
      </c>
      <c r="B34" s="1959">
        <v>19.059346853919997</v>
      </c>
      <c r="C34" s="1960">
        <v>7.9865628402600004</v>
      </c>
      <c r="D34" s="1961"/>
      <c r="E34" s="1961"/>
      <c r="F34" s="1961"/>
      <c r="G34" s="1961"/>
      <c r="H34" s="1961"/>
      <c r="I34" s="1961"/>
      <c r="J34" s="1961"/>
    </row>
    <row r="35" spans="1:20" s="881" customFormat="1" ht="12" customHeight="1">
      <c r="A35" s="1987" t="s">
        <v>1720</v>
      </c>
      <c r="B35" s="1956">
        <v>706.17594404334</v>
      </c>
      <c r="C35" s="1957">
        <v>703.72649174956553</v>
      </c>
      <c r="D35" s="1958">
        <v>697.21635917867195</v>
      </c>
      <c r="E35" s="1958">
        <v>688.95341853881303</v>
      </c>
      <c r="F35" s="1958">
        <v>679.90437334331796</v>
      </c>
      <c r="G35" s="1958">
        <v>674.77817341625473</v>
      </c>
      <c r="H35" s="1958">
        <v>664.25996212553571</v>
      </c>
      <c r="I35" s="1958">
        <v>655.63767271558356</v>
      </c>
      <c r="J35" s="1958">
        <v>647.79731698845603</v>
      </c>
    </row>
    <row r="36" spans="1:20" s="1963" customFormat="1" ht="5.25" customHeight="1">
      <c r="A36" s="1988"/>
      <c r="B36" s="1962"/>
      <c r="C36" s="1962"/>
      <c r="D36" s="1962"/>
      <c r="E36" s="1962"/>
      <c r="F36" s="1962"/>
      <c r="G36" s="1962"/>
      <c r="H36" s="1962"/>
      <c r="I36" s="1962"/>
      <c r="J36" s="1962"/>
    </row>
    <row r="37" spans="1:20" s="881" customFormat="1" ht="12" customHeight="1">
      <c r="A37" s="1988" t="s">
        <v>1985</v>
      </c>
      <c r="B37" s="1970">
        <v>33.4315718</v>
      </c>
      <c r="C37" s="2069">
        <v>9.53077821000001</v>
      </c>
      <c r="D37" s="2069"/>
      <c r="E37" s="2069"/>
      <c r="F37" s="2069"/>
      <c r="G37" s="2069"/>
      <c r="H37" s="2069"/>
      <c r="I37" s="2069"/>
      <c r="J37" s="2069"/>
    </row>
    <row r="38" spans="1:20" ht="12" customHeight="1"/>
    <row r="39" spans="1:20" s="1436" customFormat="1" ht="10.5" customHeight="1">
      <c r="A39" s="2760" t="s">
        <v>1895</v>
      </c>
      <c r="B39" s="2760"/>
      <c r="C39" s="2760"/>
      <c r="D39" s="2760"/>
      <c r="E39" s="2760"/>
      <c r="F39" s="2760"/>
      <c r="G39" s="2760"/>
      <c r="H39" s="2760"/>
      <c r="I39" s="2760"/>
      <c r="J39" s="2760"/>
      <c r="K39" s="1441"/>
      <c r="L39" s="1441"/>
      <c r="M39" s="1441"/>
      <c r="N39" s="1441"/>
      <c r="O39" s="1441"/>
      <c r="P39" s="1434"/>
      <c r="Q39" s="1434"/>
      <c r="R39" s="1434"/>
      <c r="S39" s="1434"/>
      <c r="T39" s="1435"/>
    </row>
    <row r="40" spans="1:20" ht="21.75" customHeight="1">
      <c r="A40" s="2628" t="s">
        <v>1896</v>
      </c>
      <c r="B40" s="2628"/>
      <c r="C40" s="2628"/>
      <c r="D40" s="2628"/>
      <c r="E40" s="2628"/>
      <c r="F40" s="2628"/>
      <c r="G40" s="2628"/>
      <c r="H40" s="2628"/>
      <c r="I40" s="2628"/>
      <c r="J40" s="2628"/>
    </row>
    <row r="41" spans="1:20" s="1436" customFormat="1" ht="10.5" customHeight="1">
      <c r="A41" s="2760" t="s">
        <v>1897</v>
      </c>
      <c r="B41" s="2760"/>
      <c r="C41" s="2760"/>
      <c r="D41" s="2760"/>
      <c r="E41" s="2760"/>
      <c r="F41" s="2760"/>
      <c r="G41" s="2760"/>
      <c r="H41" s="2760"/>
      <c r="I41" s="2760"/>
      <c r="J41" s="2760"/>
      <c r="K41" s="1507"/>
      <c r="L41" s="1507"/>
      <c r="M41" s="1507"/>
      <c r="N41" s="1507"/>
      <c r="O41" s="1507"/>
      <c r="P41" s="1434"/>
      <c r="Q41" s="1434"/>
      <c r="R41" s="1434"/>
      <c r="S41" s="1434"/>
      <c r="T41" s="1435"/>
    </row>
    <row r="42" spans="1:20" s="528" customFormat="1" ht="30.75" customHeight="1">
      <c r="A42" s="2619" t="s">
        <v>1898</v>
      </c>
      <c r="B42" s="2619"/>
      <c r="C42" s="2619"/>
      <c r="D42" s="2619"/>
      <c r="E42" s="2619"/>
      <c r="F42" s="2619"/>
      <c r="G42" s="2619"/>
      <c r="H42" s="2619"/>
      <c r="I42" s="2619"/>
      <c r="J42" s="2619"/>
      <c r="K42" s="1440"/>
      <c r="L42" s="1440"/>
      <c r="M42" s="1801"/>
      <c r="N42" s="1440"/>
      <c r="O42" s="1440"/>
      <c r="P42" s="1438"/>
      <c r="Q42" s="1438"/>
      <c r="R42" s="1438"/>
      <c r="S42" s="1438"/>
      <c r="T42" s="1439"/>
    </row>
    <row r="43" spans="1:20" s="522" customFormat="1" ht="22.5" customHeight="1">
      <c r="A43" s="610"/>
      <c r="B43" s="611"/>
      <c r="C43" s="611"/>
      <c r="D43" s="611"/>
      <c r="E43" s="611"/>
      <c r="F43" s="611"/>
      <c r="G43" s="679"/>
      <c r="H43" s="611"/>
      <c r="I43" s="611"/>
      <c r="J43" s="611"/>
    </row>
    <row r="44" spans="1:20" s="512" customFormat="1" ht="18.75" customHeight="1">
      <c r="A44" s="612" t="s">
        <v>1177</v>
      </c>
    </row>
    <row r="45" spans="1:20" s="1359" customFormat="1" ht="21.75" customHeight="1">
      <c r="A45" s="1501"/>
      <c r="B45" s="1501"/>
      <c r="C45" s="1501"/>
      <c r="D45" s="1501"/>
      <c r="E45" s="1501"/>
      <c r="F45" s="1501"/>
      <c r="G45" s="1501"/>
      <c r="H45" s="1501"/>
      <c r="I45" s="1501"/>
      <c r="J45" s="1501"/>
      <c r="K45" s="1509"/>
      <c r="L45" s="1505"/>
    </row>
    <row r="46" spans="1:20" s="1359" customFormat="1" ht="21.75" customHeight="1">
      <c r="A46" s="1501"/>
      <c r="B46" s="1501"/>
      <c r="C46" s="1501"/>
      <c r="D46" s="1501"/>
      <c r="E46" s="1501"/>
      <c r="F46" s="1501"/>
      <c r="G46" s="1501"/>
      <c r="H46" s="1501"/>
      <c r="I46" s="1501"/>
      <c r="J46" s="1501"/>
      <c r="L46" s="1505"/>
    </row>
    <row r="47" spans="1:20" s="1359" customFormat="1" ht="21.75" customHeight="1">
      <c r="A47" s="1501"/>
      <c r="B47" s="1501"/>
      <c r="C47" s="1501"/>
      <c r="D47" s="1501"/>
      <c r="E47" s="1501"/>
      <c r="F47" s="1501"/>
      <c r="G47" s="1501"/>
      <c r="H47" s="1501"/>
      <c r="I47" s="1501"/>
      <c r="J47" s="1501"/>
      <c r="L47" s="1505"/>
    </row>
    <row r="48" spans="1:20" s="1359" customFormat="1" ht="21.75" customHeight="1">
      <c r="A48" s="1501"/>
      <c r="B48" s="1501"/>
      <c r="C48" s="1501"/>
      <c r="D48" s="1501"/>
      <c r="E48" s="1501"/>
      <c r="F48" s="1501"/>
      <c r="G48" s="1501"/>
      <c r="H48" s="1501"/>
      <c r="I48" s="1501"/>
      <c r="J48" s="1501"/>
      <c r="L48" s="1505"/>
    </row>
    <row r="49" spans="1:15" s="1359" customFormat="1" ht="21.75" customHeight="1">
      <c r="A49" s="1501"/>
      <c r="B49" s="1501"/>
      <c r="C49" s="1501"/>
      <c r="D49" s="1501"/>
      <c r="E49" s="1501"/>
      <c r="F49" s="1501"/>
      <c r="G49" s="1501"/>
      <c r="H49" s="1501"/>
      <c r="I49" s="1501"/>
      <c r="J49" s="1501"/>
      <c r="L49" s="1505"/>
    </row>
    <row r="50" spans="1:15" s="1359" customFormat="1" ht="21.75" customHeight="1">
      <c r="A50" s="1501"/>
      <c r="B50" s="1501"/>
      <c r="C50" s="1501"/>
      <c r="D50" s="1501"/>
      <c r="E50" s="1501"/>
      <c r="F50" s="1501"/>
      <c r="G50" s="1501"/>
      <c r="H50" s="1501"/>
      <c r="I50" s="1501"/>
      <c r="J50" s="1501"/>
      <c r="L50" s="1505"/>
    </row>
    <row r="51" spans="1:15" s="1359" customFormat="1" ht="21.75" customHeight="1">
      <c r="A51" s="1501"/>
      <c r="B51" s="1501"/>
      <c r="C51" s="1501"/>
      <c r="D51" s="1501"/>
      <c r="E51" s="1501"/>
      <c r="F51" s="1501"/>
      <c r="G51" s="1501"/>
      <c r="H51" s="1501"/>
      <c r="I51" s="1501"/>
      <c r="J51" s="1501"/>
      <c r="L51" s="1505"/>
    </row>
    <row r="52" spans="1:15" s="1359" customFormat="1" ht="21.75" customHeight="1">
      <c r="A52" s="1501"/>
      <c r="B52" s="1501"/>
      <c r="C52" s="1501"/>
      <c r="D52" s="1501"/>
      <c r="E52" s="1501"/>
      <c r="F52" s="1501"/>
      <c r="G52" s="1501"/>
      <c r="H52" s="1501"/>
      <c r="I52" s="1501"/>
      <c r="J52" s="1501"/>
      <c r="L52" s="1505"/>
    </row>
    <row r="53" spans="1:15" s="1359" customFormat="1" ht="21.75" customHeight="1">
      <c r="A53" s="1501"/>
      <c r="B53" s="1501"/>
      <c r="C53" s="1501"/>
      <c r="D53" s="1501"/>
      <c r="E53" s="1501"/>
      <c r="F53" s="1501"/>
      <c r="G53" s="1501"/>
      <c r="H53" s="1501"/>
      <c r="I53" s="1501"/>
      <c r="J53" s="1501"/>
      <c r="L53" s="1505"/>
    </row>
    <row r="54" spans="1:15" s="1359" customFormat="1" ht="21.75" customHeight="1">
      <c r="A54" s="1501"/>
      <c r="B54" s="1501"/>
      <c r="C54" s="1501"/>
      <c r="D54" s="1501"/>
      <c r="E54" s="1501"/>
      <c r="F54" s="1501"/>
      <c r="G54" s="1501"/>
      <c r="H54" s="1501"/>
      <c r="I54" s="1501"/>
      <c r="J54" s="1501"/>
      <c r="L54" s="1505"/>
    </row>
    <row r="55" spans="1:15" s="1359" customFormat="1" ht="21.75" customHeight="1">
      <c r="A55" s="1501"/>
      <c r="B55" s="1501"/>
      <c r="C55" s="1501"/>
      <c r="D55" s="1501"/>
      <c r="E55" s="1501"/>
      <c r="F55" s="1501"/>
      <c r="G55" s="1501"/>
      <c r="H55" s="1501"/>
      <c r="I55" s="1501"/>
      <c r="J55" s="1501"/>
      <c r="L55" s="1505"/>
    </row>
    <row r="56" spans="1:15" s="1359" customFormat="1" ht="21.75" customHeight="1">
      <c r="A56" s="1510"/>
      <c r="B56" s="1510"/>
      <c r="C56" s="1510"/>
      <c r="D56" s="1510"/>
      <c r="E56" s="1510"/>
      <c r="F56" s="1510"/>
      <c r="G56" s="1510"/>
      <c r="H56" s="1510"/>
      <c r="I56" s="1510"/>
      <c r="J56" s="1510"/>
      <c r="L56" s="1505"/>
    </row>
    <row r="57" spans="1:15" s="1359" customFormat="1" ht="13.5" customHeight="1">
      <c r="A57" s="1510"/>
      <c r="B57" s="1510"/>
      <c r="C57" s="1510"/>
      <c r="D57" s="1510"/>
      <c r="E57" s="1510"/>
      <c r="F57" s="1510"/>
      <c r="G57" s="1510"/>
      <c r="H57" s="1510"/>
      <c r="I57" s="1510"/>
      <c r="J57" s="1510"/>
      <c r="L57" s="1505"/>
    </row>
    <row r="58" spans="1:15" s="282" customFormat="1" ht="12.75" customHeight="1">
      <c r="A58" s="2628" t="s">
        <v>1158</v>
      </c>
      <c r="B58" s="2628"/>
      <c r="C58" s="2628"/>
      <c r="D58" s="2628"/>
      <c r="E58" s="2628"/>
      <c r="F58" s="2628"/>
      <c r="G58" s="2628"/>
      <c r="H58" s="2628"/>
      <c r="I58" s="2628"/>
      <c r="J58" s="2628"/>
      <c r="K58" s="1502"/>
      <c r="L58" s="1502"/>
      <c r="M58" s="1502"/>
      <c r="N58" s="1502"/>
      <c r="O58" s="1502"/>
    </row>
    <row r="59" spans="1:15" s="282" customFormat="1" ht="12.75" customHeight="1">
      <c r="A59" s="1511"/>
      <c r="B59" s="1511"/>
      <c r="C59" s="1511"/>
      <c r="D59" s="1511"/>
      <c r="E59" s="1511"/>
      <c r="F59" s="1511"/>
      <c r="G59" s="1511"/>
      <c r="H59" s="1511"/>
      <c r="I59" s="1511"/>
      <c r="J59" s="1511"/>
      <c r="K59" s="1513"/>
      <c r="L59" s="1513"/>
      <c r="M59" s="1513"/>
      <c r="N59" s="1513"/>
      <c r="O59" s="1513"/>
    </row>
    <row r="60" spans="1:15" s="512" customFormat="1" ht="18.75" customHeight="1">
      <c r="A60" s="612" t="s">
        <v>1825</v>
      </c>
      <c r="L60" s="612"/>
    </row>
    <row r="61" spans="1:15" s="282" customFormat="1" ht="12.75" customHeight="1">
      <c r="A61" s="1500"/>
      <c r="B61" s="1500"/>
      <c r="C61" s="1500"/>
      <c r="D61" s="1500"/>
      <c r="E61" s="1500"/>
      <c r="F61" s="1500"/>
      <c r="G61" s="1500"/>
      <c r="H61" s="1500"/>
      <c r="I61" s="1500"/>
      <c r="J61" s="1500"/>
      <c r="K61" s="1502"/>
      <c r="L61" s="1502"/>
      <c r="M61" s="1502"/>
      <c r="N61" s="1502"/>
      <c r="O61" s="1502"/>
    </row>
    <row r="62" spans="1:15" s="282" customFormat="1" ht="12.75" customHeight="1">
      <c r="A62" s="1500"/>
      <c r="B62" s="1500"/>
      <c r="C62" s="1500"/>
      <c r="D62" s="1500"/>
      <c r="E62" s="1500"/>
      <c r="F62" s="1500"/>
      <c r="G62" s="1500"/>
      <c r="H62" s="1500"/>
      <c r="I62" s="1500"/>
      <c r="J62" s="1500"/>
      <c r="K62" s="1502"/>
      <c r="L62" s="1502"/>
      <c r="M62" s="1502"/>
      <c r="N62" s="1502"/>
      <c r="O62" s="1502"/>
    </row>
    <row r="63" spans="1:15" s="282" customFormat="1" ht="12.75" customHeight="1">
      <c r="A63" s="1500"/>
      <c r="B63" s="1500"/>
      <c r="C63" s="1500"/>
      <c r="D63" s="1500"/>
      <c r="E63" s="1500"/>
      <c r="F63" s="1500"/>
      <c r="G63" s="1500"/>
      <c r="H63" s="1500"/>
      <c r="I63" s="1500"/>
      <c r="J63" s="1500"/>
      <c r="K63" s="1502"/>
      <c r="L63" s="1502"/>
      <c r="M63" s="1502"/>
      <c r="N63" s="1502"/>
      <c r="O63" s="1502"/>
    </row>
    <row r="64" spans="1:15" s="282" customFormat="1" ht="12.75" customHeight="1">
      <c r="A64" s="1500"/>
      <c r="B64" s="1500"/>
      <c r="C64" s="1500"/>
      <c r="D64" s="1500"/>
      <c r="E64" s="1500"/>
      <c r="F64" s="1500"/>
      <c r="G64" s="1500"/>
      <c r="H64" s="1500"/>
      <c r="I64" s="1500"/>
      <c r="J64" s="1500"/>
      <c r="K64" s="1502"/>
      <c r="L64" s="1502"/>
      <c r="M64" s="1502"/>
      <c r="N64" s="1502"/>
      <c r="O64" s="1502"/>
    </row>
    <row r="65" spans="1:15" s="282" customFormat="1" ht="12.75" customHeight="1">
      <c r="A65" s="1500"/>
      <c r="B65" s="1500"/>
      <c r="C65" s="1500"/>
      <c r="D65" s="1500"/>
      <c r="E65" s="1500"/>
      <c r="F65" s="1500"/>
      <c r="G65" s="1500"/>
      <c r="H65" s="1500"/>
      <c r="I65" s="1500"/>
      <c r="J65" s="1500"/>
      <c r="K65" s="1502"/>
      <c r="L65" s="1502"/>
      <c r="M65" s="1502"/>
      <c r="N65" s="1502"/>
      <c r="O65" s="1502"/>
    </row>
    <row r="66" spans="1:15" s="282" customFormat="1" ht="12.75" customHeight="1">
      <c r="A66" s="1500"/>
      <c r="B66" s="1500"/>
      <c r="C66" s="1500"/>
      <c r="D66" s="1500"/>
      <c r="E66" s="1500"/>
      <c r="F66" s="1500"/>
      <c r="G66" s="1500"/>
      <c r="H66" s="1500"/>
      <c r="I66" s="1500"/>
      <c r="J66" s="1500"/>
      <c r="K66" s="1502"/>
      <c r="L66" s="1502"/>
      <c r="M66" s="1502"/>
      <c r="N66" s="1502"/>
      <c r="O66" s="1502"/>
    </row>
    <row r="67" spans="1:15" s="282" customFormat="1" ht="12.75" customHeight="1">
      <c r="A67" s="1500"/>
      <c r="B67" s="1500"/>
      <c r="C67" s="1500"/>
      <c r="D67" s="1500"/>
      <c r="E67" s="1500"/>
      <c r="F67" s="1500"/>
      <c r="G67" s="1500"/>
      <c r="H67" s="1500"/>
      <c r="I67" s="1500"/>
      <c r="J67" s="1500"/>
      <c r="K67" s="1502"/>
      <c r="L67" s="1502"/>
      <c r="M67" s="1502"/>
      <c r="N67" s="1502"/>
      <c r="O67" s="1502"/>
    </row>
    <row r="68" spans="1:15" s="282" customFormat="1" ht="12.75" customHeight="1">
      <c r="A68" s="1500"/>
      <c r="B68" s="1500"/>
      <c r="C68" s="1500"/>
      <c r="D68" s="1500"/>
      <c r="E68" s="1500"/>
      <c r="F68" s="1500"/>
      <c r="G68" s="1500"/>
      <c r="H68" s="1500"/>
      <c r="I68" s="1500"/>
      <c r="J68" s="1500"/>
      <c r="K68" s="1502"/>
      <c r="L68" s="1502"/>
      <c r="M68" s="1502"/>
      <c r="N68" s="1502"/>
      <c r="O68" s="1502"/>
    </row>
    <row r="69" spans="1:15" s="282" customFormat="1" ht="12.75" customHeight="1">
      <c r="A69" s="1500"/>
      <c r="B69" s="1500"/>
      <c r="C69" s="1500"/>
      <c r="D69" s="1500"/>
      <c r="E69" s="1500"/>
      <c r="F69" s="1500"/>
      <c r="G69" s="1500"/>
      <c r="H69" s="1500"/>
      <c r="I69" s="1500"/>
      <c r="J69" s="1500"/>
      <c r="K69" s="1502"/>
      <c r="L69" s="1502"/>
      <c r="M69" s="1502"/>
      <c r="N69" s="1502"/>
      <c r="O69" s="1502"/>
    </row>
    <row r="70" spans="1:15" s="282" customFormat="1" ht="12.75" customHeight="1">
      <c r="A70" s="1500"/>
      <c r="B70" s="1500"/>
      <c r="C70" s="1500"/>
      <c r="D70" s="1500"/>
      <c r="E70" s="1500"/>
      <c r="F70" s="1500"/>
      <c r="G70" s="1500"/>
      <c r="H70" s="1500"/>
      <c r="I70" s="1500"/>
      <c r="J70" s="1500"/>
      <c r="K70" s="1502"/>
      <c r="L70" s="1502"/>
      <c r="M70" s="1502"/>
      <c r="N70" s="1502"/>
      <c r="O70" s="1502"/>
    </row>
    <row r="71" spans="1:15" s="282" customFormat="1" ht="12.75" customHeight="1">
      <c r="A71" s="1500"/>
      <c r="B71" s="1500"/>
      <c r="C71" s="1500"/>
      <c r="D71" s="1500"/>
      <c r="E71" s="1500"/>
      <c r="F71" s="1500"/>
      <c r="G71" s="1500"/>
      <c r="H71" s="1500"/>
      <c r="I71" s="1500"/>
      <c r="J71" s="1500"/>
      <c r="K71" s="1502"/>
      <c r="L71" s="1502"/>
      <c r="M71" s="1502"/>
      <c r="N71" s="1502"/>
      <c r="O71" s="1502"/>
    </row>
    <row r="72" spans="1:15" s="282" customFormat="1" ht="12.75" customHeight="1">
      <c r="A72" s="1500"/>
      <c r="B72" s="1500"/>
      <c r="C72" s="1500"/>
      <c r="D72" s="1500"/>
      <c r="E72" s="1500"/>
      <c r="F72" s="1500"/>
      <c r="G72" s="1500"/>
      <c r="H72" s="1500"/>
      <c r="I72" s="1500"/>
      <c r="J72" s="1500"/>
      <c r="K72" s="1502"/>
      <c r="L72" s="1502"/>
      <c r="M72" s="1502"/>
      <c r="N72" s="1502"/>
      <c r="O72" s="1502"/>
    </row>
    <row r="73" spans="1:15" s="282" customFormat="1" ht="12.75" customHeight="1">
      <c r="A73" s="1500"/>
      <c r="B73" s="1500"/>
      <c r="C73" s="1500"/>
      <c r="D73" s="1500"/>
      <c r="E73" s="1500"/>
      <c r="F73" s="1500"/>
      <c r="G73" s="1500"/>
      <c r="H73" s="1500"/>
      <c r="I73" s="1500"/>
      <c r="J73" s="1500"/>
      <c r="K73" s="1502"/>
      <c r="L73" s="1502"/>
      <c r="M73" s="1502"/>
      <c r="N73" s="1502"/>
      <c r="O73" s="1502"/>
    </row>
    <row r="74" spans="1:15" s="282" customFormat="1" ht="12.75" customHeight="1">
      <c r="A74" s="1500"/>
      <c r="B74" s="1500"/>
      <c r="C74" s="1500"/>
      <c r="D74" s="1500"/>
      <c r="E74" s="1500"/>
      <c r="F74" s="1500"/>
      <c r="G74" s="1500"/>
      <c r="H74" s="1500"/>
      <c r="I74" s="1500"/>
      <c r="J74" s="1500"/>
      <c r="K74" s="1502"/>
      <c r="L74" s="1502"/>
      <c r="M74" s="1502"/>
      <c r="N74" s="1502"/>
      <c r="O74" s="1502"/>
    </row>
    <row r="75" spans="1:15" s="282" customFormat="1" ht="12.75" customHeight="1">
      <c r="A75" s="1500"/>
      <c r="B75" s="1500"/>
      <c r="C75" s="1500"/>
      <c r="D75" s="1500"/>
      <c r="E75" s="1500"/>
      <c r="F75" s="1500"/>
      <c r="G75" s="1500"/>
      <c r="H75" s="1500"/>
      <c r="I75" s="1500"/>
      <c r="J75" s="1500"/>
      <c r="K75" s="1502"/>
      <c r="L75" s="1502"/>
      <c r="M75" s="1502"/>
      <c r="N75" s="1502"/>
      <c r="O75" s="1502"/>
    </row>
    <row r="76" spans="1:15" s="282" customFormat="1" ht="12.75" customHeight="1">
      <c r="A76" s="1500"/>
      <c r="B76" s="1500"/>
      <c r="C76" s="1500"/>
      <c r="D76" s="1500"/>
      <c r="E76" s="1500"/>
      <c r="F76" s="1500"/>
      <c r="G76" s="1500"/>
      <c r="H76" s="1500"/>
      <c r="I76" s="1500"/>
      <c r="J76" s="1500"/>
      <c r="K76" s="1502"/>
      <c r="L76" s="1502"/>
      <c r="M76" s="1502"/>
      <c r="N76" s="1502"/>
      <c r="O76" s="1502"/>
    </row>
    <row r="77" spans="1:15" s="282" customFormat="1" ht="12.75" customHeight="1">
      <c r="A77" s="1500"/>
      <c r="B77" s="1500"/>
      <c r="C77" s="1500"/>
      <c r="D77" s="1500"/>
      <c r="E77" s="1500"/>
      <c r="F77" s="1500"/>
      <c r="G77" s="1500"/>
      <c r="H77" s="1500"/>
      <c r="I77" s="1500"/>
      <c r="J77" s="1500"/>
      <c r="K77" s="1502"/>
      <c r="L77" s="1502"/>
      <c r="M77" s="1502"/>
      <c r="N77" s="1502"/>
      <c r="O77" s="1502"/>
    </row>
    <row r="78" spans="1:15" s="282" customFormat="1" ht="12.75" customHeight="1">
      <c r="A78" s="1500"/>
      <c r="B78" s="1500"/>
      <c r="C78" s="1500"/>
      <c r="D78" s="1500"/>
      <c r="E78" s="1500"/>
      <c r="F78" s="1500"/>
      <c r="G78" s="1500"/>
      <c r="H78" s="1500"/>
      <c r="I78" s="1500"/>
      <c r="J78" s="1500"/>
      <c r="K78" s="1502"/>
      <c r="L78" s="1502"/>
      <c r="M78" s="1502"/>
      <c r="N78" s="1502"/>
      <c r="O78" s="1502"/>
    </row>
    <row r="79" spans="1:15" s="282" customFormat="1" ht="12.75" customHeight="1">
      <c r="A79" s="1500"/>
      <c r="B79" s="1500"/>
      <c r="C79" s="1500"/>
      <c r="D79" s="1500"/>
      <c r="E79" s="1500"/>
      <c r="F79" s="1500"/>
      <c r="G79" s="1500"/>
      <c r="H79" s="1500"/>
      <c r="I79" s="1500"/>
      <c r="J79" s="1500"/>
      <c r="K79" s="1502"/>
      <c r="L79" s="1502"/>
      <c r="M79" s="1502"/>
      <c r="N79" s="1502"/>
      <c r="O79" s="1502"/>
    </row>
    <row r="80" spans="1:15" s="522" customFormat="1" ht="22.5" customHeight="1">
      <c r="A80" s="610"/>
      <c r="B80" s="611"/>
      <c r="C80" s="611"/>
      <c r="D80" s="611"/>
      <c r="E80" s="611"/>
      <c r="F80" s="611"/>
      <c r="G80" s="679"/>
      <c r="H80" s="611"/>
      <c r="I80" s="611"/>
      <c r="J80" s="611"/>
    </row>
    <row r="81" spans="1:12" s="512" customFormat="1" ht="18.75" customHeight="1">
      <c r="A81" s="612" t="s">
        <v>1899</v>
      </c>
    </row>
    <row r="82" spans="1:12" s="512" customFormat="1" ht="12" customHeight="1"/>
    <row r="83" spans="1:12" s="505" customFormat="1" ht="13.5" customHeight="1">
      <c r="A83" s="509"/>
      <c r="B83" s="947" t="s">
        <v>1812</v>
      </c>
      <c r="C83" s="292" t="s">
        <v>1683</v>
      </c>
      <c r="D83" s="689" t="s">
        <v>1650</v>
      </c>
      <c r="E83" s="689" t="s">
        <v>1577</v>
      </c>
      <c r="F83" s="689" t="s">
        <v>1325</v>
      </c>
      <c r="G83" s="689" t="s">
        <v>1288</v>
      </c>
      <c r="H83" s="689" t="s">
        <v>1219</v>
      </c>
      <c r="I83" s="689" t="s">
        <v>1120</v>
      </c>
      <c r="J83" s="689" t="s">
        <v>1075</v>
      </c>
      <c r="L83" s="680"/>
    </row>
    <row r="84" spans="1:12" s="505" customFormat="1" ht="13.5" customHeight="1">
      <c r="A84" s="690" t="s">
        <v>648</v>
      </c>
      <c r="B84" s="1054"/>
      <c r="C84" s="689"/>
      <c r="D84" s="689"/>
      <c r="E84" s="689"/>
      <c r="F84" s="689"/>
      <c r="G84" s="689"/>
      <c r="H84" s="689"/>
      <c r="I84" s="689"/>
      <c r="J84" s="689"/>
      <c r="L84" s="680"/>
    </row>
    <row r="85" spans="1:12" s="462" customFormat="1" ht="12" customHeight="1">
      <c r="A85" s="691" t="s">
        <v>1900</v>
      </c>
      <c r="B85" s="2290">
        <v>683.5619329349031</v>
      </c>
      <c r="C85" s="2291">
        <v>689.02592207369389</v>
      </c>
      <c r="D85" s="2421">
        <v>693.17923893112606</v>
      </c>
      <c r="E85" s="2421">
        <v>685.97722430215606</v>
      </c>
      <c r="F85" s="2421">
        <v>676.89780495208197</v>
      </c>
      <c r="G85" s="2421">
        <v>671.89095137944696</v>
      </c>
      <c r="H85" s="2421">
        <v>661.39099825096196</v>
      </c>
      <c r="I85" s="2421">
        <v>652.82418799155698</v>
      </c>
      <c r="J85" s="2421">
        <v>644.97715503423206</v>
      </c>
    </row>
    <row r="86" spans="1:12" s="462" customFormat="1" ht="12" customHeight="1">
      <c r="A86" s="691" t="s">
        <v>1901</v>
      </c>
      <c r="B86" s="2290">
        <v>395.22026011744998</v>
      </c>
      <c r="C86" s="2291">
        <v>387.05290043862681</v>
      </c>
      <c r="D86" s="2421">
        <v>387.11673891193533</v>
      </c>
      <c r="E86" s="2421">
        <v>373.80682440476699</v>
      </c>
      <c r="F86" s="2421">
        <v>367.94911680530203</v>
      </c>
      <c r="G86" s="2421">
        <v>357.63184793993298</v>
      </c>
      <c r="H86" s="2421">
        <v>358.97377690162597</v>
      </c>
      <c r="I86" s="2421">
        <v>349.09820082451199</v>
      </c>
      <c r="J86" s="2421">
        <v>346.71060110457597</v>
      </c>
    </row>
    <row r="87" spans="1:12" s="505" customFormat="1" ht="13.5" customHeight="1">
      <c r="A87" s="690" t="s">
        <v>649</v>
      </c>
      <c r="B87" s="2341"/>
      <c r="C87" s="2342"/>
      <c r="D87" s="2342"/>
      <c r="E87" s="2342"/>
      <c r="F87" s="2342"/>
      <c r="G87" s="2342"/>
      <c r="H87" s="2342"/>
      <c r="I87" s="2342"/>
      <c r="J87" s="2342"/>
      <c r="L87" s="680"/>
    </row>
    <row r="88" spans="1:12" s="462" customFormat="1" ht="12" customHeight="1">
      <c r="A88" s="691" t="s">
        <v>1902</v>
      </c>
      <c r="B88" s="2290">
        <v>3074.5141245599998</v>
      </c>
      <c r="C88" s="2291">
        <v>3394.0071011999994</v>
      </c>
      <c r="D88" s="2421">
        <v>3508.3447270950078</v>
      </c>
      <c r="E88" s="2421">
        <v>3572.7277858259176</v>
      </c>
      <c r="F88" s="2421">
        <v>3822.6083121990746</v>
      </c>
      <c r="G88" s="2421">
        <v>3859.7062769687459</v>
      </c>
      <c r="H88" s="2421">
        <v>3828.3855356566619</v>
      </c>
      <c r="I88" s="2421">
        <v>3975.7683628197178</v>
      </c>
      <c r="J88" s="2421">
        <v>3919.5023757999161</v>
      </c>
    </row>
    <row r="89" spans="1:12" s="462" customFormat="1" ht="12" customHeight="1">
      <c r="A89" s="692" t="s">
        <v>505</v>
      </c>
      <c r="B89" s="2288">
        <v>411.09051433999997</v>
      </c>
      <c r="C89" s="2289">
        <v>235.76719485999999</v>
      </c>
      <c r="D89" s="2417">
        <v>101.68329966000002</v>
      </c>
      <c r="E89" s="2417">
        <v>-30.322066240000002</v>
      </c>
      <c r="F89" s="2417">
        <v>-268.41660555999999</v>
      </c>
      <c r="G89" s="2417">
        <v>-306.94177360000003</v>
      </c>
      <c r="H89" s="2417">
        <v>-292.31564464000002</v>
      </c>
      <c r="I89" s="2417">
        <v>-473.77870719999999</v>
      </c>
      <c r="J89" s="2417">
        <v>-508.36951959999999</v>
      </c>
    </row>
    <row r="90" spans="1:12" s="505" customFormat="1" ht="13.5" customHeight="1">
      <c r="A90" s="690" t="s">
        <v>650</v>
      </c>
      <c r="B90" s="1054"/>
      <c r="C90" s="689"/>
      <c r="D90" s="689"/>
      <c r="E90" s="689"/>
      <c r="F90" s="689"/>
      <c r="G90" s="689"/>
      <c r="H90" s="689"/>
      <c r="I90" s="689"/>
      <c r="J90" s="689"/>
      <c r="L90" s="680"/>
    </row>
    <row r="91" spans="1:12" s="462" customFormat="1" ht="12" customHeight="1">
      <c r="A91" s="691" t="s">
        <v>1677</v>
      </c>
      <c r="B91" s="1055">
        <v>1.8089989569999829</v>
      </c>
      <c r="C91" s="1346">
        <v>1.9542594594511464</v>
      </c>
      <c r="D91" s="693">
        <v>2.0079909468140116</v>
      </c>
      <c r="E91" s="693">
        <v>2.089015696225327</v>
      </c>
      <c r="F91" s="693">
        <v>2.2902719234477731</v>
      </c>
      <c r="G91" s="693">
        <v>2.2790848855969497</v>
      </c>
      <c r="H91" s="693">
        <v>2.296478712897744</v>
      </c>
      <c r="I91" s="693">
        <v>2.4427347372909991</v>
      </c>
      <c r="J91" s="693">
        <v>2.4645461488236564</v>
      </c>
    </row>
    <row r="92" spans="1:12" s="462" customFormat="1" ht="12" customHeight="1">
      <c r="A92" s="692" t="s">
        <v>505</v>
      </c>
      <c r="B92" s="1056">
        <v>0.41834824288303712</v>
      </c>
      <c r="C92" s="1347">
        <v>0.24166740972048661</v>
      </c>
      <c r="D92" s="694">
        <v>0.10421079698138584</v>
      </c>
      <c r="E92" s="694">
        <v>-3.253591602368025E-2</v>
      </c>
      <c r="F92" s="694">
        <v>-0.29585027009542642</v>
      </c>
      <c r="G92" s="694">
        <v>-0.34050606245959136</v>
      </c>
      <c r="H92" s="694">
        <v>-0.32306831899517285</v>
      </c>
      <c r="I92" s="694">
        <v>-0.5443514700824974</v>
      </c>
      <c r="J92" s="694">
        <v>-0.59465179977782856</v>
      </c>
    </row>
    <row r="93" spans="1:12" ht="7.5" customHeight="1"/>
    <row r="94" spans="1:12" ht="12.75" customHeight="1">
      <c r="A94" s="2628" t="s">
        <v>1903</v>
      </c>
      <c r="B94" s="2628"/>
      <c r="C94" s="2628"/>
      <c r="D94" s="2628"/>
      <c r="E94" s="2628"/>
      <c r="F94" s="2628"/>
      <c r="G94" s="2628"/>
      <c r="H94" s="2628"/>
      <c r="I94" s="2628"/>
      <c r="J94" s="2628"/>
    </row>
    <row r="95" spans="1:12" ht="32.25" customHeight="1">
      <c r="A95" s="2760" t="s">
        <v>1904</v>
      </c>
      <c r="B95" s="2760"/>
      <c r="C95" s="2760"/>
      <c r="D95" s="2760"/>
      <c r="E95" s="2760"/>
      <c r="F95" s="2760"/>
      <c r="G95" s="2760"/>
      <c r="H95" s="2760"/>
      <c r="I95" s="2760"/>
      <c r="J95" s="2760"/>
    </row>
    <row r="96" spans="1:12" ht="12.75" customHeight="1">
      <c r="A96" s="2628" t="s">
        <v>1674</v>
      </c>
      <c r="B96" s="2628"/>
      <c r="C96" s="2628"/>
      <c r="D96" s="2628"/>
      <c r="E96" s="2628"/>
      <c r="F96" s="2628"/>
      <c r="G96" s="2628"/>
      <c r="H96" s="2628"/>
      <c r="I96" s="2628"/>
      <c r="J96" s="2628"/>
    </row>
    <row r="97" spans="1:12" ht="18" customHeight="1">
      <c r="A97" s="2758"/>
      <c r="B97" s="2758"/>
      <c r="C97" s="2758"/>
      <c r="D97" s="2758"/>
      <c r="E97" s="2758"/>
      <c r="F97" s="2758"/>
      <c r="G97" s="2758"/>
      <c r="H97" s="2758"/>
      <c r="I97" s="2758"/>
      <c r="J97" s="2758"/>
    </row>
    <row r="98" spans="1:12" s="513" customFormat="1" ht="33" customHeight="1">
      <c r="A98" s="2761" t="s">
        <v>1256</v>
      </c>
      <c r="B98" s="2761"/>
      <c r="C98" s="2761"/>
      <c r="D98" s="2761"/>
      <c r="E98" s="2761"/>
      <c r="F98" s="2761"/>
      <c r="G98" s="2761"/>
      <c r="H98" s="2761"/>
      <c r="I98" s="2761"/>
      <c r="J98" s="2761"/>
    </row>
    <row r="99" spans="1:12" s="512" customFormat="1" ht="7.5" customHeight="1"/>
    <row r="100" spans="1:12" s="512" customFormat="1" ht="12.75" customHeight="1">
      <c r="A100" s="1736" t="s">
        <v>1387</v>
      </c>
      <c r="B100" s="878"/>
      <c r="C100" s="878"/>
      <c r="D100" s="879"/>
      <c r="E100" s="879"/>
      <c r="F100" s="878"/>
      <c r="G100" s="879"/>
      <c r="H100" s="1965"/>
      <c r="I100" s="483" t="s">
        <v>2</v>
      </c>
      <c r="J100" s="482" t="s">
        <v>5</v>
      </c>
    </row>
    <row r="101" spans="1:12" s="505" customFormat="1" ht="13.5" customHeight="1">
      <c r="A101" s="509" t="s">
        <v>11</v>
      </c>
      <c r="B101" s="1581"/>
      <c r="C101" s="1581"/>
      <c r="D101" s="880"/>
      <c r="E101" s="880"/>
      <c r="F101" s="880"/>
      <c r="G101" s="880"/>
      <c r="H101" s="1688"/>
      <c r="I101" s="508" t="s">
        <v>1045</v>
      </c>
      <c r="J101" s="508" t="s">
        <v>1045</v>
      </c>
      <c r="L101" s="680"/>
    </row>
    <row r="102" spans="1:12" s="462" customFormat="1" ht="12" customHeight="1">
      <c r="A102" s="681" t="s">
        <v>651</v>
      </c>
      <c r="B102" s="1629"/>
      <c r="C102" s="1629"/>
      <c r="D102" s="1723"/>
      <c r="E102" s="1783"/>
      <c r="F102" s="1964"/>
      <c r="G102" s="1964"/>
      <c r="H102" s="1634"/>
      <c r="I102" s="2416">
        <v>529.93238831046006</v>
      </c>
      <c r="J102" s="2416">
        <v>523.25063682970801</v>
      </c>
    </row>
    <row r="103" spans="1:12" s="462" customFormat="1" ht="12" customHeight="1">
      <c r="A103" s="503" t="s">
        <v>652</v>
      </c>
      <c r="B103" s="1630"/>
      <c r="C103" s="1630"/>
      <c r="D103" s="1724"/>
      <c r="E103" s="1724"/>
      <c r="F103" s="1724"/>
      <c r="G103" s="1724"/>
      <c r="H103" s="1635"/>
      <c r="I103" s="2423">
        <v>64.907893658779997</v>
      </c>
      <c r="J103" s="2423">
        <v>65.095622749502496</v>
      </c>
    </row>
    <row r="104" spans="1:12" s="462" customFormat="1" ht="12" customHeight="1">
      <c r="A104" s="527" t="s">
        <v>653</v>
      </c>
      <c r="B104" s="1631"/>
      <c r="C104" s="1631"/>
      <c r="D104" s="1725"/>
      <c r="E104" s="1725"/>
      <c r="F104" s="1725"/>
      <c r="G104" s="1725"/>
      <c r="H104" s="1636"/>
      <c r="I104" s="2417">
        <v>15.990350940060001</v>
      </c>
      <c r="J104" s="2417">
        <v>16.073746029359999</v>
      </c>
    </row>
    <row r="105" spans="1:12" ht="12" customHeight="1">
      <c r="A105" s="527" t="s">
        <v>1741</v>
      </c>
      <c r="B105" s="1631"/>
      <c r="C105" s="1631"/>
      <c r="D105" s="1725"/>
      <c r="E105" s="1725"/>
      <c r="F105" s="1725"/>
      <c r="G105" s="1725"/>
      <c r="H105" s="1636"/>
      <c r="I105" s="2417">
        <v>610.83063290930011</v>
      </c>
      <c r="J105" s="2417">
        <v>604.42000560857048</v>
      </c>
    </row>
    <row r="106" spans="1:12" ht="7.5" customHeight="1">
      <c r="A106" s="506"/>
      <c r="B106" s="686"/>
      <c r="C106" s="686"/>
      <c r="D106" s="686"/>
      <c r="E106" s="686"/>
      <c r="F106" s="686"/>
      <c r="G106" s="686"/>
    </row>
    <row r="107" spans="1:12" ht="12.75" customHeight="1">
      <c r="A107" s="2628" t="s">
        <v>654</v>
      </c>
      <c r="B107" s="2628"/>
      <c r="C107" s="2628"/>
      <c r="D107" s="2628"/>
      <c r="E107" s="2628"/>
      <c r="F107" s="2628"/>
      <c r="G107" s="2628"/>
      <c r="H107" s="2628"/>
      <c r="I107" s="2628"/>
      <c r="J107" s="2628"/>
    </row>
    <row r="108" spans="1:12" ht="28.5" customHeight="1">
      <c r="A108" s="2619" t="s">
        <v>1263</v>
      </c>
      <c r="B108" s="2619"/>
      <c r="C108" s="2619"/>
      <c r="D108" s="2619"/>
      <c r="E108" s="2619"/>
      <c r="F108" s="2619"/>
      <c r="G108" s="2619"/>
      <c r="H108" s="2619"/>
      <c r="I108" s="2619"/>
      <c r="J108" s="2619"/>
    </row>
    <row r="109" spans="1:12" s="522" customFormat="1" ht="22.5" customHeight="1">
      <c r="A109" s="562"/>
      <c r="G109" s="704"/>
    </row>
    <row r="110" spans="1:12" s="522" customFormat="1" ht="22.5" customHeight="1">
      <c r="A110" s="1915"/>
      <c r="B110" s="1917"/>
      <c r="C110" s="1917"/>
      <c r="D110" s="1917"/>
      <c r="E110" s="1917"/>
      <c r="F110" s="1917"/>
      <c r="G110" s="1918"/>
      <c r="H110" s="1917"/>
      <c r="I110" s="1917"/>
      <c r="J110" s="1917"/>
    </row>
    <row r="111" spans="1:12" s="512" customFormat="1" ht="18.75" customHeight="1">
      <c r="A111" s="612" t="s">
        <v>1178</v>
      </c>
    </row>
    <row r="112" spans="1:12" s="512" customFormat="1" ht="53.25" customHeight="1">
      <c r="A112" s="2774" t="s">
        <v>1811</v>
      </c>
      <c r="B112" s="2774"/>
      <c r="C112" s="2774"/>
      <c r="D112" s="2774"/>
      <c r="E112" s="2774"/>
      <c r="F112" s="2774"/>
      <c r="G112" s="2774"/>
      <c r="H112" s="2774"/>
      <c r="I112" s="2774"/>
      <c r="J112" s="2774"/>
    </row>
    <row r="113" spans="1:11" s="512" customFormat="1" ht="21" customHeight="1">
      <c r="A113" s="1736" t="s">
        <v>1838</v>
      </c>
    </row>
    <row r="114" spans="1:11" s="512" customFormat="1" ht="12.75" customHeight="1">
      <c r="B114" s="2764" t="s">
        <v>655</v>
      </c>
      <c r="C114" s="2765"/>
      <c r="D114" s="2766"/>
      <c r="E114" s="696"/>
      <c r="F114" s="689" t="s">
        <v>1369</v>
      </c>
      <c r="H114" s="1680"/>
    </row>
    <row r="115" spans="1:11" s="512" customFormat="1" ht="12.75" customHeight="1">
      <c r="B115" s="2767"/>
      <c r="C115" s="2768"/>
      <c r="D115" s="2769"/>
      <c r="E115" s="697"/>
      <c r="F115" s="698" t="s">
        <v>1370</v>
      </c>
      <c r="H115" s="1680"/>
    </row>
    <row r="116" spans="1:11" s="512" customFormat="1" ht="12.75" customHeight="1">
      <c r="B116" s="2770"/>
      <c r="C116" s="2771"/>
      <c r="D116" s="2772"/>
      <c r="E116" s="697"/>
      <c r="F116" s="698" t="s">
        <v>1371</v>
      </c>
      <c r="H116" s="1680"/>
    </row>
    <row r="117" spans="1:11" s="505" customFormat="1" ht="13.5" customHeight="1">
      <c r="A117" s="509"/>
      <c r="B117" s="699" t="s">
        <v>1366</v>
      </c>
      <c r="C117" s="699" t="s">
        <v>1367</v>
      </c>
      <c r="D117" s="699" t="s">
        <v>1368</v>
      </c>
      <c r="E117" s="700" t="s">
        <v>51</v>
      </c>
      <c r="F117" s="1551" t="s">
        <v>1372</v>
      </c>
      <c r="G117" s="680"/>
      <c r="H117" s="1682"/>
    </row>
    <row r="118" spans="1:11" s="462" customFormat="1" ht="12" customHeight="1">
      <c r="A118" s="681" t="s">
        <v>1673</v>
      </c>
      <c r="B118" s="1679"/>
      <c r="C118" s="1679"/>
      <c r="D118" s="1679"/>
      <c r="E118" s="1679"/>
      <c r="F118" s="682"/>
      <c r="H118" s="686"/>
    </row>
    <row r="119" spans="1:11" s="462" customFormat="1" ht="12" customHeight="1">
      <c r="A119" s="468" t="s">
        <v>657</v>
      </c>
      <c r="B119" s="2421">
        <v>87.547421953919923</v>
      </c>
      <c r="C119" s="2421">
        <v>14.529990601849978</v>
      </c>
      <c r="D119" s="2421">
        <v>0.69279257135999994</v>
      </c>
      <c r="E119" s="2421">
        <v>102.7702051271299</v>
      </c>
      <c r="F119" s="701">
        <v>0.1487663682922489</v>
      </c>
      <c r="G119" s="1446"/>
      <c r="H119" s="686"/>
    </row>
    <row r="120" spans="1:11" s="462" customFormat="1" ht="12" customHeight="1">
      <c r="A120" s="468" t="s">
        <v>658</v>
      </c>
      <c r="B120" s="2421">
        <v>157.35956369899031</v>
      </c>
      <c r="C120" s="2421">
        <v>34.970035445810069</v>
      </c>
      <c r="D120" s="2421">
        <v>1.6284922679699998</v>
      </c>
      <c r="E120" s="2421">
        <v>193.95809141277039</v>
      </c>
      <c r="F120" s="701">
        <v>0.28076659791308239</v>
      </c>
      <c r="G120" s="1446"/>
      <c r="H120" s="686"/>
    </row>
    <row r="121" spans="1:11" s="462" customFormat="1" ht="12" customHeight="1">
      <c r="A121" s="468" t="s">
        <v>659</v>
      </c>
      <c r="B121" s="2421">
        <v>188.44892170110998</v>
      </c>
      <c r="C121" s="2421">
        <v>44.790324027820027</v>
      </c>
      <c r="D121" s="2421">
        <v>2.7757417594099998</v>
      </c>
      <c r="E121" s="2421">
        <v>236.01498748834004</v>
      </c>
      <c r="F121" s="701">
        <v>0.34164661350775172</v>
      </c>
      <c r="G121" s="1446"/>
      <c r="H121" s="686"/>
    </row>
    <row r="122" spans="1:11" s="462" customFormat="1" ht="12" customHeight="1">
      <c r="A122" s="468" t="s">
        <v>660</v>
      </c>
      <c r="B122" s="2421">
        <v>77.268574937479855</v>
      </c>
      <c r="C122" s="2421">
        <v>24.745699460690005</v>
      </c>
      <c r="D122" s="2421">
        <v>1.9628936470199987</v>
      </c>
      <c r="E122" s="2421">
        <v>103.97716804518987</v>
      </c>
      <c r="F122" s="701">
        <v>0.15051352341139149</v>
      </c>
      <c r="G122" s="1446"/>
      <c r="H122" s="686"/>
    </row>
    <row r="123" spans="1:11" s="462" customFormat="1" ht="12" customHeight="1">
      <c r="A123" s="468" t="s">
        <v>661</v>
      </c>
      <c r="B123" s="2417">
        <v>38.265862141139912</v>
      </c>
      <c r="C123" s="2417">
        <v>14.14875166221001</v>
      </c>
      <c r="D123" s="2417">
        <v>1.6810527585800004</v>
      </c>
      <c r="E123" s="2417">
        <v>54.095666561929932</v>
      </c>
      <c r="F123" s="701">
        <v>7.83068968755255E-2</v>
      </c>
      <c r="G123" s="1446"/>
      <c r="H123" s="686"/>
    </row>
    <row r="124" spans="1:11" s="462" customFormat="1" ht="12" customHeight="1">
      <c r="A124" s="684" t="s">
        <v>1385</v>
      </c>
      <c r="B124" s="683">
        <v>548.89034443264006</v>
      </c>
      <c r="C124" s="1681">
        <v>133.18480119838009</v>
      </c>
      <c r="D124" s="1681">
        <v>8.7409730043399989</v>
      </c>
      <c r="E124" s="1681">
        <v>690.81611863536011</v>
      </c>
      <c r="F124" s="702">
        <v>1</v>
      </c>
      <c r="H124" s="686"/>
    </row>
    <row r="125" spans="1:11" s="1637" customFormat="1" ht="12" customHeight="1">
      <c r="B125" s="1498" t="s">
        <v>1815</v>
      </c>
      <c r="C125" s="1498" t="s">
        <v>1688</v>
      </c>
      <c r="D125" s="1498" t="s">
        <v>1653</v>
      </c>
      <c r="E125" s="1498" t="s">
        <v>1580</v>
      </c>
      <c r="F125" s="1498" t="s">
        <v>1328</v>
      </c>
      <c r="G125" s="1498" t="s">
        <v>1290</v>
      </c>
      <c r="H125" s="1498"/>
      <c r="I125" s="1499"/>
      <c r="J125" s="1499" t="s">
        <v>1153</v>
      </c>
    </row>
    <row r="126" spans="1:11" s="512" customFormat="1" ht="12.75" customHeight="1">
      <c r="A126" s="1736" t="s">
        <v>1176</v>
      </c>
      <c r="B126" s="1010" t="s">
        <v>5</v>
      </c>
      <c r="C126" s="483" t="s">
        <v>3</v>
      </c>
      <c r="D126" s="483" t="s">
        <v>6</v>
      </c>
      <c r="E126" s="483" t="s">
        <v>2</v>
      </c>
      <c r="F126" s="483" t="s">
        <v>5</v>
      </c>
      <c r="G126" s="483" t="s">
        <v>3</v>
      </c>
      <c r="H126" s="2609"/>
      <c r="I126" s="878"/>
      <c r="J126" s="878"/>
    </row>
    <row r="127" spans="1:11" s="505" customFormat="1" ht="13.5" customHeight="1">
      <c r="A127" s="509"/>
      <c r="B127" s="1011" t="s">
        <v>1813</v>
      </c>
      <c r="C127" s="695" t="s">
        <v>1326</v>
      </c>
      <c r="D127" s="695" t="s">
        <v>1326</v>
      </c>
      <c r="E127" s="695" t="s">
        <v>1326</v>
      </c>
      <c r="F127" s="695" t="s">
        <v>1326</v>
      </c>
      <c r="G127" s="695" t="s">
        <v>1045</v>
      </c>
      <c r="H127" s="2610"/>
      <c r="I127" s="1581"/>
      <c r="J127" s="1581"/>
      <c r="K127" s="680"/>
    </row>
    <row r="128" spans="1:11" s="462" customFormat="1" ht="12" customHeight="1">
      <c r="A128" s="681" t="s">
        <v>1728</v>
      </c>
      <c r="B128" s="1052"/>
      <c r="C128" s="549"/>
      <c r="D128" s="682"/>
      <c r="E128" s="682"/>
      <c r="F128" s="682"/>
      <c r="G128" s="682"/>
      <c r="H128" s="2611"/>
      <c r="I128" s="686"/>
      <c r="J128" s="686"/>
    </row>
    <row r="129" spans="1:10" s="462" customFormat="1" ht="12" customHeight="1">
      <c r="A129" s="468" t="s">
        <v>657</v>
      </c>
      <c r="B129" s="1057">
        <v>0.1487663682922489</v>
      </c>
      <c r="C129" s="1348">
        <v>0.15054944258231928</v>
      </c>
      <c r="D129" s="1348">
        <v>0.1623212418922951</v>
      </c>
      <c r="E129" s="1348">
        <v>0.15820200861414574</v>
      </c>
      <c r="F129" s="1348">
        <v>0.14335976975778303</v>
      </c>
      <c r="G129" s="701">
        <v>0.14596606086629077</v>
      </c>
      <c r="H129" s="2612"/>
      <c r="I129" s="1756"/>
      <c r="J129" s="1756"/>
    </row>
    <row r="130" spans="1:10" s="462" customFormat="1" ht="12" customHeight="1">
      <c r="A130" s="468" t="s">
        <v>658</v>
      </c>
      <c r="B130" s="1057">
        <v>0.28076659791308239</v>
      </c>
      <c r="C130" s="1348">
        <v>0.28322581781733797</v>
      </c>
      <c r="D130" s="701">
        <v>0.3064714860111693</v>
      </c>
      <c r="E130" s="701">
        <v>0.29914593689114299</v>
      </c>
      <c r="F130" s="701">
        <v>0.26901672349501765</v>
      </c>
      <c r="G130" s="701">
        <v>0.27205226258541892</v>
      </c>
      <c r="H130" s="2612"/>
      <c r="I130" s="1756"/>
      <c r="J130" s="1756"/>
    </row>
    <row r="131" spans="1:10" s="462" customFormat="1" ht="12" customHeight="1">
      <c r="A131" s="468" t="s">
        <v>659</v>
      </c>
      <c r="B131" s="1057">
        <v>0.34164661350775172</v>
      </c>
      <c r="C131" s="1348">
        <v>0.34519869207558468</v>
      </c>
      <c r="D131" s="701">
        <v>0.33204421744155976</v>
      </c>
      <c r="E131" s="701">
        <v>0.33476835448290709</v>
      </c>
      <c r="F131" s="701">
        <v>0.33572073840318756</v>
      </c>
      <c r="G131" s="701">
        <v>0.33210188952975395</v>
      </c>
      <c r="H131" s="2612"/>
      <c r="I131" s="1756"/>
      <c r="J131" s="1756"/>
    </row>
    <row r="132" spans="1:10" s="462" customFormat="1" ht="12" customHeight="1">
      <c r="A132" s="468" t="s">
        <v>660</v>
      </c>
      <c r="B132" s="1057">
        <v>0.15051352341139149</v>
      </c>
      <c r="C132" s="1348">
        <v>0.14776635217720116</v>
      </c>
      <c r="D132" s="701">
        <v>0.13196671155624998</v>
      </c>
      <c r="E132" s="701">
        <v>0.13815859789872068</v>
      </c>
      <c r="F132" s="701">
        <v>0.16317784861633589</v>
      </c>
      <c r="G132" s="701">
        <v>0.16150987328417785</v>
      </c>
      <c r="H132" s="2612"/>
      <c r="I132" s="1756"/>
      <c r="J132" s="1756"/>
    </row>
    <row r="133" spans="1:10" s="462" customFormat="1" ht="12" customHeight="1">
      <c r="A133" s="468" t="s">
        <v>661</v>
      </c>
      <c r="B133" s="1057">
        <v>7.83068968755255E-2</v>
      </c>
      <c r="C133" s="1348">
        <v>7.3259695347557011E-2</v>
      </c>
      <c r="D133" s="701">
        <v>6.7196343098725797E-2</v>
      </c>
      <c r="E133" s="701">
        <v>6.9725102113083415E-2</v>
      </c>
      <c r="F133" s="701">
        <v>8.872491972767603E-2</v>
      </c>
      <c r="G133" s="701">
        <v>8.8369913734358582E-2</v>
      </c>
      <c r="H133" s="2612"/>
      <c r="I133" s="1756"/>
      <c r="J133" s="1756"/>
    </row>
    <row r="134" spans="1:10" s="462" customFormat="1" ht="12" customHeight="1">
      <c r="A134" s="684" t="s">
        <v>51</v>
      </c>
      <c r="B134" s="1683">
        <v>1</v>
      </c>
      <c r="C134" s="1349">
        <v>1</v>
      </c>
      <c r="D134" s="702">
        <v>1</v>
      </c>
      <c r="E134" s="702">
        <v>1</v>
      </c>
      <c r="F134" s="702">
        <v>1</v>
      </c>
      <c r="G134" s="702">
        <v>1.0000000000000002</v>
      </c>
      <c r="H134" s="2612"/>
      <c r="I134" s="1756"/>
      <c r="J134" s="1756"/>
    </row>
    <row r="135" spans="1:10" s="462" customFormat="1" ht="12" customHeight="1">
      <c r="A135" s="1874" t="s">
        <v>1672</v>
      </c>
      <c r="B135" s="1875">
        <v>0.61650000000000005</v>
      </c>
      <c r="C135" s="1876">
        <v>0.61299999999999999</v>
      </c>
      <c r="D135" s="1877">
        <v>0.6</v>
      </c>
      <c r="E135" s="1877">
        <v>0.60799999999999998</v>
      </c>
      <c r="F135" s="1877">
        <v>0.629</v>
      </c>
      <c r="G135" s="1877">
        <v>0.629</v>
      </c>
      <c r="H135" s="2613"/>
      <c r="I135" s="2614"/>
      <c r="J135" s="2614"/>
    </row>
    <row r="136" spans="1:10" s="462" customFormat="1" ht="12" customHeight="1">
      <c r="A136" s="684" t="s">
        <v>1386</v>
      </c>
      <c r="B136" s="1053">
        <v>690.81611863536011</v>
      </c>
      <c r="C136" s="1344">
        <v>684.94707652116006</v>
      </c>
      <c r="D136" s="685">
        <v>702.80187684299017</v>
      </c>
      <c r="E136" s="685">
        <v>693.03450442194071</v>
      </c>
      <c r="F136" s="685">
        <v>680.44891597403</v>
      </c>
      <c r="G136" s="685">
        <v>666.55196270751003</v>
      </c>
      <c r="H136" s="2611"/>
      <c r="I136" s="686"/>
      <c r="J136" s="686"/>
    </row>
    <row r="137" spans="1:10" s="462" customFormat="1" ht="12" customHeight="1">
      <c r="A137" s="684" t="s">
        <v>1384</v>
      </c>
      <c r="B137" s="1053">
        <v>630.82354376371995</v>
      </c>
      <c r="C137" s="1344">
        <v>626.91618037681098</v>
      </c>
      <c r="D137" s="685">
        <v>645.93621633637099</v>
      </c>
      <c r="E137" s="685">
        <v>637.59095970793396</v>
      </c>
      <c r="F137" s="685">
        <v>626.50671371135695</v>
      </c>
      <c r="G137" s="685">
        <v>615.70666701780306</v>
      </c>
      <c r="H137" s="2611"/>
      <c r="I137" s="686"/>
      <c r="J137" s="686"/>
    </row>
    <row r="138" spans="1:10" s="703" customFormat="1" ht="7.5" customHeight="1">
      <c r="A138" s="747"/>
      <c r="B138" s="1684"/>
      <c r="C138" s="1684"/>
      <c r="D138" s="1684"/>
      <c r="E138" s="1684"/>
      <c r="F138" s="1685"/>
      <c r="G138" s="1686"/>
      <c r="H138" s="1686"/>
      <c r="I138" s="1686"/>
      <c r="J138" s="1686"/>
    </row>
    <row r="139" spans="1:10" ht="21" customHeight="1">
      <c r="A139" s="2758" t="s">
        <v>1751</v>
      </c>
      <c r="B139" s="2758"/>
      <c r="C139" s="2758"/>
      <c r="D139" s="2758"/>
      <c r="E139" s="2758"/>
      <c r="F139" s="2758"/>
      <c r="G139" s="2758"/>
      <c r="H139" s="2758"/>
      <c r="I139" s="2758"/>
      <c r="J139" s="2758"/>
    </row>
    <row r="140" spans="1:10" s="1878" customFormat="1" ht="12.75">
      <c r="A140" s="2762" t="s">
        <v>1750</v>
      </c>
      <c r="B140" s="2762"/>
      <c r="C140" s="2762"/>
      <c r="D140" s="2762"/>
      <c r="E140" s="2762"/>
      <c r="F140" s="2762"/>
      <c r="G140" s="2762"/>
      <c r="H140" s="2762"/>
      <c r="I140" s="2762"/>
      <c r="J140" s="2762"/>
    </row>
    <row r="141" spans="1:10" s="1878" customFormat="1" ht="21" customHeight="1">
      <c r="A141" s="2762" t="s">
        <v>1752</v>
      </c>
      <c r="B141" s="2762"/>
      <c r="C141" s="2762"/>
      <c r="D141" s="2762"/>
      <c r="E141" s="2762"/>
      <c r="F141" s="2762"/>
      <c r="G141" s="2762"/>
      <c r="H141" s="2762"/>
      <c r="I141" s="2762"/>
      <c r="J141" s="2762"/>
    </row>
    <row r="142" spans="1:10" s="1878" customFormat="1" ht="18" customHeight="1">
      <c r="A142" s="2773"/>
      <c r="B142" s="2773"/>
      <c r="C142" s="2773"/>
      <c r="D142" s="2773"/>
      <c r="E142" s="2773"/>
      <c r="F142" s="2773"/>
      <c r="G142" s="2773"/>
      <c r="H142" s="2773"/>
      <c r="I142" s="2773"/>
      <c r="J142" s="2773"/>
    </row>
    <row r="143" spans="1:10" s="522" customFormat="1" ht="22.5" customHeight="1">
      <c r="A143" s="1736" t="s">
        <v>662</v>
      </c>
      <c r="J143" s="704"/>
    </row>
    <row r="144" spans="1:10" s="522" customFormat="1" ht="12" customHeight="1">
      <c r="A144" s="562"/>
      <c r="J144" s="704"/>
    </row>
    <row r="145" spans="1:10" s="522" customFormat="1" ht="12" customHeight="1">
      <c r="A145" s="562"/>
      <c r="J145" s="704"/>
    </row>
    <row r="146" spans="1:10" s="522" customFormat="1" ht="12" customHeight="1">
      <c r="A146" s="562"/>
      <c r="J146" s="704"/>
    </row>
    <row r="147" spans="1:10" s="522" customFormat="1" ht="12" customHeight="1">
      <c r="A147" s="562"/>
      <c r="J147" s="704"/>
    </row>
    <row r="148" spans="1:10" s="522" customFormat="1" ht="12" customHeight="1">
      <c r="A148" s="562"/>
      <c r="J148" s="704"/>
    </row>
    <row r="149" spans="1:10" s="522" customFormat="1" ht="12" customHeight="1">
      <c r="A149" s="562"/>
      <c r="J149" s="704"/>
    </row>
    <row r="150" spans="1:10" s="522" customFormat="1" ht="12" customHeight="1">
      <c r="A150" s="562"/>
      <c r="J150" s="704"/>
    </row>
    <row r="151" spans="1:10" s="522" customFormat="1" ht="12" customHeight="1">
      <c r="A151" s="562"/>
      <c r="J151" s="704"/>
    </row>
    <row r="152" spans="1:10" s="522" customFormat="1" ht="12" customHeight="1">
      <c r="A152" s="562"/>
      <c r="J152" s="704"/>
    </row>
    <row r="153" spans="1:10" s="522" customFormat="1" ht="12" customHeight="1">
      <c r="A153" s="562"/>
      <c r="J153" s="704"/>
    </row>
    <row r="154" spans="1:10" s="522" customFormat="1" ht="12" customHeight="1">
      <c r="A154" s="562"/>
      <c r="J154" s="704"/>
    </row>
    <row r="155" spans="1:10" s="522" customFormat="1" ht="12" customHeight="1">
      <c r="A155" s="562"/>
      <c r="J155" s="704"/>
    </row>
    <row r="156" spans="1:10" s="522" customFormat="1" ht="12" customHeight="1">
      <c r="A156" s="562"/>
      <c r="J156" s="704"/>
    </row>
    <row r="157" spans="1:10" s="522" customFormat="1" ht="12" customHeight="1">
      <c r="A157" s="562"/>
      <c r="J157" s="704"/>
    </row>
    <row r="158" spans="1:10" s="522" customFormat="1" ht="12" customHeight="1">
      <c r="A158" s="562"/>
      <c r="J158" s="704"/>
    </row>
    <row r="159" spans="1:10" s="522" customFormat="1" ht="12" customHeight="1">
      <c r="A159" s="562"/>
      <c r="J159" s="704"/>
    </row>
    <row r="160" spans="1:10" s="522" customFormat="1" ht="12" customHeight="1">
      <c r="A160" s="562"/>
      <c r="J160" s="704"/>
    </row>
    <row r="161" spans="1:11" s="522" customFormat="1" ht="12" customHeight="1">
      <c r="A161" s="562"/>
      <c r="J161" s="704"/>
    </row>
    <row r="162" spans="1:11" s="703" customFormat="1" ht="15.75" customHeight="1">
      <c r="A162" s="506"/>
      <c r="B162" s="1756"/>
      <c r="C162" s="1756"/>
      <c r="D162" s="1756"/>
      <c r="E162" s="1756"/>
      <c r="F162" s="686"/>
    </row>
    <row r="163" spans="1:11" s="522" customFormat="1" ht="18" customHeight="1">
      <c r="A163" s="562"/>
      <c r="G163" s="704"/>
    </row>
    <row r="164" spans="1:11" s="522" customFormat="1" ht="22.5" customHeight="1">
      <c r="A164" s="1915"/>
      <c r="B164" s="1917"/>
      <c r="C164" s="1917"/>
      <c r="D164" s="1917"/>
      <c r="E164" s="1917"/>
      <c r="F164" s="1917"/>
      <c r="G164" s="1918"/>
      <c r="H164" s="1917"/>
      <c r="I164" s="1917"/>
      <c r="J164" s="1917"/>
    </row>
    <row r="165" spans="1:11" s="512" customFormat="1" ht="18.75" customHeight="1">
      <c r="A165" s="1693" t="s">
        <v>1389</v>
      </c>
    </row>
    <row r="166" spans="1:11" s="512" customFormat="1" ht="24" customHeight="1">
      <c r="A166" s="2763" t="s">
        <v>1388</v>
      </c>
      <c r="B166" s="2763"/>
      <c r="C166" s="2763"/>
      <c r="D166" s="2763"/>
      <c r="E166" s="2763"/>
      <c r="F166" s="2763"/>
      <c r="G166" s="2763"/>
      <c r="H166" s="2763"/>
      <c r="I166" s="2763"/>
      <c r="J166" s="2763"/>
    </row>
    <row r="167" spans="1:11" s="512" customFormat="1" ht="12.75" customHeight="1">
      <c r="A167" s="1736" t="s">
        <v>1387</v>
      </c>
      <c r="B167" s="878"/>
      <c r="C167" s="878"/>
      <c r="D167" s="878"/>
      <c r="E167" s="878"/>
      <c r="F167" s="1687"/>
      <c r="G167" s="483" t="s">
        <v>3</v>
      </c>
      <c r="H167" s="483" t="s">
        <v>6</v>
      </c>
      <c r="I167" s="483" t="s">
        <v>2</v>
      </c>
      <c r="J167" s="483" t="s">
        <v>5</v>
      </c>
    </row>
    <row r="168" spans="1:11" s="505" customFormat="1" ht="13.5" customHeight="1">
      <c r="A168" s="674"/>
      <c r="B168" s="1581"/>
      <c r="C168" s="1581"/>
      <c r="D168" s="1581"/>
      <c r="E168" s="1581"/>
      <c r="F168" s="1688"/>
      <c r="G168" s="695" t="s">
        <v>1045</v>
      </c>
      <c r="H168" s="695" t="s">
        <v>1045</v>
      </c>
      <c r="I168" s="695" t="s">
        <v>1045</v>
      </c>
      <c r="J168" s="695" t="s">
        <v>1045</v>
      </c>
      <c r="K168" s="680"/>
    </row>
    <row r="169" spans="1:11" s="462" customFormat="1" ht="12" customHeight="1">
      <c r="A169" s="747" t="s">
        <v>656</v>
      </c>
      <c r="B169" s="1720"/>
      <c r="C169" s="1784"/>
      <c r="D169" s="1966"/>
      <c r="E169" s="1966"/>
      <c r="F169" s="1689"/>
      <c r="G169" s="549"/>
      <c r="H169" s="549"/>
      <c r="I169" s="549"/>
      <c r="J169" s="549"/>
    </row>
    <row r="170" spans="1:11" s="462" customFormat="1" ht="12" customHeight="1">
      <c r="A170" s="1690" t="s">
        <v>657</v>
      </c>
      <c r="B170" s="1721"/>
      <c r="C170" s="1721"/>
      <c r="D170" s="1721"/>
      <c r="E170" s="1721"/>
      <c r="F170" s="1691"/>
      <c r="G170" s="1348">
        <v>0.14847684100458822</v>
      </c>
      <c r="H170" s="1348">
        <v>0.15129337212039964</v>
      </c>
      <c r="I170" s="1348">
        <v>0.14897257754176246</v>
      </c>
      <c r="J170" s="1348">
        <v>0.14847530253530433</v>
      </c>
    </row>
    <row r="171" spans="1:11" s="462" customFormat="1" ht="12" customHeight="1">
      <c r="A171" s="1690" t="s">
        <v>658</v>
      </c>
      <c r="B171" s="1721"/>
      <c r="C171" s="1721"/>
      <c r="D171" s="1721"/>
      <c r="E171" s="1721"/>
      <c r="F171" s="1691"/>
      <c r="G171" s="1348">
        <v>0.26112892055199982</v>
      </c>
      <c r="H171" s="1348">
        <v>0.26600290351541933</v>
      </c>
      <c r="I171" s="1348">
        <v>0.25744513415055231</v>
      </c>
      <c r="J171" s="1348">
        <v>0.25497385906299053</v>
      </c>
    </row>
    <row r="172" spans="1:11" s="462" customFormat="1" ht="12" customHeight="1">
      <c r="A172" s="1690" t="s">
        <v>659</v>
      </c>
      <c r="B172" s="1721"/>
      <c r="C172" s="1721"/>
      <c r="D172" s="1721"/>
      <c r="E172" s="1721"/>
      <c r="F172" s="1691"/>
      <c r="G172" s="1348">
        <v>0.34562488611732006</v>
      </c>
      <c r="H172" s="1348">
        <v>0.34460313570929607</v>
      </c>
      <c r="I172" s="1348">
        <v>0.34254581101019077</v>
      </c>
      <c r="J172" s="1348">
        <v>0.33798165973455696</v>
      </c>
    </row>
    <row r="173" spans="1:11" s="462" customFormat="1" ht="12" customHeight="1">
      <c r="A173" s="1690" t="s">
        <v>660</v>
      </c>
      <c r="B173" s="1721"/>
      <c r="C173" s="1721"/>
      <c r="D173" s="1721"/>
      <c r="E173" s="1721"/>
      <c r="F173" s="1691"/>
      <c r="G173" s="1348">
        <v>0.16415858856540386</v>
      </c>
      <c r="H173" s="1348">
        <v>0.16252891210866052</v>
      </c>
      <c r="I173" s="1348">
        <v>0.16744388158360013</v>
      </c>
      <c r="J173" s="1348">
        <v>0.16680665465409109</v>
      </c>
    </row>
    <row r="174" spans="1:11" s="462" customFormat="1" ht="12" customHeight="1">
      <c r="A174" s="1690" t="s">
        <v>661</v>
      </c>
      <c r="B174" s="1721"/>
      <c r="C174" s="1721"/>
      <c r="D174" s="1721"/>
      <c r="E174" s="1721"/>
      <c r="F174" s="1691"/>
      <c r="G174" s="1348">
        <v>8.0578341683904861E-2</v>
      </c>
      <c r="H174" s="1348">
        <v>7.5538405396876271E-2</v>
      </c>
      <c r="I174" s="1348">
        <v>8.3556411785609477E-2</v>
      </c>
      <c r="J174" s="1348">
        <v>9.1724985621793584E-2</v>
      </c>
    </row>
    <row r="175" spans="1:11" s="462" customFormat="1" ht="12" customHeight="1">
      <c r="A175" s="1692" t="s">
        <v>51</v>
      </c>
      <c r="B175" s="1722"/>
      <c r="C175" s="1785"/>
      <c r="D175" s="1967"/>
      <c r="E175" s="1967"/>
      <c r="F175" s="1787"/>
      <c r="G175" s="1349">
        <v>1</v>
      </c>
      <c r="H175" s="1349">
        <v>0.99996672885065185</v>
      </c>
      <c r="I175" s="1349">
        <v>0.99996381607171514</v>
      </c>
      <c r="J175" s="1349">
        <v>1</v>
      </c>
    </row>
    <row r="176" spans="1:11" s="462" customFormat="1" ht="12" customHeight="1">
      <c r="A176" s="1692" t="s">
        <v>663</v>
      </c>
      <c r="B176" s="1454"/>
      <c r="C176" s="1786"/>
      <c r="D176" s="1968"/>
      <c r="E176" s="1968"/>
      <c r="F176" s="1788"/>
      <c r="G176" s="1344">
        <v>664.48199999999997</v>
      </c>
      <c r="H176" s="1344">
        <v>656.81814617826217</v>
      </c>
      <c r="I176" s="1344">
        <v>646.39561002126209</v>
      </c>
      <c r="J176" s="1344">
        <v>637.02599999999995</v>
      </c>
    </row>
    <row r="177" spans="1:15" ht="18" customHeight="1">
      <c r="A177" s="2758"/>
      <c r="B177" s="2758"/>
      <c r="C177" s="2758"/>
      <c r="D177" s="2758"/>
      <c r="E177" s="2758"/>
      <c r="F177" s="2758"/>
      <c r="G177" s="2758"/>
      <c r="H177" s="2758"/>
      <c r="I177" s="2758"/>
      <c r="J177" s="2758"/>
    </row>
    <row r="178" spans="1:15" s="512" customFormat="1" ht="18.75" customHeight="1">
      <c r="A178" s="612" t="s">
        <v>1723</v>
      </c>
    </row>
    <row r="179" spans="1:15" s="512" customFormat="1" ht="12" customHeight="1"/>
    <row r="180" spans="1:15" s="505" customFormat="1" ht="13.5" customHeight="1">
      <c r="A180" s="509" t="s">
        <v>11</v>
      </c>
      <c r="B180" s="947" t="s">
        <v>1812</v>
      </c>
      <c r="C180" s="292" t="s">
        <v>1683</v>
      </c>
      <c r="D180" s="662" t="s">
        <v>1650</v>
      </c>
      <c r="E180" s="662" t="s">
        <v>1577</v>
      </c>
      <c r="F180" s="662" t="s">
        <v>1325</v>
      </c>
      <c r="G180" s="662" t="s">
        <v>1288</v>
      </c>
      <c r="H180" s="662" t="s">
        <v>1219</v>
      </c>
      <c r="I180" s="662" t="s">
        <v>1120</v>
      </c>
      <c r="J180" s="662" t="s">
        <v>1075</v>
      </c>
      <c r="L180" s="680"/>
    </row>
    <row r="181" spans="1:15" s="462" customFormat="1" ht="12" customHeight="1">
      <c r="A181" s="1969" t="s">
        <v>664</v>
      </c>
      <c r="B181" s="2424">
        <v>566.60493418710996</v>
      </c>
      <c r="C181" s="2425">
        <v>571.9410284446999</v>
      </c>
      <c r="D181" s="2426">
        <v>573.08002726275004</v>
      </c>
      <c r="E181" s="2426">
        <v>563.79532240803303</v>
      </c>
      <c r="F181" s="2426">
        <v>555.03558740799997</v>
      </c>
      <c r="G181" s="2426">
        <v>549.84999174719599</v>
      </c>
      <c r="H181" s="2426">
        <v>542.55742925152197</v>
      </c>
      <c r="I181" s="2426">
        <v>535.94426881618699</v>
      </c>
      <c r="J181" s="2426">
        <v>530.53896376599994</v>
      </c>
    </row>
    <row r="182" spans="1:15" s="462" customFormat="1" ht="12" customHeight="1">
      <c r="A182" s="1983" t="s">
        <v>1724</v>
      </c>
      <c r="B182" s="2288">
        <v>19.059346999999999</v>
      </c>
      <c r="C182" s="2289">
        <v>7.9859999999999998</v>
      </c>
      <c r="D182" s="2417"/>
      <c r="E182" s="2417"/>
      <c r="F182" s="2417"/>
      <c r="G182" s="2417"/>
      <c r="H182" s="2417"/>
      <c r="I182" s="2417"/>
      <c r="J182" s="2417"/>
    </row>
    <row r="183" spans="1:15" s="462" customFormat="1" ht="12" customHeight="1">
      <c r="A183" s="1984" t="s">
        <v>1722</v>
      </c>
      <c r="B183" s="2427">
        <v>585.66428118710996</v>
      </c>
      <c r="C183" s="2428">
        <v>579.92702844469989</v>
      </c>
      <c r="D183" s="2429">
        <v>573.08002726275004</v>
      </c>
      <c r="E183" s="2429">
        <v>563.79532240803303</v>
      </c>
      <c r="F183" s="2429">
        <v>555.03558740799997</v>
      </c>
      <c r="G183" s="2429">
        <v>549.84999174719599</v>
      </c>
      <c r="H183" s="2429">
        <v>542.55742925152197</v>
      </c>
      <c r="I183" s="2429">
        <v>535.94426881618699</v>
      </c>
      <c r="J183" s="2429">
        <v>530.53896376599994</v>
      </c>
    </row>
    <row r="184" spans="1:15" s="462" customFormat="1" ht="12" customHeight="1">
      <c r="A184" s="705" t="s">
        <v>665</v>
      </c>
      <c r="B184" s="1058">
        <v>0.82</v>
      </c>
      <c r="C184" s="1350">
        <v>0.95</v>
      </c>
      <c r="D184" s="706">
        <v>1.08</v>
      </c>
      <c r="E184" s="706">
        <v>1.1000000000000001</v>
      </c>
      <c r="F184" s="706">
        <v>1.3113319337112199</v>
      </c>
      <c r="G184" s="706">
        <v>1.31150725426211</v>
      </c>
      <c r="H184" s="706">
        <v>1.15966196543169</v>
      </c>
      <c r="I184" s="706">
        <v>1.2942815464859501</v>
      </c>
      <c r="J184" s="706">
        <v>1.4426039216374371</v>
      </c>
    </row>
    <row r="185" spans="1:15" ht="7.5" customHeight="1"/>
    <row r="186" spans="1:15" ht="29.25" customHeight="1">
      <c r="A186" s="2762" t="s">
        <v>1808</v>
      </c>
      <c r="B186" s="2762"/>
      <c r="C186" s="2762"/>
      <c r="D186" s="2762"/>
      <c r="E186" s="2762"/>
      <c r="F186" s="2762"/>
      <c r="G186" s="2762"/>
      <c r="H186" s="2762"/>
      <c r="I186" s="2762"/>
      <c r="J186" s="2762"/>
      <c r="M186" s="1359"/>
      <c r="N186" s="1359"/>
      <c r="O186" s="1359"/>
    </row>
    <row r="187" spans="1:15" ht="30" customHeight="1">
      <c r="A187" s="2628" t="s">
        <v>1725</v>
      </c>
      <c r="B187" s="2628"/>
      <c r="C187" s="2628"/>
      <c r="D187" s="2628"/>
      <c r="E187" s="2628"/>
      <c r="F187" s="2628"/>
      <c r="G187" s="2628"/>
      <c r="H187" s="2628"/>
      <c r="I187" s="2628"/>
      <c r="J187" s="2628"/>
    </row>
    <row r="188" spans="1:15" ht="18" customHeight="1">
      <c r="A188" s="2758"/>
      <c r="B188" s="2758"/>
      <c r="C188" s="2758"/>
      <c r="D188" s="2758"/>
      <c r="E188" s="2758"/>
      <c r="F188" s="2758"/>
      <c r="G188" s="2758"/>
      <c r="H188" s="2758"/>
      <c r="I188" s="2758"/>
      <c r="J188" s="2758"/>
    </row>
    <row r="189" spans="1:15" s="512" customFormat="1" ht="18.75" customHeight="1">
      <c r="A189" s="612" t="s">
        <v>1179</v>
      </c>
    </row>
    <row r="190" spans="1:15" s="512" customFormat="1" ht="12" customHeight="1"/>
    <row r="191" spans="1:15" s="505" customFormat="1" ht="13.5" customHeight="1">
      <c r="A191" s="509"/>
      <c r="B191" s="947" t="s">
        <v>1812</v>
      </c>
      <c r="C191" s="292" t="s">
        <v>1683</v>
      </c>
      <c r="D191" s="662" t="s">
        <v>1650</v>
      </c>
      <c r="E191" s="662" t="s">
        <v>1577</v>
      </c>
      <c r="F191" s="662" t="s">
        <v>1325</v>
      </c>
      <c r="G191" s="662" t="s">
        <v>1288</v>
      </c>
      <c r="H191" s="662" t="s">
        <v>1219</v>
      </c>
      <c r="I191" s="662" t="s">
        <v>1120</v>
      </c>
      <c r="J191" s="662" t="s">
        <v>1075</v>
      </c>
      <c r="L191" s="680"/>
    </row>
    <row r="192" spans="1:15" s="462" customFormat="1" ht="12" customHeight="1">
      <c r="A192" s="681" t="s">
        <v>666</v>
      </c>
      <c r="B192" s="2285">
        <v>5400</v>
      </c>
      <c r="C192" s="2286">
        <v>5035</v>
      </c>
      <c r="D192" s="2416">
        <v>5877</v>
      </c>
      <c r="E192" s="2416">
        <v>7529</v>
      </c>
      <c r="F192" s="2416">
        <v>6066</v>
      </c>
      <c r="G192" s="2416">
        <v>5159</v>
      </c>
      <c r="H192" s="2416">
        <v>5825</v>
      </c>
      <c r="I192" s="2416">
        <v>6596</v>
      </c>
      <c r="J192" s="2416">
        <v>5223</v>
      </c>
    </row>
    <row r="193" spans="1:15" s="462" customFormat="1" ht="12" customHeight="1">
      <c r="A193" s="506" t="s">
        <v>667</v>
      </c>
      <c r="B193" s="2290">
        <v>248.262</v>
      </c>
      <c r="C193" s="2291">
        <v>236.23400000000001</v>
      </c>
      <c r="D193" s="2421">
        <v>279.18</v>
      </c>
      <c r="E193" s="2421">
        <v>353.67099999999999</v>
      </c>
      <c r="F193" s="2421">
        <v>278.56099999999998</v>
      </c>
      <c r="G193" s="2421">
        <v>233.54900000000001</v>
      </c>
      <c r="H193" s="2421">
        <v>271.32499999999999</v>
      </c>
      <c r="I193" s="2421">
        <v>297.90300000000002</v>
      </c>
      <c r="J193" s="2421">
        <v>234.208</v>
      </c>
    </row>
    <row r="194" spans="1:15" s="462" customFormat="1" ht="12" customHeight="1">
      <c r="A194" s="705" t="s">
        <v>668</v>
      </c>
      <c r="B194" s="1059">
        <v>19.899999999999999</v>
      </c>
      <c r="C194" s="1351">
        <v>19.3</v>
      </c>
      <c r="D194" s="707">
        <v>19.2</v>
      </c>
      <c r="E194" s="707">
        <v>19.7</v>
      </c>
      <c r="F194" s="707">
        <v>19.8</v>
      </c>
      <c r="G194" s="707">
        <v>19.100000000000001</v>
      </c>
      <c r="H194" s="707">
        <v>19.2</v>
      </c>
      <c r="I194" s="707">
        <v>19.5</v>
      </c>
      <c r="J194" s="707">
        <v>19.900000000000002</v>
      </c>
    </row>
    <row r="195" spans="1:15" ht="7.5" customHeight="1"/>
    <row r="196" spans="1:15" ht="12.75" customHeight="1">
      <c r="A196" s="1560" t="s">
        <v>669</v>
      </c>
      <c r="B196" s="1560"/>
      <c r="C196" s="1560"/>
      <c r="D196" s="1560"/>
      <c r="E196" s="1560"/>
      <c r="F196" s="1560"/>
      <c r="G196" s="1560"/>
      <c r="H196" s="1560"/>
      <c r="I196" s="1560"/>
      <c r="J196" s="1560"/>
    </row>
    <row r="197" spans="1:15" s="282" customFormat="1" ht="12.75" customHeight="1">
      <c r="A197" s="1544"/>
      <c r="B197" s="1544"/>
      <c r="C197" s="1544"/>
      <c r="D197" s="1544"/>
      <c r="E197" s="1544"/>
      <c r="F197" s="1544"/>
      <c r="G197" s="1544"/>
      <c r="H197" s="1544"/>
      <c r="I197" s="1544"/>
      <c r="J197" s="1544"/>
      <c r="K197" s="1545"/>
      <c r="L197" s="1545"/>
      <c r="M197" s="1545"/>
      <c r="N197" s="1545"/>
      <c r="O197" s="1545"/>
    </row>
    <row r="198" spans="1:15" s="282" customFormat="1" ht="12.75" customHeight="1">
      <c r="A198" s="1544"/>
      <c r="B198" s="1544"/>
      <c r="C198" s="1544"/>
      <c r="D198" s="1544"/>
      <c r="E198" s="1544"/>
      <c r="F198" s="1544"/>
      <c r="G198" s="1544"/>
      <c r="H198" s="1544"/>
      <c r="I198" s="1544"/>
      <c r="J198" s="1544"/>
      <c r="K198" s="1545"/>
      <c r="L198" s="1545"/>
      <c r="M198" s="1545"/>
      <c r="N198" s="1545"/>
      <c r="O198" s="1545"/>
    </row>
    <row r="199" spans="1:15" s="282" customFormat="1" ht="12.75" customHeight="1">
      <c r="A199" s="1544"/>
      <c r="B199" s="1544"/>
      <c r="C199" s="1544"/>
      <c r="D199" s="1544"/>
      <c r="E199" s="1544"/>
      <c r="F199" s="1544"/>
      <c r="G199" s="1544"/>
      <c r="H199" s="1544"/>
      <c r="I199" s="1544"/>
      <c r="J199" s="1544"/>
      <c r="K199" s="1545"/>
      <c r="L199" s="1545"/>
      <c r="M199" s="1545"/>
      <c r="N199" s="1545"/>
      <c r="O199" s="1545"/>
    </row>
    <row r="200" spans="1:15" s="282" customFormat="1" ht="12.75" customHeight="1">
      <c r="A200" s="1544"/>
      <c r="B200" s="1544"/>
      <c r="C200" s="1544"/>
      <c r="D200" s="1544"/>
      <c r="E200" s="1544"/>
      <c r="F200" s="1544"/>
      <c r="G200" s="1544"/>
      <c r="H200" s="1544"/>
      <c r="I200" s="1544"/>
      <c r="J200" s="1544"/>
      <c r="K200" s="1545"/>
      <c r="L200" s="1545"/>
      <c r="M200" s="1545"/>
      <c r="N200" s="1545"/>
      <c r="O200" s="1545"/>
    </row>
    <row r="201" spans="1:15" s="282" customFormat="1" ht="12.75" customHeight="1">
      <c r="A201" s="1544"/>
      <c r="B201" s="1544"/>
      <c r="C201" s="1544"/>
      <c r="D201" s="1544"/>
      <c r="E201" s="1544"/>
      <c r="F201" s="1544"/>
      <c r="G201" s="1544"/>
      <c r="H201" s="1544"/>
      <c r="I201" s="1544"/>
      <c r="J201" s="1544"/>
      <c r="K201" s="1545"/>
      <c r="L201" s="1545"/>
      <c r="M201" s="1545"/>
      <c r="N201" s="1545"/>
      <c r="O201" s="1545"/>
    </row>
    <row r="202" spans="1:15" s="282" customFormat="1" ht="12.75" customHeight="1">
      <c r="A202" s="1544"/>
      <c r="B202" s="1544"/>
      <c r="C202" s="1544"/>
      <c r="D202" s="1544"/>
      <c r="E202" s="1544"/>
      <c r="F202" s="1544"/>
      <c r="G202" s="1544"/>
      <c r="H202" s="1544"/>
      <c r="I202" s="1544"/>
      <c r="J202" s="1544"/>
      <c r="K202" s="1545"/>
      <c r="L202" s="1545"/>
      <c r="M202" s="1545"/>
      <c r="N202" s="1545"/>
      <c r="O202" s="1545"/>
    </row>
    <row r="203" spans="1:15" s="282" customFormat="1" ht="12.75" customHeight="1">
      <c r="A203" s="1544"/>
      <c r="B203" s="1544"/>
      <c r="C203" s="1544"/>
      <c r="D203" s="1544"/>
      <c r="E203" s="1544"/>
      <c r="F203" s="1544"/>
      <c r="G203" s="1544"/>
      <c r="H203" s="1544"/>
      <c r="I203" s="1544"/>
      <c r="J203" s="1544"/>
      <c r="K203" s="1545"/>
      <c r="L203" s="1545"/>
      <c r="M203" s="1545"/>
      <c r="N203" s="1545"/>
      <c r="O203" s="1545"/>
    </row>
    <row r="204" spans="1:15" s="282" customFormat="1" ht="12.75" customHeight="1">
      <c r="A204" s="1544"/>
      <c r="B204" s="1544"/>
      <c r="C204" s="1544"/>
      <c r="D204" s="1544"/>
      <c r="E204" s="1544"/>
      <c r="F204" s="1544"/>
      <c r="G204" s="1544"/>
      <c r="H204" s="1544"/>
      <c r="I204" s="1544"/>
      <c r="J204" s="1544"/>
      <c r="K204" s="1545"/>
      <c r="L204" s="1545"/>
      <c r="M204" s="1545"/>
      <c r="N204" s="1545"/>
      <c r="O204" s="1545"/>
    </row>
    <row r="205" spans="1:15" s="282" customFormat="1" ht="12.75" customHeight="1">
      <c r="A205" s="1544"/>
      <c r="B205" s="1544"/>
      <c r="C205" s="1544"/>
      <c r="D205" s="1544"/>
      <c r="E205" s="1544"/>
      <c r="F205" s="1544"/>
      <c r="G205" s="1544"/>
      <c r="H205" s="1544"/>
      <c r="I205" s="1544"/>
      <c r="J205" s="1544"/>
      <c r="K205" s="1545"/>
      <c r="L205" s="1545"/>
      <c r="M205" s="1545"/>
      <c r="N205" s="1545"/>
      <c r="O205" s="1545"/>
    </row>
    <row r="206" spans="1:15" s="282" customFormat="1" ht="12.75" customHeight="1">
      <c r="A206" s="1544"/>
      <c r="B206" s="1544"/>
      <c r="C206" s="1544"/>
      <c r="D206" s="1544"/>
      <c r="E206" s="1544"/>
      <c r="F206" s="1544"/>
      <c r="G206" s="1544"/>
      <c r="H206" s="1544"/>
      <c r="I206" s="1544"/>
      <c r="J206" s="1544"/>
      <c r="K206" s="1545"/>
      <c r="L206" s="1545"/>
      <c r="M206" s="1545"/>
      <c r="N206" s="1545"/>
      <c r="O206" s="1545"/>
    </row>
    <row r="207" spans="1:15" s="282" customFormat="1" ht="12.75" customHeight="1">
      <c r="A207" s="1544"/>
      <c r="B207" s="1544"/>
      <c r="C207" s="1544"/>
      <c r="D207" s="1544"/>
      <c r="E207" s="1544"/>
      <c r="F207" s="1544"/>
      <c r="G207" s="1544"/>
      <c r="H207" s="1544"/>
      <c r="I207" s="1544"/>
      <c r="J207" s="1544"/>
      <c r="K207" s="1545"/>
      <c r="L207" s="1545"/>
      <c r="M207" s="1545"/>
      <c r="N207" s="1545"/>
      <c r="O207" s="1545"/>
    </row>
    <row r="208" spans="1:15" s="282" customFormat="1" ht="12.75" customHeight="1">
      <c r="A208" s="1544"/>
      <c r="B208" s="1544"/>
      <c r="C208" s="1544"/>
      <c r="D208" s="1544"/>
      <c r="E208" s="1544"/>
      <c r="F208" s="1544"/>
      <c r="G208" s="1544"/>
      <c r="H208" s="1544"/>
      <c r="I208" s="1544"/>
      <c r="J208" s="1544"/>
      <c r="K208" s="1545"/>
      <c r="L208" s="1545"/>
      <c r="M208" s="1545"/>
      <c r="N208" s="1545"/>
      <c r="O208" s="1545"/>
    </row>
    <row r="209" spans="1:15" s="282" customFormat="1" ht="12.75" customHeight="1">
      <c r="A209" s="1544"/>
      <c r="B209" s="1544"/>
      <c r="C209" s="1544"/>
      <c r="D209" s="1544"/>
      <c r="E209" s="1544"/>
      <c r="F209" s="1544"/>
      <c r="G209" s="1544"/>
      <c r="H209" s="1544"/>
      <c r="I209" s="1544"/>
      <c r="J209" s="1544"/>
      <c r="K209" s="1545"/>
      <c r="L209" s="1545"/>
      <c r="M209" s="1545"/>
      <c r="N209" s="1545"/>
      <c r="O209" s="1545"/>
    </row>
    <row r="210" spans="1:15" s="282" customFormat="1" ht="12.75" customHeight="1">
      <c r="A210" s="1544"/>
      <c r="B210" s="1544"/>
      <c r="C210" s="1544"/>
      <c r="D210" s="1544"/>
      <c r="E210" s="1544"/>
      <c r="F210" s="1544"/>
      <c r="G210" s="1544"/>
      <c r="H210" s="1544"/>
      <c r="I210" s="1544"/>
      <c r="J210" s="1544"/>
      <c r="K210" s="1545"/>
      <c r="L210" s="1545"/>
      <c r="M210" s="1545"/>
      <c r="N210" s="1545"/>
      <c r="O210" s="1545"/>
    </row>
    <row r="211" spans="1:15" s="282" customFormat="1" ht="12.75" customHeight="1">
      <c r="A211" s="1544"/>
      <c r="B211" s="1544"/>
      <c r="C211" s="1544"/>
      <c r="D211" s="1544"/>
      <c r="E211" s="1544"/>
      <c r="F211" s="1544"/>
      <c r="G211" s="1544"/>
      <c r="H211" s="1544"/>
      <c r="I211" s="1544"/>
      <c r="J211" s="1544"/>
      <c r="K211" s="1545"/>
      <c r="L211" s="1545"/>
      <c r="M211" s="1545"/>
      <c r="N211" s="1545"/>
      <c r="O211" s="1545"/>
    </row>
    <row r="212" spans="1:15" s="282" customFormat="1" ht="12.75" customHeight="1">
      <c r="A212" s="1544"/>
      <c r="B212" s="1544"/>
      <c r="C212" s="1544"/>
      <c r="D212" s="1544"/>
      <c r="E212" s="1544"/>
      <c r="F212" s="1544"/>
      <c r="G212" s="1544"/>
      <c r="H212" s="1544"/>
      <c r="I212" s="1544"/>
      <c r="J212" s="1544"/>
      <c r="K212" s="1545"/>
      <c r="L212" s="1545"/>
      <c r="M212" s="1545"/>
      <c r="N212" s="1545"/>
      <c r="O212" s="1545"/>
    </row>
    <row r="213" spans="1:15" s="282" customFormat="1" ht="12.75" customHeight="1">
      <c r="A213" s="1544"/>
      <c r="B213" s="1544"/>
      <c r="C213" s="1544"/>
      <c r="D213" s="1544"/>
      <c r="E213" s="1544"/>
      <c r="F213" s="1544"/>
      <c r="G213" s="1544"/>
      <c r="H213" s="1544"/>
      <c r="I213" s="1544"/>
      <c r="J213" s="1544"/>
      <c r="K213" s="1545"/>
      <c r="L213" s="1545"/>
      <c r="M213" s="1545"/>
      <c r="N213" s="1545"/>
      <c r="O213" s="1545"/>
    </row>
    <row r="214" spans="1:15" s="282" customFormat="1" ht="12.75" customHeight="1">
      <c r="A214" s="1544"/>
      <c r="B214" s="1544"/>
      <c r="C214" s="1544"/>
      <c r="D214" s="1544"/>
      <c r="E214" s="1544"/>
      <c r="F214" s="1544"/>
      <c r="G214" s="1544"/>
      <c r="H214" s="1544"/>
      <c r="I214" s="1544"/>
      <c r="J214" s="1544"/>
      <c r="K214" s="1545"/>
      <c r="L214" s="1545"/>
      <c r="M214" s="1545"/>
      <c r="N214" s="1545"/>
      <c r="O214" s="1545"/>
    </row>
  </sheetData>
  <mergeCells count="24">
    <mergeCell ref="A166:J166"/>
    <mergeCell ref="B114:D116"/>
    <mergeCell ref="A142:J142"/>
    <mergeCell ref="A58:J58"/>
    <mergeCell ref="A108:J108"/>
    <mergeCell ref="A96:J96"/>
    <mergeCell ref="A141:J141"/>
    <mergeCell ref="A112:J112"/>
    <mergeCell ref="A188:J188"/>
    <mergeCell ref="A30:J30"/>
    <mergeCell ref="A95:J95"/>
    <mergeCell ref="A187:J187"/>
    <mergeCell ref="A139:J139"/>
    <mergeCell ref="A177:J177"/>
    <mergeCell ref="A42:J42"/>
    <mergeCell ref="A107:J107"/>
    <mergeCell ref="A98:J98"/>
    <mergeCell ref="A40:J40"/>
    <mergeCell ref="A41:J41"/>
    <mergeCell ref="A94:J94"/>
    <mergeCell ref="A39:J39"/>
    <mergeCell ref="A186:J186"/>
    <mergeCell ref="A97:J97"/>
    <mergeCell ref="A140:J140"/>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2 SEGMENTAL REPORTING&amp;R&amp;8Personal customers </oddHeader>
  </headerFooter>
  <rowBreaks count="4" manualBreakCount="4">
    <brk id="42" max="9" man="1"/>
    <brk id="79" max="9" man="1"/>
    <brk id="109" max="9" man="1"/>
    <brk id="163"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
  <sheetViews>
    <sheetView showGridLines="0" zoomScale="140" zoomScaleNormal="140" zoomScaleSheetLayoutView="90" workbookViewId="0"/>
  </sheetViews>
  <sheetFormatPr baseColWidth="10" defaultColWidth="10.85546875" defaultRowHeight="22.5" customHeight="1"/>
  <cols>
    <col min="1" max="1" width="35.28515625" style="461" customWidth="1"/>
    <col min="2" max="12" width="6.42578125" style="461" customWidth="1"/>
    <col min="13" max="15" width="10.42578125" style="461" customWidth="1"/>
    <col min="16" max="16384" width="10.85546875" style="461"/>
  </cols>
  <sheetData>
    <row r="1" spans="1:12" s="522" customFormat="1" ht="22.5" customHeight="1">
      <c r="A1" s="610"/>
      <c r="B1" s="611"/>
      <c r="C1" s="611"/>
      <c r="D1" s="611"/>
      <c r="E1" s="611"/>
      <c r="F1" s="611"/>
      <c r="G1" s="611"/>
      <c r="H1" s="611"/>
      <c r="I1" s="611"/>
      <c r="J1" s="679"/>
    </row>
    <row r="2" spans="1:12" s="512" customFormat="1" ht="18.75" customHeight="1">
      <c r="A2" s="612" t="s">
        <v>1905</v>
      </c>
    </row>
    <row r="3" spans="1:12" s="512" customFormat="1" ht="12" customHeight="1"/>
    <row r="4" spans="1:12" s="505" customFormat="1" ht="13.5" customHeight="1">
      <c r="A4" s="509" t="s">
        <v>1</v>
      </c>
      <c r="B4" s="947" t="s">
        <v>1812</v>
      </c>
      <c r="C4" s="292" t="s">
        <v>1683</v>
      </c>
      <c r="D4" s="662" t="s">
        <v>1650</v>
      </c>
      <c r="E4" s="662" t="s">
        <v>1577</v>
      </c>
      <c r="F4" s="662" t="s">
        <v>1325</v>
      </c>
      <c r="G4" s="662" t="s">
        <v>1288</v>
      </c>
      <c r="H4" s="662" t="s">
        <v>1219</v>
      </c>
      <c r="I4" s="662" t="s">
        <v>1120</v>
      </c>
      <c r="J4" s="662" t="s">
        <v>1075</v>
      </c>
      <c r="L4" s="680"/>
    </row>
    <row r="5" spans="1:12" s="505" customFormat="1" ht="12" customHeight="1">
      <c r="A5" s="681" t="s">
        <v>13</v>
      </c>
      <c r="B5" s="2285">
        <v>1561.2078700000002</v>
      </c>
      <c r="C5" s="2286">
        <v>1610.1031499999997</v>
      </c>
      <c r="D5" s="2416">
        <v>1551.0309018000009</v>
      </c>
      <c r="E5" s="2416">
        <v>1514.8503079999998</v>
      </c>
      <c r="F5" s="2416">
        <v>1455.3222301999999</v>
      </c>
      <c r="G5" s="2416">
        <v>1555.0652459999997</v>
      </c>
      <c r="H5" s="2416">
        <v>1399.5193203999995</v>
      </c>
      <c r="I5" s="2416">
        <v>1368.2344719999999</v>
      </c>
      <c r="J5" s="2416">
        <v>1320.2479025000002</v>
      </c>
    </row>
    <row r="6" spans="1:12" s="505" customFormat="1" ht="12" customHeight="1">
      <c r="A6" s="749" t="s">
        <v>4</v>
      </c>
      <c r="B6" s="2288">
        <v>454.05457000000001</v>
      </c>
      <c r="C6" s="2289">
        <v>448.73260999999997</v>
      </c>
      <c r="D6" s="2417">
        <v>396.18405200000001</v>
      </c>
      <c r="E6" s="2417">
        <v>422.30629800000003</v>
      </c>
      <c r="F6" s="2417">
        <v>461.350166</v>
      </c>
      <c r="G6" s="2417">
        <v>477.35636895600015</v>
      </c>
      <c r="H6" s="2417">
        <v>441.56881000000004</v>
      </c>
      <c r="I6" s="2417">
        <v>353.66695799999997</v>
      </c>
      <c r="J6" s="2417">
        <v>375.87825900000001</v>
      </c>
    </row>
    <row r="7" spans="1:12" s="505" customFormat="1" ht="12" customHeight="1">
      <c r="A7" s="1692" t="s">
        <v>120</v>
      </c>
      <c r="B7" s="2418">
        <v>2015.26244</v>
      </c>
      <c r="C7" s="2419">
        <v>2058.8357599999995</v>
      </c>
      <c r="D7" s="2420">
        <v>1947.214953800001</v>
      </c>
      <c r="E7" s="2420">
        <v>1937.1566059999998</v>
      </c>
      <c r="F7" s="2420">
        <v>1916.6723961999999</v>
      </c>
      <c r="G7" s="2420">
        <v>2032.4216149559998</v>
      </c>
      <c r="H7" s="2420">
        <v>1841.0881303999995</v>
      </c>
      <c r="I7" s="2420">
        <v>1721.9014299999999</v>
      </c>
      <c r="J7" s="2420">
        <v>1696.1261615000003</v>
      </c>
    </row>
    <row r="8" spans="1:12" s="505" customFormat="1" ht="12" customHeight="1">
      <c r="A8" s="1692" t="s">
        <v>647</v>
      </c>
      <c r="B8" s="2418">
        <v>-817.32090099999994</v>
      </c>
      <c r="C8" s="2419">
        <v>-807.07655100000011</v>
      </c>
      <c r="D8" s="2420">
        <v>-739.99299599999995</v>
      </c>
      <c r="E8" s="2420">
        <v>-773.19428299999981</v>
      </c>
      <c r="F8" s="2420">
        <v>-757.72711000000004</v>
      </c>
      <c r="G8" s="2420">
        <v>-774.85175127499997</v>
      </c>
      <c r="H8" s="2420">
        <v>-766.24699199999986</v>
      </c>
      <c r="I8" s="2420">
        <v>-749.60613500000022</v>
      </c>
      <c r="J8" s="2420">
        <v>-750.86407299999996</v>
      </c>
    </row>
    <row r="9" spans="1:12" s="505" customFormat="1" ht="12" customHeight="1">
      <c r="A9" s="747" t="s">
        <v>245</v>
      </c>
      <c r="B9" s="2285">
        <v>1197.9415390000001</v>
      </c>
      <c r="C9" s="2286">
        <v>1251.7592089999994</v>
      </c>
      <c r="D9" s="2416">
        <v>1207.2219578000011</v>
      </c>
      <c r="E9" s="2416">
        <v>1163.962323</v>
      </c>
      <c r="F9" s="2416">
        <v>1158.9452861999998</v>
      </c>
      <c r="G9" s="2416">
        <v>1257.5698636809998</v>
      </c>
      <c r="H9" s="2416">
        <v>1074.8411383999996</v>
      </c>
      <c r="I9" s="2416">
        <v>972.29529499999967</v>
      </c>
      <c r="J9" s="2416">
        <v>945.26208850000035</v>
      </c>
    </row>
    <row r="10" spans="1:12" s="505" customFormat="1" ht="12" customHeight="1">
      <c r="A10" s="748" t="s">
        <v>30</v>
      </c>
      <c r="B10" s="2290">
        <v>2.7409499999999998</v>
      </c>
      <c r="C10" s="2291">
        <v>-2.3689999999999989E-2</v>
      </c>
      <c r="D10" s="2421">
        <v>-0.73062499999999997</v>
      </c>
      <c r="E10" s="2421">
        <v>-0.37348000000000003</v>
      </c>
      <c r="F10" s="2421">
        <v>-0.58254499999999998</v>
      </c>
      <c r="G10" s="2421">
        <v>42.551485999999997</v>
      </c>
      <c r="H10" s="2421">
        <v>-0.25331999999999999</v>
      </c>
      <c r="I10" s="2421">
        <v>-0.11599999999999999</v>
      </c>
      <c r="J10" s="2421">
        <v>-2.7E-2</v>
      </c>
    </row>
    <row r="11" spans="1:12" s="505" customFormat="1" ht="12" customHeight="1">
      <c r="A11" s="748" t="s">
        <v>1889</v>
      </c>
      <c r="B11" s="2290">
        <v>-250.76823000000002</v>
      </c>
      <c r="C11" s="2291">
        <v>-359.92219000000011</v>
      </c>
      <c r="D11" s="2421">
        <v>-138.23778400000003</v>
      </c>
      <c r="E11" s="2421">
        <v>-280.30071499999985</v>
      </c>
      <c r="F11" s="2421">
        <v>-289.877611</v>
      </c>
      <c r="G11" s="2421">
        <v>-461.89955899999995</v>
      </c>
      <c r="H11" s="2421">
        <v>-152.1966819999999</v>
      </c>
      <c r="I11" s="2421">
        <v>-169.28258500000004</v>
      </c>
      <c r="J11" s="2421">
        <v>-85.594510999999997</v>
      </c>
    </row>
    <row r="12" spans="1:12" s="505" customFormat="1" ht="12" customHeight="1">
      <c r="A12" s="749" t="s">
        <v>1890</v>
      </c>
      <c r="B12" s="2288">
        <v>-16.594000000000001</v>
      </c>
      <c r="C12" s="2289">
        <v>35.236999999999995</v>
      </c>
      <c r="D12" s="2417">
        <v>-21.216999999999995</v>
      </c>
      <c r="E12" s="2417">
        <v>-11.228</v>
      </c>
      <c r="F12" s="2417">
        <v>2.5999999999999999E-2</v>
      </c>
      <c r="G12" s="2417">
        <v>16.260999999999999</v>
      </c>
      <c r="H12" s="2417">
        <v>-11.084</v>
      </c>
      <c r="I12" s="2417">
        <v>-12.988</v>
      </c>
      <c r="J12" s="2417">
        <v>-14.797000000000001</v>
      </c>
    </row>
    <row r="13" spans="1:12" s="505" customFormat="1" ht="12" customHeight="1">
      <c r="A13" s="747" t="s">
        <v>9</v>
      </c>
      <c r="B13" s="2285">
        <v>933.32025899999996</v>
      </c>
      <c r="C13" s="2286">
        <v>927.05032899999924</v>
      </c>
      <c r="D13" s="2416">
        <v>1047.0365488000011</v>
      </c>
      <c r="E13" s="2416">
        <v>872.06012800000019</v>
      </c>
      <c r="F13" s="2416">
        <v>868.5111301999998</v>
      </c>
      <c r="G13" s="2416">
        <v>854.48279068099987</v>
      </c>
      <c r="H13" s="2416">
        <v>911.30713639999976</v>
      </c>
      <c r="I13" s="2416">
        <v>789.9087099999997</v>
      </c>
      <c r="J13" s="2416">
        <v>844.84357750000026</v>
      </c>
    </row>
    <row r="14" spans="1:12" s="505" customFormat="1" ht="12" customHeight="1">
      <c r="A14" s="748" t="s">
        <v>1089</v>
      </c>
      <c r="B14" s="2290">
        <v>-233.33006474999999</v>
      </c>
      <c r="C14" s="2291">
        <v>-250.3035888299998</v>
      </c>
      <c r="D14" s="2421">
        <v>-282.69986817600034</v>
      </c>
      <c r="E14" s="2421">
        <v>-235.45623456000007</v>
      </c>
      <c r="F14" s="2421">
        <v>-234.49800515399997</v>
      </c>
      <c r="G14" s="2421">
        <v>-230.71035348386997</v>
      </c>
      <c r="H14" s="2421">
        <v>-246.05292682799995</v>
      </c>
      <c r="I14" s="2421">
        <v>-213.27535169999993</v>
      </c>
      <c r="J14" s="2421">
        <v>-228.10776592500008</v>
      </c>
    </row>
    <row r="15" spans="1:12" s="505" customFormat="1" ht="12" customHeight="1">
      <c r="A15" s="1813" t="s">
        <v>10</v>
      </c>
      <c r="B15" s="2338">
        <v>699.99019424999994</v>
      </c>
      <c r="C15" s="2339">
        <v>676.74674016999938</v>
      </c>
      <c r="D15" s="2422">
        <v>764.33668062400079</v>
      </c>
      <c r="E15" s="2422">
        <v>636.60389344000009</v>
      </c>
      <c r="F15" s="2422">
        <v>634.0131250459998</v>
      </c>
      <c r="G15" s="2422">
        <v>623.77243719712988</v>
      </c>
      <c r="H15" s="2422">
        <v>665.25420957199981</v>
      </c>
      <c r="I15" s="2422">
        <v>576.63335829999983</v>
      </c>
      <c r="J15" s="2422">
        <v>616.73581157500018</v>
      </c>
    </row>
    <row r="16" spans="1:12" ht="7.5" customHeight="1">
      <c r="A16" s="1455"/>
      <c r="B16" s="686"/>
      <c r="C16" s="1345"/>
      <c r="D16" s="686"/>
      <c r="E16" s="686"/>
      <c r="F16" s="686"/>
      <c r="G16" s="686"/>
      <c r="H16" s="686"/>
      <c r="I16" s="686"/>
      <c r="J16" s="686"/>
    </row>
    <row r="17" spans="1:20" ht="12" customHeight="1">
      <c r="A17" s="1459" t="s">
        <v>1124</v>
      </c>
      <c r="B17" s="1456"/>
      <c r="C17" s="1457"/>
      <c r="D17" s="1458"/>
      <c r="E17" s="1458"/>
      <c r="F17" s="1458"/>
      <c r="G17" s="1458"/>
      <c r="H17" s="1458"/>
      <c r="I17" s="1458"/>
      <c r="J17" s="1458"/>
    </row>
    <row r="18" spans="1:20" ht="12" customHeight="1">
      <c r="A18" s="1450" t="s">
        <v>1894</v>
      </c>
      <c r="B18" s="1013">
        <v>221.254042486667</v>
      </c>
      <c r="C18" s="1326">
        <v>220.26572530686298</v>
      </c>
      <c r="D18" s="464">
        <v>217.84793805469099</v>
      </c>
      <c r="E18" s="464">
        <v>214.22074014100099</v>
      </c>
      <c r="F18" s="464">
        <v>211.65229958790002</v>
      </c>
      <c r="G18" s="464">
        <v>209.55912486803913</v>
      </c>
      <c r="H18" s="464">
        <v>207.19451712905538</v>
      </c>
      <c r="I18" s="464">
        <v>206.08846642529997</v>
      </c>
      <c r="J18" s="464">
        <v>203.3170132493</v>
      </c>
    </row>
    <row r="19" spans="1:20" ht="12" customHeight="1">
      <c r="A19" s="1450" t="s">
        <v>1892</v>
      </c>
      <c r="B19" s="1013">
        <v>170.27658390000002</v>
      </c>
      <c r="C19" s="1326">
        <v>172.83794938395098</v>
      </c>
      <c r="D19" s="464">
        <v>175.41570386679399</v>
      </c>
      <c r="E19" s="464">
        <v>170.350386590055</v>
      </c>
      <c r="F19" s="464">
        <v>166.892449113</v>
      </c>
      <c r="G19" s="464">
        <v>169.34187837370433</v>
      </c>
      <c r="H19" s="464">
        <v>164.25039184307496</v>
      </c>
      <c r="I19" s="464">
        <v>153.40781806330006</v>
      </c>
      <c r="J19" s="464">
        <v>152.1229171633</v>
      </c>
    </row>
    <row r="20" spans="1:20" ht="12" customHeight="1">
      <c r="A20" s="1450" t="s">
        <v>640</v>
      </c>
      <c r="B20" s="1013">
        <v>67.715971235504497</v>
      </c>
      <c r="C20" s="1326">
        <v>64.070817549076594</v>
      </c>
      <c r="D20" s="464">
        <v>61.562539008500302</v>
      </c>
      <c r="E20" s="464">
        <v>60.716617627065197</v>
      </c>
      <c r="F20" s="464">
        <v>52.466921889304288</v>
      </c>
      <c r="G20" s="464">
        <v>53.77019962258403</v>
      </c>
      <c r="H20" s="464">
        <v>50.557868757917412</v>
      </c>
      <c r="I20" s="464">
        <v>47.913866086299848</v>
      </c>
      <c r="J20" s="464">
        <v>45.439328800120293</v>
      </c>
    </row>
    <row r="21" spans="1:20" ht="12" customHeight="1">
      <c r="A21" s="1450" t="s">
        <v>1893</v>
      </c>
      <c r="B21" s="1013">
        <v>24.9819631666664</v>
      </c>
      <c r="C21" s="1326">
        <v>20.9584985692895</v>
      </c>
      <c r="D21" s="464">
        <v>21.619569251809899</v>
      </c>
      <c r="E21" s="464">
        <v>20.992880648351601</v>
      </c>
      <c r="F21" s="464">
        <v>21.567311</v>
      </c>
      <c r="G21" s="464">
        <v>20.03525096739131</v>
      </c>
      <c r="H21" s="464">
        <v>19.909980999999995</v>
      </c>
      <c r="I21" s="464">
        <v>19.77946174725275</v>
      </c>
      <c r="J21" s="464">
        <v>20.149560999999999</v>
      </c>
    </row>
    <row r="22" spans="1:20" ht="7.5" customHeight="1">
      <c r="A22" s="1465"/>
      <c r="B22" s="1453"/>
      <c r="C22" s="1454"/>
      <c r="D22" s="1453"/>
      <c r="E22" s="1453"/>
      <c r="F22" s="1453"/>
      <c r="G22" s="1453"/>
      <c r="H22" s="1453"/>
      <c r="I22" s="1453"/>
      <c r="J22" s="1453"/>
    </row>
    <row r="23" spans="1:20" ht="12" customHeight="1">
      <c r="A23" s="1459" t="s">
        <v>1125</v>
      </c>
      <c r="B23" s="1456"/>
      <c r="C23" s="1457"/>
      <c r="D23" s="1458"/>
      <c r="E23" s="1458"/>
      <c r="F23" s="1458"/>
      <c r="G23" s="1458"/>
      <c r="H23" s="1458"/>
      <c r="I23" s="1458"/>
      <c r="J23" s="1458"/>
    </row>
    <row r="24" spans="1:20" s="687" customFormat="1" ht="12" customHeight="1">
      <c r="A24" s="1451" t="s">
        <v>1127</v>
      </c>
      <c r="B24" s="1013">
        <v>40.556549101366699</v>
      </c>
      <c r="C24" s="1326">
        <v>39.2006281744397</v>
      </c>
      <c r="D24" s="464">
        <v>38.002635228118997</v>
      </c>
      <c r="E24" s="464">
        <v>39.913875863477799</v>
      </c>
      <c r="F24" s="464">
        <v>39.533470169564289</v>
      </c>
      <c r="G24" s="464">
        <v>38.12455769871228</v>
      </c>
      <c r="H24" s="464">
        <v>41.619245670413569</v>
      </c>
      <c r="I24" s="464">
        <v>43.533626370238878</v>
      </c>
      <c r="J24" s="464">
        <v>44.269352719373153</v>
      </c>
    </row>
    <row r="25" spans="1:20" s="687" customFormat="1" ht="12" customHeight="1">
      <c r="A25" s="1451" t="s">
        <v>1129</v>
      </c>
      <c r="B25" s="1013">
        <v>76.959761722889695</v>
      </c>
      <c r="C25" s="1326">
        <v>78.467927383237395</v>
      </c>
      <c r="D25" s="464">
        <v>80.522085925254402</v>
      </c>
      <c r="E25" s="464">
        <v>79.520958838032897</v>
      </c>
      <c r="F25" s="464">
        <v>78.852178520124681</v>
      </c>
      <c r="G25" s="464">
        <v>80.808639795733129</v>
      </c>
      <c r="H25" s="464">
        <v>79.27352234942019</v>
      </c>
      <c r="I25" s="464">
        <v>74.43784735954894</v>
      </c>
      <c r="J25" s="464">
        <v>74.820554724937054</v>
      </c>
    </row>
    <row r="26" spans="1:20" s="687" customFormat="1" ht="12" customHeight="1">
      <c r="A26" s="1452" t="s">
        <v>1906</v>
      </c>
      <c r="B26" s="1051">
        <v>11.2695113594201</v>
      </c>
      <c r="C26" s="688">
        <v>12.810646351024499</v>
      </c>
      <c r="D26" s="688">
        <v>14.0262863935084</v>
      </c>
      <c r="E26" s="688">
        <v>12.1632245889092</v>
      </c>
      <c r="F26" s="688">
        <v>11.922095673287428</v>
      </c>
      <c r="G26" s="688">
        <v>12.351975761399551</v>
      </c>
      <c r="H26" s="688">
        <v>13.256284705830405</v>
      </c>
      <c r="I26" s="688">
        <v>11.693291218261955</v>
      </c>
      <c r="J26" s="688">
        <v>12.413205165824982</v>
      </c>
    </row>
    <row r="27" spans="1:20" ht="7.5" customHeight="1"/>
    <row r="28" spans="1:20" ht="12.75" customHeight="1">
      <c r="A28" s="2628" t="s">
        <v>1895</v>
      </c>
      <c r="B28" s="2628"/>
      <c r="C28" s="2628"/>
      <c r="D28" s="2628"/>
      <c r="E28" s="2628"/>
      <c r="F28" s="2628"/>
      <c r="G28" s="2628"/>
      <c r="H28" s="2628"/>
      <c r="I28" s="2628"/>
      <c r="J28" s="2628"/>
      <c r="M28" s="1801"/>
    </row>
    <row r="29" spans="1:20" ht="20.25" customHeight="1">
      <c r="A29" s="2628" t="s">
        <v>1907</v>
      </c>
      <c r="B29" s="2628"/>
      <c r="C29" s="2628"/>
      <c r="D29" s="2628"/>
      <c r="E29" s="2628"/>
      <c r="F29" s="2628"/>
      <c r="G29" s="2628"/>
      <c r="H29" s="2628"/>
      <c r="I29" s="2628"/>
      <c r="J29" s="2628"/>
    </row>
    <row r="30" spans="1:20" s="1436" customFormat="1" ht="10.5" customHeight="1">
      <c r="A30" s="2760" t="s">
        <v>1897</v>
      </c>
      <c r="B30" s="2760"/>
      <c r="C30" s="2760"/>
      <c r="D30" s="2760"/>
      <c r="E30" s="2760"/>
      <c r="F30" s="2760"/>
      <c r="G30" s="2760"/>
      <c r="H30" s="2760"/>
      <c r="I30" s="2760"/>
      <c r="J30" s="2760"/>
      <c r="K30" s="1507"/>
      <c r="L30" s="1507"/>
      <c r="M30" s="1507"/>
      <c r="N30" s="1507"/>
      <c r="O30" s="1507"/>
      <c r="P30" s="1434"/>
      <c r="Q30" s="1434"/>
      <c r="R30" s="1434"/>
      <c r="S30" s="1434"/>
      <c r="T30" s="1435"/>
    </row>
    <row r="31" spans="1:20" ht="12.75" customHeight="1">
      <c r="A31" s="2628" t="s">
        <v>1908</v>
      </c>
      <c r="B31" s="2628"/>
      <c r="C31" s="2628"/>
      <c r="D31" s="2628"/>
      <c r="E31" s="2628"/>
      <c r="F31" s="2628"/>
      <c r="G31" s="2628"/>
      <c r="H31" s="2628"/>
      <c r="I31" s="2628"/>
      <c r="J31" s="2628"/>
    </row>
    <row r="32" spans="1:20" s="522" customFormat="1" ht="22.5" customHeight="1">
      <c r="A32" s="610"/>
      <c r="B32" s="611"/>
      <c r="C32" s="611"/>
      <c r="D32" s="611"/>
      <c r="E32" s="611"/>
      <c r="F32" s="611"/>
      <c r="G32" s="679"/>
      <c r="H32" s="611"/>
      <c r="I32" s="611"/>
      <c r="J32" s="611"/>
    </row>
    <row r="33" spans="1:15" s="512" customFormat="1" ht="18.75" customHeight="1">
      <c r="A33" s="612" t="s">
        <v>1169</v>
      </c>
    </row>
    <row r="34" spans="1:15" s="1359" customFormat="1" ht="21.75" customHeight="1">
      <c r="A34" s="1501"/>
      <c r="B34" s="1501"/>
      <c r="C34" s="1501"/>
      <c r="D34" s="1501"/>
      <c r="E34" s="1501"/>
      <c r="F34" s="1501"/>
      <c r="G34" s="1501"/>
      <c r="H34" s="1501"/>
      <c r="I34" s="1501"/>
      <c r="J34" s="1501"/>
      <c r="K34" s="1509"/>
      <c r="L34" s="1505"/>
    </row>
    <row r="35" spans="1:15" s="1359" customFormat="1" ht="21.75" customHeight="1">
      <c r="A35" s="1501"/>
      <c r="B35" s="1501"/>
      <c r="C35" s="1501"/>
      <c r="D35" s="1501"/>
      <c r="E35" s="1501"/>
      <c r="F35" s="1501"/>
      <c r="G35" s="1501"/>
      <c r="H35" s="1501"/>
      <c r="I35" s="1501"/>
      <c r="J35" s="1501"/>
      <c r="L35" s="1505"/>
    </row>
    <row r="36" spans="1:15" s="1359" customFormat="1" ht="21.75" customHeight="1">
      <c r="A36" s="1501"/>
      <c r="B36" s="1501"/>
      <c r="C36" s="1501"/>
      <c r="D36" s="1501"/>
      <c r="E36" s="1501"/>
      <c r="F36" s="1501"/>
      <c r="G36" s="1501"/>
      <c r="H36" s="1501"/>
      <c r="I36" s="1501"/>
      <c r="J36" s="1501"/>
      <c r="L36" s="1505"/>
    </row>
    <row r="37" spans="1:15" s="1359" customFormat="1" ht="21.75" customHeight="1">
      <c r="A37" s="1501"/>
      <c r="B37" s="1501"/>
      <c r="C37" s="1501"/>
      <c r="D37" s="1501"/>
      <c r="E37" s="1501"/>
      <c r="F37" s="1501"/>
      <c r="G37" s="1501"/>
      <c r="H37" s="1501"/>
      <c r="I37" s="1501"/>
      <c r="J37" s="1501"/>
      <c r="L37" s="1505"/>
    </row>
    <row r="38" spans="1:15" s="1359" customFormat="1" ht="21.75" customHeight="1">
      <c r="A38" s="1501"/>
      <c r="B38" s="1501"/>
      <c r="C38" s="1501"/>
      <c r="D38" s="1501"/>
      <c r="E38" s="1501"/>
      <c r="F38" s="1501"/>
      <c r="G38" s="1501"/>
      <c r="H38" s="1501"/>
      <c r="I38" s="1501"/>
      <c r="J38" s="1501"/>
      <c r="L38" s="1505"/>
    </row>
    <row r="39" spans="1:15" s="1359" customFormat="1" ht="21.75" customHeight="1">
      <c r="A39" s="1501"/>
      <c r="B39" s="1501"/>
      <c r="C39" s="1501"/>
      <c r="D39" s="1501"/>
      <c r="E39" s="1501"/>
      <c r="F39" s="1501"/>
      <c r="G39" s="1501"/>
      <c r="H39" s="1501"/>
      <c r="I39" s="1501"/>
      <c r="J39" s="1501"/>
      <c r="L39" s="1505"/>
    </row>
    <row r="40" spans="1:15" s="1359" customFormat="1" ht="21.75" customHeight="1">
      <c r="A40" s="1501"/>
      <c r="B40" s="1501"/>
      <c r="C40" s="1501"/>
      <c r="D40" s="1501"/>
      <c r="E40" s="1501"/>
      <c r="F40" s="1501"/>
      <c r="G40" s="1501"/>
      <c r="H40" s="1501"/>
      <c r="I40" s="1501"/>
      <c r="J40" s="1501"/>
      <c r="L40" s="1505"/>
    </row>
    <row r="41" spans="1:15" s="1359" customFormat="1" ht="21.75" customHeight="1">
      <c r="A41" s="1501"/>
      <c r="B41" s="1501"/>
      <c r="C41" s="1501"/>
      <c r="D41" s="1501"/>
      <c r="E41" s="1501"/>
      <c r="F41" s="1501"/>
      <c r="G41" s="1501"/>
      <c r="H41" s="1501"/>
      <c r="I41" s="1501"/>
      <c r="J41" s="1501"/>
      <c r="L41" s="1505"/>
    </row>
    <row r="42" spans="1:15" s="1359" customFormat="1" ht="21.75" customHeight="1">
      <c r="A42" s="1501"/>
      <c r="B42" s="1501"/>
      <c r="C42" s="1501"/>
      <c r="D42" s="1501"/>
      <c r="E42" s="1501"/>
      <c r="F42" s="1501"/>
      <c r="G42" s="1501"/>
      <c r="H42" s="1501"/>
      <c r="I42" s="1501"/>
      <c r="J42" s="1501"/>
      <c r="L42" s="1505"/>
    </row>
    <row r="43" spans="1:15" s="1359" customFormat="1" ht="21.75" customHeight="1">
      <c r="A43" s="1501"/>
      <c r="B43" s="1501"/>
      <c r="C43" s="1501"/>
      <c r="D43" s="1501"/>
      <c r="E43" s="1501"/>
      <c r="F43" s="1501"/>
      <c r="G43" s="1501"/>
      <c r="H43" s="1501"/>
      <c r="I43" s="1501"/>
      <c r="J43" s="1501"/>
      <c r="L43" s="1505"/>
    </row>
    <row r="44" spans="1:15" s="1359" customFormat="1" ht="21.75" customHeight="1">
      <c r="A44" s="1510"/>
      <c r="B44" s="1510"/>
      <c r="C44" s="1510"/>
      <c r="D44" s="1510"/>
      <c r="E44" s="1510"/>
      <c r="F44" s="1510"/>
      <c r="G44" s="1510"/>
      <c r="H44" s="1510"/>
      <c r="I44" s="1510"/>
      <c r="J44" s="1510"/>
      <c r="L44" s="1505"/>
    </row>
    <row r="45" spans="1:15" s="1359" customFormat="1" ht="21.75" customHeight="1">
      <c r="A45" s="1510"/>
      <c r="B45" s="1510"/>
      <c r="C45" s="1510"/>
      <c r="D45" s="1510"/>
      <c r="E45" s="1510"/>
      <c r="F45" s="1510"/>
      <c r="G45" s="1510"/>
      <c r="H45" s="1510"/>
      <c r="I45" s="1510"/>
      <c r="J45" s="1510"/>
      <c r="L45" s="1505"/>
    </row>
    <row r="46" spans="1:15" s="1359" customFormat="1" ht="13.5" customHeight="1">
      <c r="A46" s="1501"/>
      <c r="B46" s="1501"/>
      <c r="C46" s="1501"/>
      <c r="D46" s="1501"/>
      <c r="E46" s="1501"/>
      <c r="F46" s="1501"/>
      <c r="G46" s="1501"/>
      <c r="H46" s="1501"/>
      <c r="I46" s="1501"/>
      <c r="J46" s="1501"/>
      <c r="L46" s="1505"/>
    </row>
    <row r="47" spans="1:15" s="282" customFormat="1" ht="12.75" customHeight="1">
      <c r="A47" s="2628" t="s">
        <v>1158</v>
      </c>
      <c r="B47" s="2628"/>
      <c r="C47" s="2628"/>
      <c r="D47" s="2628"/>
      <c r="E47" s="2628"/>
      <c r="F47" s="2628"/>
      <c r="G47" s="2628"/>
      <c r="H47" s="2628"/>
      <c r="I47" s="2628"/>
      <c r="J47" s="2628"/>
      <c r="K47" s="1502"/>
      <c r="L47" s="1502"/>
      <c r="M47" s="1502"/>
      <c r="N47" s="1502"/>
      <c r="O47" s="1502"/>
    </row>
    <row r="48" spans="1:15" s="282" customFormat="1" ht="12.75" customHeight="1">
      <c r="A48" s="1500"/>
      <c r="B48" s="1500"/>
      <c r="C48" s="1500"/>
      <c r="D48" s="1500"/>
      <c r="E48" s="1500"/>
      <c r="F48" s="1500"/>
      <c r="G48" s="1500"/>
      <c r="H48" s="1500"/>
      <c r="I48" s="1500"/>
      <c r="J48" s="1500"/>
      <c r="K48" s="1502"/>
      <c r="L48" s="1502"/>
      <c r="M48" s="1502"/>
      <c r="N48" s="1502"/>
      <c r="O48" s="1502"/>
    </row>
    <row r="49" spans="1:15" s="512" customFormat="1" ht="18.75" customHeight="1">
      <c r="A49" s="612" t="s">
        <v>1826</v>
      </c>
    </row>
    <row r="50" spans="1:15" s="282" customFormat="1" ht="12.75" customHeight="1">
      <c r="A50" s="1500"/>
      <c r="B50" s="1500"/>
      <c r="C50" s="1500"/>
      <c r="D50" s="1500"/>
      <c r="E50" s="1500"/>
      <c r="F50" s="1500"/>
      <c r="G50" s="1500"/>
      <c r="H50" s="1500"/>
      <c r="I50" s="1500"/>
      <c r="J50" s="1500"/>
      <c r="K50" s="1502"/>
      <c r="L50" s="1502"/>
      <c r="M50" s="1502"/>
      <c r="N50" s="1502"/>
      <c r="O50" s="1502"/>
    </row>
    <row r="51" spans="1:15" s="282" customFormat="1" ht="12.75" customHeight="1">
      <c r="A51" s="1500"/>
      <c r="B51" s="1500"/>
      <c r="C51" s="1500"/>
      <c r="D51" s="1500"/>
      <c r="E51" s="1500"/>
      <c r="F51" s="1500"/>
      <c r="G51" s="1500"/>
      <c r="H51" s="1500"/>
      <c r="I51" s="1500"/>
      <c r="J51" s="1500"/>
      <c r="K51" s="1502"/>
      <c r="L51" s="1502"/>
      <c r="M51" s="1502"/>
      <c r="N51" s="1502"/>
      <c r="O51" s="1502"/>
    </row>
    <row r="52" spans="1:15" s="282" customFormat="1" ht="12.75" customHeight="1">
      <c r="A52" s="1500"/>
      <c r="B52" s="1500"/>
      <c r="C52" s="1500"/>
      <c r="D52" s="1500"/>
      <c r="E52" s="1500"/>
      <c r="F52" s="1500"/>
      <c r="G52" s="1500"/>
      <c r="H52" s="1500"/>
      <c r="I52" s="1500"/>
      <c r="J52" s="1500"/>
      <c r="K52" s="1502"/>
      <c r="L52" s="1502"/>
      <c r="M52" s="1502"/>
      <c r="N52" s="1502"/>
      <c r="O52" s="1502"/>
    </row>
    <row r="53" spans="1:15" s="282" customFormat="1" ht="12.75" customHeight="1">
      <c r="A53" s="1500"/>
      <c r="B53" s="1500"/>
      <c r="C53" s="1500"/>
      <c r="D53" s="1500"/>
      <c r="E53" s="1500"/>
      <c r="F53" s="1500"/>
      <c r="G53" s="1500"/>
      <c r="H53" s="1500"/>
      <c r="I53" s="1500"/>
      <c r="J53" s="1500"/>
      <c r="K53" s="1502"/>
      <c r="L53" s="1502"/>
      <c r="M53" s="1502"/>
      <c r="N53" s="1502"/>
      <c r="O53" s="1502"/>
    </row>
    <row r="54" spans="1:15" s="282" customFormat="1" ht="12.75" customHeight="1">
      <c r="A54" s="1500"/>
      <c r="B54" s="1500"/>
      <c r="C54" s="1500"/>
      <c r="D54" s="1500"/>
      <c r="E54" s="1500"/>
      <c r="F54" s="1500"/>
      <c r="G54" s="1500"/>
      <c r="H54" s="1500"/>
      <c r="I54" s="1500"/>
      <c r="J54" s="1500"/>
      <c r="K54" s="1502"/>
      <c r="L54" s="1502"/>
      <c r="M54" s="1502"/>
      <c r="N54" s="1502"/>
      <c r="O54" s="1502"/>
    </row>
    <row r="55" spans="1:15" s="282" customFormat="1" ht="12.75" customHeight="1">
      <c r="A55" s="1500"/>
      <c r="B55" s="1500"/>
      <c r="C55" s="1500"/>
      <c r="D55" s="1500"/>
      <c r="E55" s="1500"/>
      <c r="F55" s="1500"/>
      <c r="G55" s="1500"/>
      <c r="H55" s="1500"/>
      <c r="I55" s="1500"/>
      <c r="J55" s="1500"/>
      <c r="K55" s="1502"/>
      <c r="L55" s="1502"/>
      <c r="M55" s="1502"/>
      <c r="N55" s="1502"/>
      <c r="O55" s="1502"/>
    </row>
    <row r="56" spans="1:15" s="282" customFormat="1" ht="12.75" customHeight="1">
      <c r="A56" s="1500"/>
      <c r="B56" s="1500"/>
      <c r="C56" s="1500"/>
      <c r="D56" s="1500"/>
      <c r="E56" s="1500"/>
      <c r="F56" s="1500"/>
      <c r="G56" s="1500"/>
      <c r="H56" s="1500"/>
      <c r="I56" s="1500"/>
      <c r="J56" s="1500"/>
      <c r="K56" s="1502"/>
      <c r="L56" s="1502"/>
      <c r="M56" s="1502"/>
      <c r="N56" s="1502"/>
      <c r="O56" s="1502"/>
    </row>
    <row r="57" spans="1:15" s="282" customFormat="1" ht="12.75" customHeight="1">
      <c r="A57" s="1500"/>
      <c r="B57" s="1500"/>
      <c r="C57" s="1500"/>
      <c r="D57" s="1500"/>
      <c r="E57" s="1500"/>
      <c r="F57" s="1500"/>
      <c r="G57" s="1500"/>
      <c r="H57" s="1500"/>
      <c r="I57" s="1500"/>
      <c r="J57" s="1500"/>
      <c r="K57" s="1502"/>
      <c r="L57" s="1502"/>
      <c r="M57" s="1502"/>
      <c r="N57" s="1502"/>
      <c r="O57" s="1502"/>
    </row>
    <row r="58" spans="1:15" s="282" customFormat="1" ht="12.75" customHeight="1">
      <c r="A58" s="1500"/>
      <c r="B58" s="1500"/>
      <c r="C58" s="1500"/>
      <c r="D58" s="1500"/>
      <c r="E58" s="1500"/>
      <c r="F58" s="1500"/>
      <c r="G58" s="1500"/>
      <c r="H58" s="1500"/>
      <c r="I58" s="1500"/>
      <c r="J58" s="1500"/>
      <c r="K58" s="1502"/>
      <c r="L58" s="1502"/>
      <c r="M58" s="1502"/>
      <c r="N58" s="1502"/>
      <c r="O58" s="1502"/>
    </row>
    <row r="59" spans="1:15" s="282" customFormat="1" ht="12.75" customHeight="1">
      <c r="A59" s="1500"/>
      <c r="B59" s="1500"/>
      <c r="C59" s="1500"/>
      <c r="D59" s="1500"/>
      <c r="E59" s="1500"/>
      <c r="F59" s="1500"/>
      <c r="G59" s="1500"/>
      <c r="H59" s="1500"/>
      <c r="I59" s="1500"/>
      <c r="J59" s="1500"/>
      <c r="K59" s="1502"/>
      <c r="L59" s="1502"/>
      <c r="M59" s="1502"/>
      <c r="N59" s="1502"/>
      <c r="O59" s="1502"/>
    </row>
    <row r="60" spans="1:15" s="282" customFormat="1" ht="12.75" customHeight="1">
      <c r="A60" s="1500"/>
      <c r="B60" s="1500"/>
      <c r="C60" s="1500"/>
      <c r="D60" s="1500"/>
      <c r="E60" s="1500"/>
      <c r="F60" s="1500"/>
      <c r="G60" s="1500"/>
      <c r="H60" s="1500"/>
      <c r="I60" s="1500"/>
      <c r="J60" s="1500"/>
      <c r="K60" s="1502"/>
      <c r="L60" s="1502"/>
      <c r="M60" s="1502"/>
      <c r="N60" s="1502"/>
      <c r="O60" s="1502"/>
    </row>
    <row r="61" spans="1:15" s="282" customFormat="1" ht="12.75" customHeight="1">
      <c r="A61" s="1500"/>
      <c r="B61" s="1500"/>
      <c r="C61" s="1500"/>
      <c r="D61" s="1500"/>
      <c r="E61" s="1500"/>
      <c r="F61" s="1500"/>
      <c r="G61" s="1500"/>
      <c r="H61" s="1500"/>
      <c r="I61" s="1500"/>
      <c r="J61" s="1500"/>
      <c r="K61" s="1502"/>
      <c r="L61" s="1502"/>
      <c r="M61" s="1502"/>
      <c r="N61" s="1502"/>
      <c r="O61" s="1502"/>
    </row>
    <row r="62" spans="1:15" s="282" customFormat="1" ht="12.75" customHeight="1">
      <c r="A62" s="1500"/>
      <c r="B62" s="1500"/>
      <c r="C62" s="1500"/>
      <c r="D62" s="1500"/>
      <c r="E62" s="1500"/>
      <c r="F62" s="1500"/>
      <c r="G62" s="1500"/>
      <c r="H62" s="1500"/>
      <c r="I62" s="1500"/>
      <c r="J62" s="1500"/>
      <c r="K62" s="1502"/>
      <c r="L62" s="1502"/>
      <c r="M62" s="1502"/>
      <c r="N62" s="1502"/>
      <c r="O62" s="1502"/>
    </row>
    <row r="63" spans="1:15" s="282" customFormat="1" ht="12.75" customHeight="1">
      <c r="A63" s="1500"/>
      <c r="B63" s="1500"/>
      <c r="C63" s="1500"/>
      <c r="D63" s="1500"/>
      <c r="E63" s="1500"/>
      <c r="F63" s="1500"/>
      <c r="G63" s="1500"/>
      <c r="H63" s="1500"/>
      <c r="I63" s="1500"/>
      <c r="J63" s="1500"/>
      <c r="K63" s="1502"/>
      <c r="L63" s="1502"/>
      <c r="M63" s="1502"/>
      <c r="N63" s="1502"/>
      <c r="O63" s="1502"/>
    </row>
    <row r="64" spans="1:15" s="282" customFormat="1" ht="12.75" customHeight="1">
      <c r="A64" s="1500"/>
      <c r="B64" s="1500"/>
      <c r="C64" s="1500"/>
      <c r="D64" s="1500"/>
      <c r="E64" s="1500"/>
      <c r="F64" s="1500"/>
      <c r="G64" s="1500"/>
      <c r="H64" s="1500"/>
      <c r="I64" s="1500"/>
      <c r="J64" s="1500"/>
      <c r="K64" s="1502"/>
      <c r="L64" s="1502"/>
      <c r="M64" s="1502"/>
      <c r="N64" s="1502"/>
      <c r="O64" s="1502"/>
    </row>
    <row r="65" spans="1:15" s="282" customFormat="1" ht="12.75" customHeight="1">
      <c r="A65" s="1500"/>
      <c r="B65" s="1500"/>
      <c r="C65" s="1500"/>
      <c r="D65" s="1500"/>
      <c r="E65" s="1500"/>
      <c r="F65" s="1500"/>
      <c r="G65" s="1500"/>
      <c r="H65" s="1500"/>
      <c r="I65" s="1500"/>
      <c r="J65" s="1500"/>
      <c r="K65" s="1502"/>
      <c r="L65" s="1502"/>
      <c r="M65" s="1502"/>
      <c r="N65" s="1502"/>
      <c r="O65" s="1502"/>
    </row>
    <row r="66" spans="1:15" s="282" customFormat="1" ht="12.75" customHeight="1">
      <c r="A66" s="1500"/>
      <c r="B66" s="1500"/>
      <c r="C66" s="1500"/>
      <c r="D66" s="1500"/>
      <c r="E66" s="1500"/>
      <c r="F66" s="1500"/>
      <c r="G66" s="1500"/>
      <c r="H66" s="1500"/>
      <c r="I66" s="1500"/>
      <c r="J66" s="1500"/>
      <c r="K66" s="1502"/>
      <c r="L66" s="1502"/>
      <c r="M66" s="1502"/>
      <c r="N66" s="1502"/>
      <c r="O66" s="1502"/>
    </row>
    <row r="67" spans="1:15" s="282" customFormat="1" ht="12.75" customHeight="1">
      <c r="A67" s="1500"/>
      <c r="B67" s="1500"/>
      <c r="C67" s="1500"/>
      <c r="D67" s="1500"/>
      <c r="E67" s="1500"/>
      <c r="F67" s="1500"/>
      <c r="G67" s="1500"/>
      <c r="H67" s="1500"/>
      <c r="I67" s="1500"/>
      <c r="J67" s="1500"/>
      <c r="K67" s="1502"/>
      <c r="L67" s="1502"/>
      <c r="M67" s="1502"/>
      <c r="N67" s="1502"/>
      <c r="O67" s="1502"/>
    </row>
    <row r="68" spans="1:15" ht="19.5" customHeight="1"/>
    <row r="69" spans="1:15" s="512" customFormat="1" ht="18.75" customHeight="1">
      <c r="A69" s="612" t="s">
        <v>1909</v>
      </c>
    </row>
    <row r="70" spans="1:15" s="512" customFormat="1" ht="7.5" customHeight="1"/>
    <row r="71" spans="1:15" s="505" customFormat="1" ht="13.5" customHeight="1">
      <c r="A71" s="509"/>
      <c r="B71" s="947" t="s">
        <v>1812</v>
      </c>
      <c r="C71" s="292" t="s">
        <v>1683</v>
      </c>
      <c r="D71" s="689" t="s">
        <v>1650</v>
      </c>
      <c r="E71" s="689" t="s">
        <v>1577</v>
      </c>
      <c r="F71" s="689" t="s">
        <v>1325</v>
      </c>
      <c r="G71" s="689" t="s">
        <v>1288</v>
      </c>
      <c r="H71" s="689" t="s">
        <v>1219</v>
      </c>
      <c r="I71" s="689" t="s">
        <v>1120</v>
      </c>
      <c r="J71" s="689" t="s">
        <v>1075</v>
      </c>
      <c r="L71" s="680"/>
    </row>
    <row r="72" spans="1:15" s="505" customFormat="1" ht="13.5" customHeight="1">
      <c r="A72" s="690" t="s">
        <v>648</v>
      </c>
      <c r="B72" s="1054"/>
      <c r="C72" s="689"/>
      <c r="D72" s="689"/>
      <c r="E72" s="689"/>
      <c r="F72" s="689"/>
      <c r="G72" s="689"/>
      <c r="H72" s="689"/>
      <c r="I72" s="689"/>
      <c r="J72" s="689"/>
      <c r="L72" s="680"/>
    </row>
    <row r="73" spans="1:15" s="462" customFormat="1" ht="12" customHeight="1">
      <c r="A73" s="691" t="s">
        <v>1910</v>
      </c>
      <c r="B73" s="2290">
        <v>218.32218419</v>
      </c>
      <c r="C73" s="2291">
        <v>217.55126648646015</v>
      </c>
      <c r="D73" s="2421">
        <v>214.40672051251812</v>
      </c>
      <c r="E73" s="2421">
        <v>211.719621341221</v>
      </c>
      <c r="F73" s="2421">
        <v>208.93745324050002</v>
      </c>
      <c r="G73" s="2421">
        <v>206.694674139592</v>
      </c>
      <c r="H73" s="2421">
        <v>204.346486282716</v>
      </c>
      <c r="I73" s="2421">
        <v>203.07522035577603</v>
      </c>
      <c r="J73" s="2421">
        <v>200.44382852300001</v>
      </c>
    </row>
    <row r="74" spans="1:15" s="462" customFormat="1" ht="12" customHeight="1">
      <c r="A74" s="691" t="s">
        <v>1911</v>
      </c>
      <c r="B74" s="2290">
        <v>170.16454705000001</v>
      </c>
      <c r="C74" s="2291">
        <v>171.92622501568977</v>
      </c>
      <c r="D74" s="2421">
        <v>174.64943844658688</v>
      </c>
      <c r="E74" s="2421">
        <v>169.82199430773602</v>
      </c>
      <c r="F74" s="2421">
        <v>166.65319558500002</v>
      </c>
      <c r="G74" s="2421">
        <v>167.76114744048701</v>
      </c>
      <c r="H74" s="2421">
        <v>163.04406655075999</v>
      </c>
      <c r="I74" s="2421">
        <v>152.63200948900302</v>
      </c>
      <c r="J74" s="2421">
        <v>151.81623501429999</v>
      </c>
    </row>
    <row r="75" spans="1:15" s="505" customFormat="1" ht="13.5" customHeight="1">
      <c r="A75" s="690" t="s">
        <v>649</v>
      </c>
      <c r="B75" s="2341"/>
      <c r="C75" s="2342"/>
      <c r="D75" s="2342"/>
      <c r="E75" s="2342"/>
      <c r="F75" s="2342"/>
      <c r="G75" s="2342"/>
      <c r="H75" s="2342"/>
      <c r="I75" s="2342"/>
      <c r="J75" s="2342"/>
      <c r="L75" s="680"/>
    </row>
    <row r="76" spans="1:15" s="462" customFormat="1" ht="12" customHeight="1">
      <c r="A76" s="691" t="s">
        <v>1912</v>
      </c>
      <c r="B76" s="2290">
        <v>1335.7598400000002</v>
      </c>
      <c r="C76" s="2291">
        <v>1290.7021399999996</v>
      </c>
      <c r="D76" s="2421">
        <v>1303.282474798629</v>
      </c>
      <c r="E76" s="2421">
        <v>1294.8484720754232</v>
      </c>
      <c r="F76" s="2421">
        <v>1286.5869331259473</v>
      </c>
      <c r="G76" s="2421">
        <v>1312.1337948296587</v>
      </c>
      <c r="H76" s="2421">
        <v>1289.1342807818774</v>
      </c>
      <c r="I76" s="2421">
        <v>1294.1013104158374</v>
      </c>
      <c r="J76" s="2421">
        <v>1294.1306856547346</v>
      </c>
    </row>
    <row r="77" spans="1:15" s="462" customFormat="1" ht="12" customHeight="1">
      <c r="A77" s="692" t="s">
        <v>505</v>
      </c>
      <c r="B77" s="2288">
        <v>194.77673999999999</v>
      </c>
      <c r="C77" s="2289">
        <v>167.66848000000005</v>
      </c>
      <c r="D77" s="2417">
        <v>147.12535899999997</v>
      </c>
      <c r="E77" s="2417">
        <v>76.628574999999998</v>
      </c>
      <c r="F77" s="2417">
        <v>65.261296000000002</v>
      </c>
      <c r="G77" s="2417">
        <v>22.231048999999999</v>
      </c>
      <c r="H77" s="2417">
        <v>-7.9197150000000001</v>
      </c>
      <c r="I77" s="2417">
        <v>-38.112575</v>
      </c>
      <c r="J77" s="2417">
        <v>-60.874908000000005</v>
      </c>
    </row>
    <row r="78" spans="1:15" s="505" customFormat="1" ht="13.5" customHeight="1">
      <c r="A78" s="690" t="s">
        <v>650</v>
      </c>
      <c r="B78" s="1054"/>
      <c r="C78" s="689"/>
      <c r="D78" s="689"/>
      <c r="E78" s="689"/>
      <c r="F78" s="689"/>
      <c r="G78" s="689"/>
      <c r="H78" s="689"/>
      <c r="I78" s="689"/>
      <c r="J78" s="689"/>
      <c r="L78" s="680"/>
    </row>
    <row r="79" spans="1:15" s="462" customFormat="1" ht="12" customHeight="1">
      <c r="A79" s="691" t="s">
        <v>1912</v>
      </c>
      <c r="B79" s="1055">
        <v>2.460765377120552</v>
      </c>
      <c r="C79" s="1346">
        <v>2.3537994190706448</v>
      </c>
      <c r="D79" s="693">
        <v>2.4115995735885098</v>
      </c>
      <c r="E79" s="693">
        <v>2.4530664467891028</v>
      </c>
      <c r="F79" s="693">
        <v>2.4973142456838882</v>
      </c>
      <c r="G79" s="693">
        <v>2.5185691065423299</v>
      </c>
      <c r="H79" s="693">
        <v>2.5028569018968749</v>
      </c>
      <c r="I79" s="693">
        <v>2.5560115734902205</v>
      </c>
      <c r="J79" s="693">
        <v>2.6183988454499851</v>
      </c>
    </row>
    <row r="80" spans="1:15" s="462" customFormat="1" ht="12" customHeight="1">
      <c r="A80" s="692" t="s">
        <v>505</v>
      </c>
      <c r="B80" s="1056">
        <v>0.46037073001013662</v>
      </c>
      <c r="C80" s="1347">
        <v>0.3869139042077564</v>
      </c>
      <c r="D80" s="694">
        <v>0.33421457013396944</v>
      </c>
      <c r="E80" s="694">
        <v>0.18098737652072552</v>
      </c>
      <c r="F80" s="694">
        <v>0.15881532341848345</v>
      </c>
      <c r="G80" s="694">
        <v>5.257431284583873E-2</v>
      </c>
      <c r="H80" s="694">
        <v>-1.9271236965946851E-2</v>
      </c>
      <c r="I80" s="694">
        <v>-0.10015534750363655</v>
      </c>
      <c r="J80" s="694">
        <v>-0.16261868917384159</v>
      </c>
    </row>
    <row r="81" spans="1:15" ht="7.5" customHeight="1"/>
    <row r="82" spans="1:15" ht="12.75" customHeight="1">
      <c r="A82" s="2628" t="s">
        <v>1903</v>
      </c>
      <c r="B82" s="2628"/>
      <c r="C82" s="2628"/>
      <c r="D82" s="2628"/>
      <c r="E82" s="2628"/>
      <c r="F82" s="2628"/>
      <c r="G82" s="2628"/>
      <c r="H82" s="2628"/>
      <c r="I82" s="2628"/>
      <c r="J82" s="2628"/>
    </row>
    <row r="83" spans="1:15" ht="12.75" customHeight="1">
      <c r="A83" s="2628" t="s">
        <v>1913</v>
      </c>
      <c r="B83" s="2628"/>
      <c r="C83" s="2628"/>
      <c r="D83" s="2628"/>
      <c r="E83" s="2628"/>
      <c r="F83" s="2628"/>
      <c r="G83" s="2628"/>
      <c r="H83" s="2628"/>
      <c r="I83" s="2628"/>
      <c r="J83" s="2628"/>
    </row>
    <row r="84" spans="1:15" s="282" customFormat="1" ht="12.75" customHeight="1">
      <c r="A84" s="1544"/>
      <c r="B84" s="1544"/>
      <c r="C84" s="1544"/>
      <c r="D84" s="1544"/>
      <c r="E84" s="1544"/>
      <c r="F84" s="1544"/>
      <c r="G84" s="1544"/>
      <c r="H84" s="1544"/>
      <c r="I84" s="1544"/>
      <c r="J84" s="1544"/>
      <c r="K84" s="1545"/>
      <c r="L84" s="1545"/>
      <c r="M84" s="1545"/>
      <c r="N84" s="1545"/>
      <c r="O84" s="1545"/>
    </row>
    <row r="85" spans="1:15" s="282" customFormat="1" ht="12.75" customHeight="1">
      <c r="A85" s="1544"/>
      <c r="B85" s="1544"/>
      <c r="C85" s="1544"/>
      <c r="D85" s="1544"/>
      <c r="E85" s="1544"/>
      <c r="F85" s="1544"/>
      <c r="G85" s="1544"/>
      <c r="H85" s="1544"/>
      <c r="I85" s="1544"/>
      <c r="J85" s="1544"/>
      <c r="K85" s="1545"/>
      <c r="L85" s="1545"/>
      <c r="M85" s="1545"/>
      <c r="N85" s="1545"/>
      <c r="O85" s="1545"/>
    </row>
    <row r="86" spans="1:15" s="282" customFormat="1" ht="12.75" customHeight="1">
      <c r="A86" s="1544"/>
      <c r="B86" s="1544"/>
      <c r="C86" s="1544"/>
      <c r="D86" s="1544"/>
      <c r="E86" s="1544"/>
      <c r="F86" s="1544"/>
      <c r="G86" s="1544"/>
      <c r="H86" s="1544"/>
      <c r="I86" s="1544"/>
      <c r="J86" s="1544"/>
      <c r="K86" s="1545"/>
      <c r="L86" s="1545"/>
      <c r="M86" s="1545"/>
      <c r="N86" s="1545"/>
      <c r="O86" s="1545"/>
    </row>
    <row r="87" spans="1:15" s="282" customFormat="1" ht="12.75" customHeight="1">
      <c r="A87" s="1544"/>
      <c r="B87" s="1544"/>
      <c r="C87" s="1544"/>
      <c r="D87" s="1544"/>
      <c r="E87" s="1544"/>
      <c r="F87" s="1544"/>
      <c r="G87" s="1544"/>
      <c r="H87" s="1544"/>
      <c r="I87" s="1544"/>
      <c r="J87" s="1544"/>
      <c r="K87" s="1545"/>
      <c r="L87" s="1545"/>
      <c r="M87" s="1545"/>
      <c r="N87" s="1545"/>
      <c r="O87" s="1545"/>
    </row>
    <row r="88" spans="1:15" s="282" customFormat="1" ht="12.75" customHeight="1">
      <c r="A88" s="1544"/>
      <c r="B88" s="1544"/>
      <c r="C88" s="1544"/>
      <c r="D88" s="1544"/>
      <c r="E88" s="1544"/>
      <c r="F88" s="1544"/>
      <c r="G88" s="1544"/>
      <c r="H88" s="1544"/>
      <c r="I88" s="1544"/>
      <c r="J88" s="1544"/>
      <c r="K88" s="1545"/>
      <c r="L88" s="1545"/>
      <c r="M88" s="1545"/>
      <c r="N88" s="1545"/>
      <c r="O88" s="1545"/>
    </row>
    <row r="89" spans="1:15" s="282" customFormat="1" ht="12.75" customHeight="1">
      <c r="A89" s="1544"/>
      <c r="B89" s="1544"/>
      <c r="C89" s="1544"/>
      <c r="D89" s="1544"/>
      <c r="E89" s="1544"/>
      <c r="F89" s="1544"/>
      <c r="G89" s="1544"/>
      <c r="H89" s="1544"/>
      <c r="I89" s="1544"/>
      <c r="J89" s="1544"/>
      <c r="K89" s="1545"/>
      <c r="L89" s="1545"/>
      <c r="M89" s="1545"/>
      <c r="N89" s="1545"/>
      <c r="O89" s="1545"/>
    </row>
    <row r="90" spans="1:15" s="282" customFormat="1" ht="12.75" customHeight="1">
      <c r="A90" s="1544"/>
      <c r="B90" s="1544"/>
      <c r="C90" s="1544"/>
      <c r="D90" s="1544"/>
      <c r="E90" s="1544"/>
      <c r="F90" s="1544"/>
      <c r="G90" s="1544"/>
      <c r="H90" s="1544"/>
      <c r="I90" s="1544"/>
      <c r="J90" s="1544"/>
      <c r="K90" s="1545"/>
      <c r="L90" s="1545"/>
      <c r="M90" s="1545"/>
      <c r="N90" s="1545"/>
      <c r="O90" s="1545"/>
    </row>
    <row r="91" spans="1:15" s="282" customFormat="1" ht="12.75" customHeight="1">
      <c r="A91" s="1544"/>
      <c r="B91" s="1544"/>
      <c r="C91" s="1544"/>
      <c r="D91" s="1544"/>
      <c r="E91" s="1544"/>
      <c r="F91" s="1544"/>
      <c r="G91" s="1544"/>
      <c r="H91" s="1544"/>
      <c r="I91" s="1544"/>
      <c r="J91" s="1544"/>
      <c r="K91" s="1545"/>
      <c r="L91" s="1545"/>
      <c r="M91" s="1545"/>
      <c r="N91" s="1545"/>
      <c r="O91" s="1545"/>
    </row>
    <row r="92" spans="1:15" s="282" customFormat="1" ht="12.75" customHeight="1">
      <c r="A92" s="1544"/>
      <c r="B92" s="1544"/>
      <c r="C92" s="1544"/>
      <c r="D92" s="1544"/>
      <c r="E92" s="1544"/>
      <c r="F92" s="1544"/>
      <c r="G92" s="1544"/>
      <c r="H92" s="1544"/>
      <c r="I92" s="1544"/>
      <c r="J92" s="1544"/>
      <c r="K92" s="1545"/>
      <c r="L92" s="1545"/>
      <c r="M92" s="1545"/>
      <c r="N92" s="1545"/>
      <c r="O92" s="1545"/>
    </row>
    <row r="93" spans="1:15" s="282" customFormat="1" ht="12.75" customHeight="1">
      <c r="A93" s="1544"/>
      <c r="B93" s="1544"/>
      <c r="C93" s="1544"/>
      <c r="D93" s="1544"/>
      <c r="E93" s="1544"/>
      <c r="F93" s="1544"/>
      <c r="G93" s="1544"/>
      <c r="H93" s="1544"/>
      <c r="I93" s="1544"/>
      <c r="J93" s="1544"/>
      <c r="K93" s="1545"/>
      <c r="L93" s="1545"/>
      <c r="M93" s="1545"/>
      <c r="N93" s="1545"/>
      <c r="O93" s="1545"/>
    </row>
    <row r="94" spans="1:15" s="282" customFormat="1" ht="12.75" customHeight="1">
      <c r="A94" s="1544"/>
      <c r="B94" s="1544"/>
      <c r="C94" s="1544"/>
      <c r="D94" s="1544"/>
      <c r="E94" s="1544"/>
      <c r="F94" s="1544"/>
      <c r="G94" s="1544"/>
      <c r="H94" s="1544"/>
      <c r="I94" s="1544"/>
      <c r="J94" s="1544"/>
      <c r="K94" s="1545"/>
      <c r="L94" s="1545"/>
      <c r="M94" s="1545"/>
      <c r="N94" s="1545"/>
      <c r="O94" s="1545"/>
    </row>
    <row r="95" spans="1:15" s="282" customFormat="1" ht="12.75" customHeight="1">
      <c r="A95" s="1544"/>
      <c r="B95" s="1544"/>
      <c r="C95" s="1544"/>
      <c r="D95" s="1544"/>
      <c r="E95" s="1544"/>
      <c r="F95" s="1544"/>
      <c r="G95" s="1544"/>
      <c r="H95" s="1544"/>
      <c r="I95" s="1544"/>
      <c r="J95" s="1544"/>
      <c r="K95" s="1545"/>
      <c r="L95" s="1545"/>
      <c r="M95" s="1545"/>
      <c r="N95" s="1545"/>
      <c r="O95" s="1545"/>
    </row>
    <row r="96" spans="1:15" s="282" customFormat="1" ht="12.75" customHeight="1">
      <c r="A96" s="1544"/>
      <c r="B96" s="1544"/>
      <c r="C96" s="1544"/>
      <c r="D96" s="1544"/>
      <c r="E96" s="1544"/>
      <c r="F96" s="1544"/>
      <c r="G96" s="1544"/>
      <c r="H96" s="1544"/>
      <c r="I96" s="1544"/>
      <c r="J96" s="1544"/>
      <c r="K96" s="1545"/>
      <c r="L96" s="1545"/>
      <c r="M96" s="1545"/>
      <c r="N96" s="1545"/>
      <c r="O96" s="1545"/>
    </row>
    <row r="97" spans="1:15" s="282" customFormat="1" ht="12.75" customHeight="1">
      <c r="A97" s="1544"/>
      <c r="B97" s="1544"/>
      <c r="C97" s="1544"/>
      <c r="D97" s="1544"/>
      <c r="E97" s="1544"/>
      <c r="F97" s="1544"/>
      <c r="G97" s="1544"/>
      <c r="H97" s="1544"/>
      <c r="I97" s="1544"/>
      <c r="J97" s="1544"/>
      <c r="K97" s="1545"/>
      <c r="L97" s="1545"/>
      <c r="M97" s="1545"/>
      <c r="N97" s="1545"/>
      <c r="O97" s="1545"/>
    </row>
    <row r="98" spans="1:15" s="282" customFormat="1" ht="12.75" customHeight="1">
      <c r="A98" s="1544"/>
      <c r="B98" s="1544"/>
      <c r="C98" s="1544"/>
      <c r="D98" s="1544"/>
      <c r="E98" s="1544"/>
      <c r="F98" s="1544"/>
      <c r="G98" s="1544"/>
      <c r="H98" s="1544"/>
      <c r="I98" s="1544"/>
      <c r="J98" s="1544"/>
      <c r="K98" s="1545"/>
      <c r="L98" s="1545"/>
      <c r="M98" s="1545"/>
      <c r="N98" s="1545"/>
      <c r="O98" s="1545"/>
    </row>
    <row r="99" spans="1:15" s="282" customFormat="1" ht="12.75" customHeight="1">
      <c r="A99" s="1544"/>
      <c r="B99" s="1544"/>
      <c r="C99" s="1544"/>
      <c r="D99" s="1544"/>
      <c r="E99" s="1544"/>
      <c r="F99" s="1544"/>
      <c r="G99" s="1544"/>
      <c r="H99" s="1544"/>
      <c r="I99" s="1544"/>
      <c r="J99" s="1544"/>
      <c r="K99" s="1545"/>
      <c r="L99" s="1545"/>
      <c r="M99" s="1545"/>
      <c r="N99" s="1545"/>
      <c r="O99" s="1545"/>
    </row>
    <row r="100" spans="1:15" s="282" customFormat="1" ht="12.75" customHeight="1">
      <c r="A100" s="1544"/>
      <c r="B100" s="1544"/>
      <c r="C100" s="1544"/>
      <c r="D100" s="1544"/>
      <c r="E100" s="1544"/>
      <c r="F100" s="1544"/>
      <c r="G100" s="1544"/>
      <c r="H100" s="1544"/>
      <c r="I100" s="1544"/>
      <c r="J100" s="1544"/>
      <c r="K100" s="1545"/>
      <c r="L100" s="1545"/>
      <c r="M100" s="1545"/>
      <c r="N100" s="1545"/>
      <c r="O100" s="1545"/>
    </row>
  </sheetData>
  <mergeCells count="7">
    <mergeCell ref="A83:J83"/>
    <mergeCell ref="A82:J82"/>
    <mergeCell ref="A47:J47"/>
    <mergeCell ref="A31:J31"/>
    <mergeCell ref="A28:J28"/>
    <mergeCell ref="A29:J29"/>
    <mergeCell ref="A30:J30"/>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2 SEGMENTAL REPORTING&amp;R&amp;8Small and medium-sized enterprises </oddHeader>
  </headerFooter>
  <rowBreaks count="1" manualBreakCount="1">
    <brk id="31"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9"/>
  <sheetViews>
    <sheetView showGridLines="0" zoomScale="140" zoomScaleNormal="140" zoomScaleSheetLayoutView="100" workbookViewId="0"/>
  </sheetViews>
  <sheetFormatPr baseColWidth="10" defaultColWidth="10.85546875" defaultRowHeight="22.5" customHeight="1"/>
  <cols>
    <col min="1" max="1" width="35.28515625" style="725" customWidth="1"/>
    <col min="2" max="2" width="6.42578125" style="731" customWidth="1"/>
    <col min="3" max="12" width="6.42578125" style="725" customWidth="1"/>
    <col min="13" max="16384" width="10.85546875" style="725"/>
  </cols>
  <sheetData>
    <row r="1" spans="1:10" s="522" customFormat="1" ht="22.5" customHeight="1">
      <c r="A1" s="610"/>
      <c r="B1" s="611"/>
      <c r="C1" s="611"/>
      <c r="D1" s="611"/>
      <c r="E1" s="611"/>
      <c r="F1" s="611"/>
      <c r="G1" s="611"/>
      <c r="H1" s="611"/>
      <c r="I1" s="611"/>
      <c r="J1" s="679"/>
    </row>
    <row r="2" spans="1:10" s="512" customFormat="1" ht="18.75" customHeight="1">
      <c r="A2" s="612" t="s">
        <v>1914</v>
      </c>
    </row>
    <row r="3" spans="1:10" s="512" customFormat="1" ht="12" customHeight="1"/>
    <row r="4" spans="1:10" s="709" customFormat="1" ht="13.5" customHeight="1">
      <c r="A4" s="708" t="s">
        <v>1</v>
      </c>
      <c r="B4" s="947" t="s">
        <v>1812</v>
      </c>
      <c r="C4" s="292" t="s">
        <v>1683</v>
      </c>
      <c r="D4" s="662" t="s">
        <v>1650</v>
      </c>
      <c r="E4" s="662" t="s">
        <v>1577</v>
      </c>
      <c r="F4" s="662" t="s">
        <v>1325</v>
      </c>
      <c r="G4" s="662" t="s">
        <v>1288</v>
      </c>
      <c r="H4" s="662" t="s">
        <v>1219</v>
      </c>
      <c r="I4" s="662" t="s">
        <v>1120</v>
      </c>
      <c r="J4" s="662" t="s">
        <v>1075</v>
      </c>
    </row>
    <row r="5" spans="1:10" s="709" customFormat="1" ht="12" customHeight="1">
      <c r="A5" s="710" t="s">
        <v>13</v>
      </c>
      <c r="B5" s="2430">
        <v>3641.1438550639</v>
      </c>
      <c r="C5" s="2431">
        <v>3929.2393787751994</v>
      </c>
      <c r="D5" s="2431">
        <v>3907.9335946964002</v>
      </c>
      <c r="E5" s="2431">
        <v>3749.4417585180004</v>
      </c>
      <c r="F5" s="2431">
        <v>3611.098217583</v>
      </c>
      <c r="G5" s="2431">
        <v>3725.5498870820006</v>
      </c>
      <c r="H5" s="2431">
        <v>3418.612908061998</v>
      </c>
      <c r="I5" s="2431">
        <v>3210.2948587000001</v>
      </c>
      <c r="J5" s="2431">
        <v>3196.1276730660002</v>
      </c>
    </row>
    <row r="6" spans="1:10" s="709" customFormat="1" ht="12" customHeight="1">
      <c r="A6" s="902" t="s">
        <v>4</v>
      </c>
      <c r="B6" s="2432">
        <v>1308.8176742374001</v>
      </c>
      <c r="C6" s="2433">
        <v>1358.1069979966098</v>
      </c>
      <c r="D6" s="2433">
        <v>1429.3124406232903</v>
      </c>
      <c r="E6" s="2433">
        <v>1761.762637522</v>
      </c>
      <c r="F6" s="2433">
        <v>1533.4999504730001</v>
      </c>
      <c r="G6" s="2433">
        <v>1566.9487934110007</v>
      </c>
      <c r="H6" s="2433">
        <v>1398.5157717729994</v>
      </c>
      <c r="I6" s="2433">
        <v>1331.5554822890003</v>
      </c>
      <c r="J6" s="2433">
        <v>1423.5550664359998</v>
      </c>
    </row>
    <row r="7" spans="1:10" s="709" customFormat="1" ht="12" customHeight="1">
      <c r="A7" s="1814" t="s">
        <v>120</v>
      </c>
      <c r="B7" s="2434">
        <v>4949.9615293012994</v>
      </c>
      <c r="C7" s="2435">
        <v>5287.3463767718094</v>
      </c>
      <c r="D7" s="2435">
        <v>5337.2460353196902</v>
      </c>
      <c r="E7" s="2435">
        <v>5511.2043960400006</v>
      </c>
      <c r="F7" s="2435">
        <v>5144.5981680559998</v>
      </c>
      <c r="G7" s="2435">
        <v>5292.4986804930013</v>
      </c>
      <c r="H7" s="2435">
        <v>4817.1286798349975</v>
      </c>
      <c r="I7" s="2435">
        <v>4541.850340989</v>
      </c>
      <c r="J7" s="2435">
        <v>4619.682739502</v>
      </c>
    </row>
    <row r="8" spans="1:10" s="709" customFormat="1" ht="12" customHeight="1">
      <c r="A8" s="1814" t="s">
        <v>647</v>
      </c>
      <c r="B8" s="2436">
        <v>-2013.07721575134</v>
      </c>
      <c r="C8" s="2437">
        <v>-2201.5717221264313</v>
      </c>
      <c r="D8" s="2437">
        <v>-2042.5014994272694</v>
      </c>
      <c r="E8" s="2437">
        <v>-1892.2038006729997</v>
      </c>
      <c r="F8" s="2437">
        <v>-1917.074065815</v>
      </c>
      <c r="G8" s="2437">
        <v>-1914.4659506910007</v>
      </c>
      <c r="H8" s="2437">
        <v>-1758.6281788669999</v>
      </c>
      <c r="I8" s="2437">
        <v>-1744.9746359810001</v>
      </c>
      <c r="J8" s="2437">
        <v>-1846.0100024029998</v>
      </c>
    </row>
    <row r="9" spans="1:10" s="709" customFormat="1" ht="12" customHeight="1">
      <c r="A9" s="776" t="s">
        <v>245</v>
      </c>
      <c r="B9" s="2438">
        <v>2936.8843135499601</v>
      </c>
      <c r="C9" s="2439">
        <v>3085.7746546453782</v>
      </c>
      <c r="D9" s="2439">
        <v>3294.7445358924206</v>
      </c>
      <c r="E9" s="2439">
        <v>3619.0005953670006</v>
      </c>
      <c r="F9" s="2439">
        <v>3227.524102241</v>
      </c>
      <c r="G9" s="2439">
        <v>3378.0327298020006</v>
      </c>
      <c r="H9" s="2439">
        <v>3058.5005009679976</v>
      </c>
      <c r="I9" s="2439">
        <v>2796.8757050079998</v>
      </c>
      <c r="J9" s="2439">
        <v>2773.6727370990002</v>
      </c>
    </row>
    <row r="10" spans="1:10" s="709" customFormat="1" ht="12" customHeight="1">
      <c r="A10" s="913" t="s">
        <v>30</v>
      </c>
      <c r="B10" s="2440">
        <v>3.9539282981000001</v>
      </c>
      <c r="C10" s="2441">
        <v>4.5856208556999984</v>
      </c>
      <c r="D10" s="2441">
        <v>1.3998098624999908</v>
      </c>
      <c r="E10" s="2441">
        <v>41.587082486000007</v>
      </c>
      <c r="F10" s="2441">
        <v>5.8352399960000003</v>
      </c>
      <c r="G10" s="2441">
        <v>9.4338967679999968</v>
      </c>
      <c r="H10" s="2441">
        <v>11.551772085000001</v>
      </c>
      <c r="I10" s="2441">
        <v>-0.66511463799999992</v>
      </c>
      <c r="J10" s="2441">
        <v>0.40314999099999999</v>
      </c>
    </row>
    <row r="11" spans="1:10" s="709" customFormat="1" ht="12" customHeight="1">
      <c r="A11" s="913" t="s">
        <v>1889</v>
      </c>
      <c r="B11" s="2440">
        <v>-1356.0367743593001</v>
      </c>
      <c r="C11" s="2441">
        <v>-1079.1382759356998</v>
      </c>
      <c r="D11" s="2441">
        <v>-433.43043807900011</v>
      </c>
      <c r="E11" s="2441">
        <v>-284.05285286700001</v>
      </c>
      <c r="F11" s="2441">
        <v>-311.61220426599999</v>
      </c>
      <c r="G11" s="2441">
        <v>-464.99426562499991</v>
      </c>
      <c r="H11" s="2441">
        <v>32.602435335000024</v>
      </c>
      <c r="I11" s="2441">
        <v>-334.55393324100004</v>
      </c>
      <c r="J11" s="2441">
        <v>93.428459930999992</v>
      </c>
    </row>
    <row r="12" spans="1:10" s="709" customFormat="1" ht="12" customHeight="1">
      <c r="A12" s="902" t="s">
        <v>1890</v>
      </c>
      <c r="B12" s="2432">
        <v>1.4410000000000001</v>
      </c>
      <c r="C12" s="2433">
        <v>-5.6710000000000136</v>
      </c>
      <c r="D12" s="2433">
        <v>0.73299999999999699</v>
      </c>
      <c r="E12" s="2433">
        <v>-5.3819999999999979</v>
      </c>
      <c r="F12" s="2433">
        <v>-56.716999999999999</v>
      </c>
      <c r="G12" s="2433">
        <v>-13.820477081999996</v>
      </c>
      <c r="H12" s="2433">
        <v>-43.262000000000008</v>
      </c>
      <c r="I12" s="2433">
        <v>-47.265999999999998</v>
      </c>
      <c r="J12" s="2433">
        <v>2.1190000000000002</v>
      </c>
    </row>
    <row r="13" spans="1:10" s="709" customFormat="1" ht="12" customHeight="1">
      <c r="A13" s="776" t="s">
        <v>9</v>
      </c>
      <c r="B13" s="2430">
        <v>1586.24246748876</v>
      </c>
      <c r="C13" s="2431">
        <v>2005.5509995653786</v>
      </c>
      <c r="D13" s="2431">
        <v>2863.446907675921</v>
      </c>
      <c r="E13" s="2431">
        <v>3371.1528249860003</v>
      </c>
      <c r="F13" s="2431">
        <v>2865.0301379709999</v>
      </c>
      <c r="G13" s="2431">
        <v>2908.6518838630009</v>
      </c>
      <c r="H13" s="2431">
        <v>3059.3927083879971</v>
      </c>
      <c r="I13" s="2431">
        <v>2414.3906571289999</v>
      </c>
      <c r="J13" s="2431">
        <v>2869.6233470210004</v>
      </c>
    </row>
    <row r="14" spans="1:10" s="709" customFormat="1" ht="12" customHeight="1">
      <c r="A14" s="913" t="s">
        <v>1089</v>
      </c>
      <c r="B14" s="2442">
        <v>-428.28546622196495</v>
      </c>
      <c r="C14" s="2443">
        <v>-581.6097898739597</v>
      </c>
      <c r="D14" s="2443">
        <v>-830.39960322601701</v>
      </c>
      <c r="E14" s="2443">
        <v>-977.63431924593999</v>
      </c>
      <c r="F14" s="2443">
        <v>-830.85874001158993</v>
      </c>
      <c r="G14" s="2443">
        <v>-901.6820839975303</v>
      </c>
      <c r="H14" s="2443">
        <v>-948.41173960027913</v>
      </c>
      <c r="I14" s="2443">
        <v>-748.46110370998997</v>
      </c>
      <c r="J14" s="2443">
        <v>-889.5832375765101</v>
      </c>
    </row>
    <row r="15" spans="1:10" s="709" customFormat="1" ht="12" customHeight="1">
      <c r="A15" s="913" t="s">
        <v>195</v>
      </c>
      <c r="B15" s="2290">
        <v>3.2852348999999998</v>
      </c>
      <c r="C15" s="2291">
        <v>0</v>
      </c>
      <c r="D15" s="2291">
        <v>0</v>
      </c>
      <c r="E15" s="2291">
        <v>0</v>
      </c>
      <c r="F15" s="2291">
        <v>0</v>
      </c>
      <c r="G15" s="2291">
        <v>1.6654622400000001</v>
      </c>
      <c r="H15" s="2291">
        <v>0</v>
      </c>
      <c r="I15" s="2291">
        <v>0</v>
      </c>
      <c r="J15" s="2291">
        <v>0</v>
      </c>
    </row>
    <row r="16" spans="1:10" s="723" customFormat="1" ht="12" customHeight="1">
      <c r="A16" s="721" t="s">
        <v>10</v>
      </c>
      <c r="B16" s="2444">
        <v>1161.24223616679</v>
      </c>
      <c r="C16" s="2445">
        <v>1423.9412096914189</v>
      </c>
      <c r="D16" s="2445">
        <v>2033.047304449904</v>
      </c>
      <c r="E16" s="2445">
        <v>2393.5185057400604</v>
      </c>
      <c r="F16" s="2445">
        <v>2034.1713979594101</v>
      </c>
      <c r="G16" s="2445">
        <v>2008.6352621054705</v>
      </c>
      <c r="H16" s="2445">
        <v>2110.9809687877178</v>
      </c>
      <c r="I16" s="2445">
        <v>1665.9295534190101</v>
      </c>
      <c r="J16" s="2445">
        <v>1980.0401094444903</v>
      </c>
    </row>
    <row r="17" spans="1:20" s="461" customFormat="1" ht="7.5" customHeight="1">
      <c r="A17" s="1455"/>
      <c r="B17" s="686"/>
      <c r="C17" s="1345"/>
      <c r="D17" s="686"/>
      <c r="E17" s="686"/>
      <c r="F17" s="686"/>
      <c r="G17" s="686"/>
      <c r="H17" s="686"/>
      <c r="I17" s="686"/>
      <c r="J17" s="686"/>
    </row>
    <row r="18" spans="1:20" s="461" customFormat="1" ht="12" customHeight="1">
      <c r="A18" s="1459" t="s">
        <v>1124</v>
      </c>
      <c r="B18" s="1456"/>
      <c r="C18" s="1457"/>
      <c r="D18" s="1458"/>
      <c r="E18" s="1458"/>
      <c r="F18" s="1458"/>
      <c r="G18" s="1458"/>
      <c r="H18" s="1458"/>
      <c r="I18" s="1458"/>
      <c r="J18" s="1458"/>
    </row>
    <row r="19" spans="1:20" ht="12" customHeight="1">
      <c r="A19" s="1466" t="s">
        <v>1894</v>
      </c>
      <c r="B19" s="1068">
        <v>563.05943699762906</v>
      </c>
      <c r="C19" s="727">
        <v>579.30967137432594</v>
      </c>
      <c r="D19" s="727">
        <v>582.696750249621</v>
      </c>
      <c r="E19" s="727">
        <v>557.94268401172303</v>
      </c>
      <c r="F19" s="727">
        <v>552.12287193074496</v>
      </c>
      <c r="G19" s="727">
        <v>520.75269831541016</v>
      </c>
      <c r="H19" s="727">
        <v>493.47815607997336</v>
      </c>
      <c r="I19" s="727">
        <v>482.57382144881166</v>
      </c>
      <c r="J19" s="727">
        <v>487.71660340982999</v>
      </c>
    </row>
    <row r="20" spans="1:20" s="728" customFormat="1" ht="12" customHeight="1">
      <c r="A20" s="1466" t="s">
        <v>1892</v>
      </c>
      <c r="B20" s="1068">
        <v>383.18644666433801</v>
      </c>
      <c r="C20" s="727">
        <v>403.45536767001198</v>
      </c>
      <c r="D20" s="727">
        <v>408.930304263484</v>
      </c>
      <c r="E20" s="727">
        <v>379.06808923877003</v>
      </c>
      <c r="F20" s="727">
        <v>379.950813004064</v>
      </c>
      <c r="G20" s="727">
        <v>385.71561250696391</v>
      </c>
      <c r="H20" s="727">
        <v>362.02098962455591</v>
      </c>
      <c r="I20" s="727">
        <v>367.11368394861915</v>
      </c>
      <c r="J20" s="727">
        <v>379.76190424254099</v>
      </c>
    </row>
    <row r="21" spans="1:20" s="728" customFormat="1" ht="12" customHeight="1">
      <c r="A21" s="1466" t="s">
        <v>640</v>
      </c>
      <c r="B21" s="1068">
        <v>204.97804591481</v>
      </c>
      <c r="C21" s="727">
        <v>222.74645448437499</v>
      </c>
      <c r="D21" s="727">
        <v>218.65791402695498</v>
      </c>
      <c r="E21" s="727">
        <v>222.50450550927002</v>
      </c>
      <c r="F21" s="727">
        <v>209.88989675249846</v>
      </c>
      <c r="G21" s="727">
        <v>211.80429046465974</v>
      </c>
      <c r="H21" s="727">
        <v>203.01907627289981</v>
      </c>
      <c r="I21" s="727">
        <v>199.99631112618994</v>
      </c>
      <c r="J21" s="727">
        <v>195.87426821578526</v>
      </c>
    </row>
    <row r="22" spans="1:20" s="728" customFormat="1" ht="12" customHeight="1">
      <c r="A22" s="1466" t="s">
        <v>1893</v>
      </c>
      <c r="B22" s="1068">
        <v>86.375322666665809</v>
      </c>
      <c r="C22" s="727">
        <v>70.867659494551191</v>
      </c>
      <c r="D22" s="727">
        <v>70.413938936588607</v>
      </c>
      <c r="E22" s="727">
        <v>69.807347483516509</v>
      </c>
      <c r="F22" s="727">
        <v>72.490036000000003</v>
      </c>
      <c r="G22" s="727">
        <v>57.545214728260852</v>
      </c>
      <c r="H22" s="727">
        <v>54.259104217391325</v>
      </c>
      <c r="I22" s="727">
        <v>53.541155516483528</v>
      </c>
      <c r="J22" s="727">
        <v>57.490125999999997</v>
      </c>
    </row>
    <row r="23" spans="1:20" s="461" customFormat="1" ht="7.5" customHeight="1">
      <c r="A23" s="1465"/>
      <c r="B23" s="1453"/>
      <c r="C23" s="1454"/>
      <c r="D23" s="1453"/>
      <c r="E23" s="1453"/>
      <c r="F23" s="1453"/>
      <c r="G23" s="1453"/>
      <c r="H23" s="1453"/>
      <c r="I23" s="1453"/>
      <c r="J23" s="1453"/>
    </row>
    <row r="24" spans="1:20" s="461" customFormat="1" ht="12" customHeight="1">
      <c r="A24" s="1459" t="s">
        <v>1125</v>
      </c>
      <c r="B24" s="1456"/>
      <c r="C24" s="1457"/>
      <c r="D24" s="1458"/>
      <c r="E24" s="1458"/>
      <c r="F24" s="1458"/>
      <c r="G24" s="1458"/>
      <c r="H24" s="1458"/>
      <c r="I24" s="1458"/>
      <c r="J24" s="1458"/>
    </row>
    <row r="25" spans="1:20" s="728" customFormat="1" ht="12" customHeight="1">
      <c r="A25" s="1466" t="s">
        <v>1127</v>
      </c>
      <c r="B25" s="1068">
        <v>40.668542650986801</v>
      </c>
      <c r="C25" s="727">
        <v>41.638500019561796</v>
      </c>
      <c r="D25" s="727">
        <v>38.268827891965998</v>
      </c>
      <c r="E25" s="727">
        <v>34.333762000055998</v>
      </c>
      <c r="F25" s="727">
        <v>37.263825146122329</v>
      </c>
      <c r="G25" s="727">
        <v>36.173196561149943</v>
      </c>
      <c r="H25" s="727">
        <v>36.507809854214614</v>
      </c>
      <c r="I25" s="727">
        <v>38.41990609494691</v>
      </c>
      <c r="J25" s="727">
        <v>39.959670533608957</v>
      </c>
    </row>
    <row r="26" spans="1:20" s="728" customFormat="1" ht="12" customHeight="1">
      <c r="A26" s="1466" t="s">
        <v>1129</v>
      </c>
      <c r="B26" s="1068">
        <v>68.054351190272598</v>
      </c>
      <c r="C26" s="727">
        <v>69.644162285928104</v>
      </c>
      <c r="D26" s="727">
        <v>70.178923099932007</v>
      </c>
      <c r="E26" s="727">
        <v>67.9403279407111</v>
      </c>
      <c r="F26" s="727">
        <v>68.81635091033192</v>
      </c>
      <c r="G26" s="727">
        <v>74.068864886292573</v>
      </c>
      <c r="H26" s="727">
        <v>73.361097176079781</v>
      </c>
      <c r="I26" s="727">
        <v>76.074098434608146</v>
      </c>
      <c r="J26" s="727">
        <v>77.865281105352437</v>
      </c>
    </row>
    <row r="27" spans="1:20" s="728" customFormat="1" ht="12" customHeight="1">
      <c r="A27" s="1467" t="s">
        <v>1915</v>
      </c>
      <c r="B27" s="1069">
        <v>5.4072049838580902</v>
      </c>
      <c r="C27" s="730">
        <v>7.971664386159981</v>
      </c>
      <c r="D27" s="730">
        <v>11.4549680344769</v>
      </c>
      <c r="E27" s="730">
        <v>13.752673278968398</v>
      </c>
      <c r="F27" s="730">
        <v>11.380453879132432</v>
      </c>
      <c r="G27" s="730">
        <v>13.848314078094853</v>
      </c>
      <c r="H27" s="730">
        <v>15.435359024094851</v>
      </c>
      <c r="I27" s="730">
        <v>12.480166084178569</v>
      </c>
      <c r="J27" s="730">
        <v>13.967898880723334</v>
      </c>
    </row>
    <row r="28" spans="1:20" ht="7.5" customHeight="1"/>
    <row r="29" spans="1:20" ht="12.75" customHeight="1">
      <c r="A29" s="2628" t="s">
        <v>1895</v>
      </c>
      <c r="B29" s="2628"/>
      <c r="C29" s="2628"/>
      <c r="D29" s="2628"/>
      <c r="E29" s="2628"/>
      <c r="F29" s="2628"/>
      <c r="G29" s="2628"/>
      <c r="H29" s="2628"/>
      <c r="I29" s="2628"/>
      <c r="J29" s="2628"/>
    </row>
    <row r="30" spans="1:20" ht="21.75" customHeight="1">
      <c r="A30" s="2628" t="s">
        <v>1916</v>
      </c>
      <c r="B30" s="2628"/>
      <c r="C30" s="2628"/>
      <c r="D30" s="2628"/>
      <c r="E30" s="2628"/>
      <c r="F30" s="2628"/>
      <c r="G30" s="2628"/>
      <c r="H30" s="2628"/>
      <c r="I30" s="2628"/>
      <c r="J30" s="2628"/>
    </row>
    <row r="31" spans="1:20" s="1436" customFormat="1" ht="10.5" customHeight="1">
      <c r="A31" s="2760" t="s">
        <v>1897</v>
      </c>
      <c r="B31" s="2760"/>
      <c r="C31" s="2760"/>
      <c r="D31" s="2760"/>
      <c r="E31" s="2760"/>
      <c r="F31" s="2760"/>
      <c r="G31" s="2760"/>
      <c r="H31" s="2760"/>
      <c r="I31" s="2760"/>
      <c r="J31" s="2760"/>
      <c r="K31" s="1507"/>
      <c r="L31" s="1507"/>
      <c r="M31" s="1507"/>
      <c r="N31" s="1507"/>
      <c r="O31" s="1507"/>
      <c r="P31" s="1434"/>
      <c r="Q31" s="1434"/>
      <c r="R31" s="1434"/>
      <c r="S31" s="1434"/>
      <c r="T31" s="1435"/>
    </row>
    <row r="32" spans="1:20" ht="12.75" customHeight="1">
      <c r="A32" s="2628" t="s">
        <v>1908</v>
      </c>
      <c r="B32" s="2628"/>
      <c r="C32" s="2628"/>
      <c r="D32" s="2628"/>
      <c r="E32" s="2628"/>
      <c r="F32" s="2628"/>
      <c r="G32" s="2628"/>
      <c r="H32" s="2628"/>
      <c r="I32" s="2628"/>
      <c r="J32" s="2628"/>
    </row>
    <row r="33" spans="1:15" s="522" customFormat="1" ht="22.5" customHeight="1">
      <c r="A33" s="610"/>
      <c r="B33" s="611"/>
      <c r="C33" s="611"/>
      <c r="D33" s="611"/>
      <c r="E33" s="611"/>
      <c r="F33" s="611"/>
      <c r="G33" s="679"/>
      <c r="H33" s="611"/>
      <c r="I33" s="611"/>
      <c r="J33" s="611"/>
    </row>
    <row r="34" spans="1:15" s="512" customFormat="1" ht="18.75" customHeight="1">
      <c r="A34" s="612" t="s">
        <v>1170</v>
      </c>
    </row>
    <row r="35" spans="1:15" s="1359" customFormat="1" ht="21.75" customHeight="1">
      <c r="A35" s="1501"/>
      <c r="B35" s="1501"/>
      <c r="C35" s="1501"/>
      <c r="D35" s="1501"/>
      <c r="E35" s="1501"/>
      <c r="F35" s="1501"/>
      <c r="G35" s="1501"/>
      <c r="H35" s="1501"/>
      <c r="I35" s="1501"/>
      <c r="J35" s="1501"/>
      <c r="K35" s="1509"/>
      <c r="L35" s="1505"/>
    </row>
    <row r="36" spans="1:15" s="1359" customFormat="1" ht="21.75" customHeight="1">
      <c r="A36" s="1501"/>
      <c r="B36" s="1501"/>
      <c r="C36" s="1501"/>
      <c r="D36" s="1501"/>
      <c r="E36" s="1501"/>
      <c r="F36" s="1501"/>
      <c r="G36" s="1501"/>
      <c r="H36" s="1501"/>
      <c r="I36" s="1501"/>
      <c r="J36" s="1501"/>
      <c r="L36" s="1505"/>
    </row>
    <row r="37" spans="1:15" s="1359" customFormat="1" ht="21.75" customHeight="1">
      <c r="A37" s="1501"/>
      <c r="B37" s="1501"/>
      <c r="C37" s="1501"/>
      <c r="D37" s="1501"/>
      <c r="E37" s="1501"/>
      <c r="F37" s="1501"/>
      <c r="G37" s="1501"/>
      <c r="H37" s="1501"/>
      <c r="I37" s="1501"/>
      <c r="J37" s="1501"/>
      <c r="L37" s="1505"/>
    </row>
    <row r="38" spans="1:15" s="1359" customFormat="1" ht="21.75" customHeight="1">
      <c r="A38" s="1501"/>
      <c r="B38" s="1501"/>
      <c r="C38" s="1501"/>
      <c r="D38" s="1501"/>
      <c r="E38" s="1501"/>
      <c r="F38" s="1501"/>
      <c r="G38" s="1501"/>
      <c r="H38" s="1501"/>
      <c r="I38" s="1501"/>
      <c r="J38" s="1501"/>
      <c r="L38" s="1505"/>
    </row>
    <row r="39" spans="1:15" s="1359" customFormat="1" ht="21.75" customHeight="1">
      <c r="A39" s="1501"/>
      <c r="B39" s="1501"/>
      <c r="C39" s="1501"/>
      <c r="D39" s="1501"/>
      <c r="E39" s="1501"/>
      <c r="F39" s="1501"/>
      <c r="G39" s="1501"/>
      <c r="H39" s="1501"/>
      <c r="I39" s="1501"/>
      <c r="J39" s="1501"/>
      <c r="L39" s="1505"/>
    </row>
    <row r="40" spans="1:15" s="1359" customFormat="1" ht="21.75" customHeight="1">
      <c r="A40" s="1501"/>
      <c r="B40" s="1501"/>
      <c r="C40" s="1501"/>
      <c r="D40" s="1501"/>
      <c r="E40" s="1501"/>
      <c r="F40" s="1501"/>
      <c r="G40" s="1501"/>
      <c r="H40" s="1501"/>
      <c r="I40" s="1501"/>
      <c r="J40" s="1501"/>
      <c r="L40" s="1505"/>
    </row>
    <row r="41" spans="1:15" s="1359" customFormat="1" ht="21.75" customHeight="1">
      <c r="A41" s="1501"/>
      <c r="B41" s="1501"/>
      <c r="C41" s="1501"/>
      <c r="D41" s="1501"/>
      <c r="E41" s="1501"/>
      <c r="F41" s="1501"/>
      <c r="G41" s="1501"/>
      <c r="H41" s="1501"/>
      <c r="I41" s="1501"/>
      <c r="J41" s="1501"/>
      <c r="L41" s="1505"/>
    </row>
    <row r="42" spans="1:15" s="1359" customFormat="1" ht="21.75" customHeight="1">
      <c r="A42" s="1501"/>
      <c r="B42" s="1501"/>
      <c r="C42" s="1501"/>
      <c r="D42" s="1501"/>
      <c r="E42" s="1501"/>
      <c r="F42" s="1501"/>
      <c r="G42" s="1501"/>
      <c r="H42" s="1501"/>
      <c r="I42" s="1501"/>
      <c r="J42" s="1501"/>
      <c r="L42" s="1505"/>
    </row>
    <row r="43" spans="1:15" s="1359" customFormat="1" ht="21.75" customHeight="1">
      <c r="A43" s="1501"/>
      <c r="B43" s="1501"/>
      <c r="C43" s="1501"/>
      <c r="D43" s="1501"/>
      <c r="E43" s="1501"/>
      <c r="F43" s="1501"/>
      <c r="G43" s="1501"/>
      <c r="H43" s="1501"/>
      <c r="I43" s="1501"/>
      <c r="J43" s="1501"/>
      <c r="L43" s="1505"/>
    </row>
    <row r="44" spans="1:15" s="1359" customFormat="1" ht="21.75" customHeight="1">
      <c r="A44" s="1501"/>
      <c r="B44" s="1501"/>
      <c r="C44" s="1501"/>
      <c r="D44" s="1501"/>
      <c r="E44" s="1501"/>
      <c r="F44" s="1501"/>
      <c r="G44" s="1501"/>
      <c r="H44" s="1501"/>
      <c r="I44" s="1501"/>
      <c r="J44" s="1501"/>
      <c r="L44" s="1505"/>
    </row>
    <row r="45" spans="1:15" s="1359" customFormat="1" ht="21.75" customHeight="1">
      <c r="A45" s="1510"/>
      <c r="B45" s="1510"/>
      <c r="C45" s="1510"/>
      <c r="D45" s="1510"/>
      <c r="E45" s="1510"/>
      <c r="F45" s="1510"/>
      <c r="G45" s="1510"/>
      <c r="H45" s="1510"/>
      <c r="I45" s="1510"/>
      <c r="J45" s="1510"/>
      <c r="L45" s="1505"/>
    </row>
    <row r="46" spans="1:15" s="1359" customFormat="1" ht="21.75" customHeight="1">
      <c r="A46" s="1510"/>
      <c r="B46" s="1510"/>
      <c r="C46" s="1510"/>
      <c r="D46" s="1510"/>
      <c r="E46" s="1510"/>
      <c r="F46" s="1510"/>
      <c r="G46" s="1510"/>
      <c r="H46" s="1510"/>
      <c r="I46" s="1510"/>
      <c r="J46" s="1510"/>
      <c r="L46" s="1505"/>
    </row>
    <row r="47" spans="1:15" s="1359" customFormat="1" ht="13.5" customHeight="1">
      <c r="A47" s="1501"/>
      <c r="B47" s="1501"/>
      <c r="C47" s="1501"/>
      <c r="D47" s="1501"/>
      <c r="E47" s="1501"/>
      <c r="F47" s="1501"/>
      <c r="G47" s="1501"/>
      <c r="H47" s="1501"/>
      <c r="I47" s="1501"/>
      <c r="J47" s="1501"/>
      <c r="L47" s="1505"/>
    </row>
    <row r="48" spans="1:15" s="282" customFormat="1" ht="12.75" customHeight="1">
      <c r="A48" s="2628" t="s">
        <v>1158</v>
      </c>
      <c r="B48" s="2628"/>
      <c r="C48" s="2628"/>
      <c r="D48" s="2628"/>
      <c r="E48" s="2628"/>
      <c r="F48" s="2628"/>
      <c r="G48" s="2628"/>
      <c r="H48" s="2628"/>
      <c r="I48" s="2628"/>
      <c r="J48" s="2628"/>
      <c r="K48" s="1502"/>
      <c r="L48" s="1502"/>
      <c r="M48" s="1502"/>
      <c r="N48" s="1502"/>
      <c r="O48" s="1502"/>
    </row>
    <row r="49" spans="1:15" s="282" customFormat="1" ht="12.75" customHeight="1">
      <c r="A49" s="1500"/>
      <c r="B49" s="1500"/>
      <c r="C49" s="1500"/>
      <c r="D49" s="1500"/>
      <c r="E49" s="1500"/>
      <c r="F49" s="1500"/>
      <c r="G49" s="1500"/>
      <c r="H49" s="1500"/>
      <c r="I49" s="1500"/>
      <c r="J49" s="1500"/>
      <c r="K49" s="1502"/>
      <c r="L49" s="1502"/>
      <c r="M49" s="1502"/>
      <c r="N49" s="1502"/>
      <c r="O49" s="1502"/>
    </row>
    <row r="50" spans="1:15" s="512" customFormat="1" ht="18.75" customHeight="1">
      <c r="A50" s="612" t="s">
        <v>1827</v>
      </c>
    </row>
    <row r="51" spans="1:15" s="282" customFormat="1" ht="12.75" customHeight="1">
      <c r="A51" s="1500"/>
      <c r="B51" s="1500"/>
      <c r="C51" s="1500"/>
      <c r="D51" s="1500"/>
      <c r="E51" s="1500"/>
      <c r="F51" s="1500"/>
      <c r="G51" s="1500"/>
      <c r="H51" s="1500"/>
      <c r="I51" s="1500"/>
      <c r="J51" s="1500"/>
      <c r="K51" s="1502"/>
      <c r="L51" s="1502"/>
      <c r="M51" s="1502"/>
      <c r="N51" s="1502"/>
      <c r="O51" s="1502"/>
    </row>
    <row r="52" spans="1:15" s="282" customFormat="1" ht="12.75" customHeight="1">
      <c r="A52" s="1500"/>
      <c r="B52" s="1500"/>
      <c r="C52" s="1500"/>
      <c r="D52" s="1500"/>
      <c r="E52" s="1500"/>
      <c r="F52" s="1500"/>
      <c r="G52" s="1500"/>
      <c r="H52" s="1500"/>
      <c r="I52" s="1500"/>
      <c r="J52" s="1500"/>
      <c r="K52" s="1502"/>
      <c r="L52" s="1502"/>
      <c r="M52" s="1502"/>
      <c r="N52" s="1502"/>
      <c r="O52" s="1502"/>
    </row>
    <row r="53" spans="1:15" s="282" customFormat="1" ht="12.75" customHeight="1">
      <c r="A53" s="1500"/>
      <c r="B53" s="1500"/>
      <c r="C53" s="1500"/>
      <c r="D53" s="1500"/>
      <c r="E53" s="1500"/>
      <c r="F53" s="1500"/>
      <c r="G53" s="1500"/>
      <c r="H53" s="1500"/>
      <c r="I53" s="1500"/>
      <c r="J53" s="1500"/>
      <c r="K53" s="1502"/>
      <c r="L53" s="1502"/>
      <c r="M53" s="1502"/>
      <c r="N53" s="1502"/>
      <c r="O53" s="1502"/>
    </row>
    <row r="54" spans="1:15" s="282" customFormat="1" ht="12.75" customHeight="1">
      <c r="A54" s="1500"/>
      <c r="B54" s="1500"/>
      <c r="C54" s="1500"/>
      <c r="D54" s="1500"/>
      <c r="E54" s="1500"/>
      <c r="F54" s="1500"/>
      <c r="G54" s="1500"/>
      <c r="H54" s="1500"/>
      <c r="I54" s="1500"/>
      <c r="J54" s="1500"/>
      <c r="K54" s="1502"/>
      <c r="L54" s="1502"/>
      <c r="M54" s="1502"/>
      <c r="N54" s="1502"/>
      <c r="O54" s="1502"/>
    </row>
    <row r="55" spans="1:15" s="282" customFormat="1" ht="12.75" customHeight="1">
      <c r="A55" s="1500"/>
      <c r="B55" s="1500"/>
      <c r="C55" s="1500"/>
      <c r="D55" s="1500"/>
      <c r="E55" s="1500"/>
      <c r="F55" s="1500"/>
      <c r="G55" s="1500"/>
      <c r="H55" s="1500"/>
      <c r="I55" s="1500"/>
      <c r="J55" s="1500"/>
      <c r="K55" s="1502"/>
      <c r="L55" s="1502"/>
      <c r="M55" s="1502"/>
      <c r="N55" s="1502"/>
      <c r="O55" s="1502"/>
    </row>
    <row r="56" spans="1:15" s="282" customFormat="1" ht="12.75" customHeight="1">
      <c r="A56" s="1500"/>
      <c r="B56" s="1500"/>
      <c r="C56" s="1500"/>
      <c r="D56" s="1500"/>
      <c r="E56" s="1500"/>
      <c r="F56" s="1500"/>
      <c r="G56" s="1500"/>
      <c r="H56" s="1500"/>
      <c r="I56" s="1500"/>
      <c r="J56" s="1500"/>
      <c r="K56" s="1502"/>
      <c r="L56" s="1502"/>
      <c r="M56" s="1502"/>
      <c r="N56" s="1502"/>
      <c r="O56" s="1502"/>
    </row>
    <row r="57" spans="1:15" s="282" customFormat="1" ht="12.75" customHeight="1">
      <c r="A57" s="1500"/>
      <c r="B57" s="1500"/>
      <c r="C57" s="1500"/>
      <c r="D57" s="1500"/>
      <c r="E57" s="1500"/>
      <c r="F57" s="1500"/>
      <c r="G57" s="1500"/>
      <c r="H57" s="1500"/>
      <c r="I57" s="1500"/>
      <c r="J57" s="1500"/>
      <c r="K57" s="1502"/>
      <c r="L57" s="1502"/>
      <c r="M57" s="1502"/>
      <c r="N57" s="1502"/>
      <c r="O57" s="1502"/>
    </row>
    <row r="58" spans="1:15" s="282" customFormat="1" ht="12.75" customHeight="1">
      <c r="A58" s="1500"/>
      <c r="B58" s="1500"/>
      <c r="C58" s="1500"/>
      <c r="D58" s="1500"/>
      <c r="E58" s="1500"/>
      <c r="F58" s="1500"/>
      <c r="G58" s="1500"/>
      <c r="H58" s="1500"/>
      <c r="I58" s="1500"/>
      <c r="J58" s="1500"/>
      <c r="K58" s="1502"/>
      <c r="L58" s="1502"/>
      <c r="M58" s="1502"/>
      <c r="N58" s="1502"/>
      <c r="O58" s="1502"/>
    </row>
    <row r="59" spans="1:15" s="282" customFormat="1" ht="12.75" customHeight="1">
      <c r="A59" s="1500"/>
      <c r="B59" s="1500"/>
      <c r="C59" s="1500"/>
      <c r="D59" s="1500"/>
      <c r="E59" s="1500"/>
      <c r="F59" s="1500"/>
      <c r="G59" s="1500"/>
      <c r="H59" s="1500"/>
      <c r="I59" s="1500"/>
      <c r="J59" s="1500"/>
      <c r="K59" s="1502"/>
      <c r="L59" s="1502"/>
      <c r="M59" s="1502"/>
      <c r="N59" s="1502"/>
      <c r="O59" s="1502"/>
    </row>
    <row r="60" spans="1:15" s="282" customFormat="1" ht="12.75" customHeight="1">
      <c r="A60" s="1500"/>
      <c r="B60" s="1500"/>
      <c r="C60" s="1500"/>
      <c r="D60" s="1500"/>
      <c r="E60" s="1500"/>
      <c r="F60" s="1500"/>
      <c r="G60" s="1500"/>
      <c r="H60" s="1500"/>
      <c r="I60" s="1500"/>
      <c r="J60" s="1500"/>
      <c r="K60" s="1502"/>
      <c r="L60" s="1502"/>
      <c r="M60" s="1502"/>
      <c r="N60" s="1502"/>
      <c r="O60" s="1502"/>
    </row>
    <row r="61" spans="1:15" s="282" customFormat="1" ht="12.75" customHeight="1">
      <c r="A61" s="1500"/>
      <c r="B61" s="1500"/>
      <c r="C61" s="1500"/>
      <c r="D61" s="1500"/>
      <c r="E61" s="1500"/>
      <c r="F61" s="1500"/>
      <c r="G61" s="1500"/>
      <c r="H61" s="1500"/>
      <c r="I61" s="1500"/>
      <c r="J61" s="1500"/>
      <c r="K61" s="1502"/>
      <c r="L61" s="1502"/>
      <c r="M61" s="1502"/>
      <c r="N61" s="1502"/>
      <c r="O61" s="1502"/>
    </row>
    <row r="62" spans="1:15" s="282" customFormat="1" ht="12.75" customHeight="1">
      <c r="A62" s="1500"/>
      <c r="B62" s="1500"/>
      <c r="C62" s="1500"/>
      <c r="D62" s="1500"/>
      <c r="E62" s="1500"/>
      <c r="F62" s="1500"/>
      <c r="G62" s="1500"/>
      <c r="H62" s="1500"/>
      <c r="I62" s="1500"/>
      <c r="J62" s="1500"/>
      <c r="K62" s="1502"/>
      <c r="L62" s="1502"/>
      <c r="M62" s="1502"/>
      <c r="N62" s="1502"/>
      <c r="O62" s="1502"/>
    </row>
    <row r="63" spans="1:15" s="282" customFormat="1" ht="12.75" customHeight="1">
      <c r="A63" s="1500"/>
      <c r="B63" s="1500"/>
      <c r="C63" s="1500"/>
      <c r="D63" s="1500"/>
      <c r="E63" s="1500"/>
      <c r="F63" s="1500"/>
      <c r="G63" s="1500"/>
      <c r="H63" s="1500"/>
      <c r="I63" s="1500"/>
      <c r="J63" s="1500"/>
      <c r="K63" s="1502"/>
      <c r="L63" s="1502"/>
      <c r="M63" s="1502"/>
      <c r="N63" s="1502"/>
      <c r="O63" s="1502"/>
    </row>
    <row r="64" spans="1:15" s="282" customFormat="1" ht="12.75" customHeight="1">
      <c r="A64" s="1500"/>
      <c r="B64" s="1500"/>
      <c r="C64" s="1500"/>
      <c r="D64" s="1500"/>
      <c r="E64" s="1500"/>
      <c r="F64" s="1500"/>
      <c r="G64" s="1500"/>
      <c r="H64" s="1500"/>
      <c r="I64" s="1500"/>
      <c r="J64" s="1500"/>
      <c r="K64" s="1502"/>
      <c r="L64" s="1502"/>
      <c r="M64" s="1502"/>
      <c r="N64" s="1502"/>
      <c r="O64" s="1502"/>
    </row>
    <row r="65" spans="1:15" s="282" customFormat="1" ht="12.75" customHeight="1">
      <c r="A65" s="1500"/>
      <c r="B65" s="1500"/>
      <c r="C65" s="1500"/>
      <c r="D65" s="1500"/>
      <c r="E65" s="1500"/>
      <c r="F65" s="1500"/>
      <c r="G65" s="1500"/>
      <c r="H65" s="1500"/>
      <c r="I65" s="1500"/>
      <c r="J65" s="1500"/>
      <c r="K65" s="1502"/>
      <c r="L65" s="1502"/>
      <c r="M65" s="1502"/>
      <c r="N65" s="1502"/>
      <c r="O65" s="1502"/>
    </row>
    <row r="66" spans="1:15" s="282" customFormat="1" ht="12.75" customHeight="1">
      <c r="A66" s="1500"/>
      <c r="B66" s="1500"/>
      <c r="C66" s="1500"/>
      <c r="D66" s="1500"/>
      <c r="E66" s="1500"/>
      <c r="F66" s="1500"/>
      <c r="G66" s="1500"/>
      <c r="H66" s="1500"/>
      <c r="I66" s="1500"/>
      <c r="J66" s="1500"/>
      <c r="K66" s="1502"/>
      <c r="L66" s="1502"/>
      <c r="M66" s="1502"/>
      <c r="N66" s="1502"/>
      <c r="O66" s="1502"/>
    </row>
    <row r="67" spans="1:15" s="282" customFormat="1" ht="12.75" customHeight="1">
      <c r="A67" s="1500"/>
      <c r="B67" s="1500"/>
      <c r="C67" s="1500"/>
      <c r="D67" s="1500"/>
      <c r="E67" s="1500"/>
      <c r="F67" s="1500"/>
      <c r="G67" s="1500"/>
      <c r="H67" s="1500"/>
      <c r="I67" s="1500"/>
      <c r="J67" s="1500"/>
      <c r="K67" s="1502"/>
      <c r="L67" s="1502"/>
      <c r="M67" s="1502"/>
      <c r="N67" s="1502"/>
      <c r="O67" s="1502"/>
    </row>
    <row r="68" spans="1:15" s="282" customFormat="1" ht="12.75" customHeight="1">
      <c r="A68" s="1500"/>
      <c r="B68" s="1500"/>
      <c r="C68" s="1500"/>
      <c r="D68" s="1500"/>
      <c r="E68" s="1500"/>
      <c r="F68" s="1500"/>
      <c r="G68" s="1500"/>
      <c r="H68" s="1500"/>
      <c r="I68" s="1500"/>
      <c r="J68" s="1500"/>
      <c r="K68" s="1502"/>
      <c r="L68" s="1502"/>
      <c r="M68" s="1502"/>
      <c r="N68" s="1502"/>
      <c r="O68" s="1502"/>
    </row>
    <row r="69" spans="1:15" s="282" customFormat="1" ht="12.75" customHeight="1">
      <c r="A69" s="1606"/>
      <c r="B69" s="1606"/>
      <c r="C69" s="1606"/>
      <c r="D69" s="1606"/>
      <c r="E69" s="1606"/>
      <c r="F69" s="1606"/>
      <c r="G69" s="1606"/>
      <c r="H69" s="1606"/>
      <c r="I69" s="1606"/>
      <c r="J69" s="1606"/>
      <c r="K69" s="1607"/>
      <c r="L69" s="1607"/>
      <c r="M69" s="1607"/>
      <c r="N69" s="1607"/>
      <c r="O69" s="1607"/>
    </row>
    <row r="70" spans="1:15" s="522" customFormat="1" ht="22.5" customHeight="1">
      <c r="A70" s="610"/>
      <c r="B70" s="611"/>
      <c r="C70" s="611"/>
      <c r="D70" s="611"/>
      <c r="E70" s="611"/>
      <c r="F70" s="611"/>
      <c r="G70" s="611"/>
      <c r="H70" s="611"/>
      <c r="I70" s="611"/>
      <c r="J70" s="679"/>
    </row>
    <row r="71" spans="1:15" s="512" customFormat="1" ht="18.75" customHeight="1">
      <c r="A71" s="612" t="s">
        <v>1171</v>
      </c>
    </row>
    <row r="72" spans="1:15" s="512" customFormat="1" ht="12" customHeight="1"/>
    <row r="73" spans="1:15" s="709" customFormat="1" ht="13.5" customHeight="1">
      <c r="A73" s="732" t="s">
        <v>11</v>
      </c>
      <c r="B73" s="947" t="s">
        <v>1812</v>
      </c>
      <c r="C73" s="292" t="s">
        <v>1683</v>
      </c>
      <c r="D73" s="292" t="s">
        <v>1650</v>
      </c>
      <c r="E73" s="733" t="s">
        <v>1577</v>
      </c>
      <c r="F73" s="733" t="s">
        <v>1325</v>
      </c>
      <c r="G73" s="733" t="s">
        <v>1288</v>
      </c>
      <c r="H73" s="733" t="s">
        <v>1219</v>
      </c>
      <c r="I73" s="733" t="s">
        <v>1120</v>
      </c>
      <c r="J73" s="733" t="s">
        <v>1075</v>
      </c>
    </row>
    <row r="74" spans="1:15" s="737" customFormat="1" ht="13.5" customHeight="1">
      <c r="A74" s="734" t="s">
        <v>1920</v>
      </c>
      <c r="B74" s="1070"/>
      <c r="C74" s="1352"/>
      <c r="D74" s="1352"/>
      <c r="E74" s="735"/>
      <c r="F74" s="735"/>
      <c r="G74" s="736"/>
      <c r="H74" s="736"/>
      <c r="I74" s="736"/>
      <c r="J74" s="736"/>
    </row>
    <row r="75" spans="1:15" s="737" customFormat="1" ht="11.1" customHeight="1">
      <c r="A75" s="738" t="s">
        <v>468</v>
      </c>
      <c r="B75" s="2446">
        <v>150.063658</v>
      </c>
      <c r="C75" s="2447">
        <v>154.20461211431311</v>
      </c>
      <c r="D75" s="2447">
        <v>156.70621563589614</v>
      </c>
      <c r="E75" s="2447">
        <v>155.59034064840901</v>
      </c>
      <c r="F75" s="2447">
        <v>154.37191399972801</v>
      </c>
      <c r="G75" s="2447">
        <v>156.07843877315699</v>
      </c>
      <c r="H75" s="2447">
        <v>156.87632166094102</v>
      </c>
      <c r="I75" s="2447">
        <v>155.362165658447</v>
      </c>
      <c r="J75" s="2447">
        <v>153.044176565642</v>
      </c>
    </row>
    <row r="76" spans="1:15" s="737" customFormat="1" ht="11.1" customHeight="1">
      <c r="A76" s="738" t="s">
        <v>469</v>
      </c>
      <c r="B76" s="2446">
        <v>100.160865</v>
      </c>
      <c r="C76" s="2447">
        <v>102.64490819685757</v>
      </c>
      <c r="D76" s="2447">
        <v>104.03269077097544</v>
      </c>
      <c r="E76" s="2447">
        <v>94.646985488967999</v>
      </c>
      <c r="F76" s="2447">
        <v>91.372759599592001</v>
      </c>
      <c r="G76" s="2447">
        <v>82.275340132129998</v>
      </c>
      <c r="H76" s="2447">
        <v>77.091469001216993</v>
      </c>
      <c r="I76" s="2447">
        <v>75.812926574338007</v>
      </c>
      <c r="J76" s="2447">
        <v>76.459470407479998</v>
      </c>
    </row>
    <row r="77" spans="1:15" s="737" customFormat="1" ht="11.1" customHeight="1">
      <c r="A77" s="738" t="s">
        <v>470</v>
      </c>
      <c r="B77" s="2446">
        <v>68.606952000000007</v>
      </c>
      <c r="C77" s="2447">
        <v>72.02775547699963</v>
      </c>
      <c r="D77" s="2447">
        <v>73.271918472896488</v>
      </c>
      <c r="E77" s="2447">
        <v>72.455302147325</v>
      </c>
      <c r="F77" s="2447">
        <v>71.376493468922007</v>
      </c>
      <c r="G77" s="2447">
        <v>64.326600046945003</v>
      </c>
      <c r="H77" s="2447">
        <v>56.558419336561002</v>
      </c>
      <c r="I77" s="2447">
        <v>52.724863527106002</v>
      </c>
      <c r="J77" s="2447">
        <v>50.409935818820998</v>
      </c>
    </row>
    <row r="78" spans="1:15" s="737" customFormat="1" ht="11.1" customHeight="1">
      <c r="A78" s="738" t="s">
        <v>1239</v>
      </c>
      <c r="B78" s="2446">
        <v>150.14030500000001</v>
      </c>
      <c r="C78" s="2447">
        <v>156.70896175427981</v>
      </c>
      <c r="D78" s="2447">
        <v>157.92686109610969</v>
      </c>
      <c r="E78" s="2447">
        <v>150.99042011611598</v>
      </c>
      <c r="F78" s="2447">
        <v>150.222752685529</v>
      </c>
      <c r="G78" s="2447">
        <v>134.480879155146</v>
      </c>
      <c r="H78" s="2447">
        <v>122.84779274503801</v>
      </c>
      <c r="I78" s="2447">
        <v>119.751857065715</v>
      </c>
      <c r="J78" s="2447">
        <v>127.52613573293598</v>
      </c>
    </row>
    <row r="79" spans="1:15" s="737" customFormat="1" ht="11.1" customHeight="1">
      <c r="A79" s="738" t="s">
        <v>2024</v>
      </c>
      <c r="B79" s="2446">
        <v>47.180106000000002</v>
      </c>
      <c r="C79" s="2447">
        <v>46.197353942162536</v>
      </c>
      <c r="D79" s="2447">
        <v>45.484585615116124</v>
      </c>
      <c r="E79" s="2447">
        <v>42.514248523351995</v>
      </c>
      <c r="F79" s="2447">
        <v>43.729705627836999</v>
      </c>
      <c r="G79" s="2447">
        <v>42.955426817732999</v>
      </c>
      <c r="H79" s="2447">
        <v>40.806452360278001</v>
      </c>
      <c r="I79" s="2447">
        <v>40.410115822690003</v>
      </c>
      <c r="J79" s="2447">
        <v>41.587805019328997</v>
      </c>
    </row>
    <row r="80" spans="1:15" s="737" customFormat="1" ht="11.1" customHeight="1">
      <c r="A80" s="739" t="s">
        <v>1921</v>
      </c>
      <c r="B80" s="2448">
        <v>46.907551501893103</v>
      </c>
      <c r="C80" s="2449">
        <v>47.566506360736739</v>
      </c>
      <c r="D80" s="2449">
        <v>45.234052187602337</v>
      </c>
      <c r="E80" s="2449">
        <v>41.74538708755307</v>
      </c>
      <c r="F80" s="2449">
        <v>41.049246549136882</v>
      </c>
      <c r="G80" s="2449">
        <v>40.636013390299141</v>
      </c>
      <c r="H80" s="2449">
        <v>39.297700975938355</v>
      </c>
      <c r="I80" s="2449">
        <v>38.511892800515639</v>
      </c>
      <c r="J80" s="2449">
        <v>38.689079865621963</v>
      </c>
    </row>
    <row r="81" spans="1:10" s="741" customFormat="1" ht="11.1" customHeight="1">
      <c r="A81" s="740" t="s">
        <v>518</v>
      </c>
      <c r="B81" s="2450">
        <v>563.05943699762895</v>
      </c>
      <c r="C81" s="2451">
        <v>579.35009784534941</v>
      </c>
      <c r="D81" s="2451">
        <v>582.65632377859617</v>
      </c>
      <c r="E81" s="2451">
        <v>557.94268401172303</v>
      </c>
      <c r="F81" s="2451">
        <v>552.12287193074496</v>
      </c>
      <c r="G81" s="2451">
        <v>520.75269831541016</v>
      </c>
      <c r="H81" s="2451">
        <v>493.47815607997336</v>
      </c>
      <c r="I81" s="2451">
        <v>482.57382144881166</v>
      </c>
      <c r="J81" s="2451">
        <v>487.71660340982999</v>
      </c>
    </row>
    <row r="82" spans="1:10" s="737" customFormat="1" ht="13.5" customHeight="1">
      <c r="A82" s="734" t="s">
        <v>670</v>
      </c>
      <c r="B82" s="2446"/>
      <c r="C82" s="2447"/>
      <c r="D82" s="2447"/>
      <c r="E82" s="2447"/>
      <c r="F82" s="2447"/>
      <c r="G82" s="2447"/>
      <c r="H82" s="2447"/>
      <c r="I82" s="2447"/>
      <c r="J82" s="2447"/>
    </row>
    <row r="83" spans="1:10" s="737" customFormat="1" ht="11.1" customHeight="1">
      <c r="A83" s="738" t="s">
        <v>468</v>
      </c>
      <c r="B83" s="2446">
        <v>16.943971814477553</v>
      </c>
      <c r="C83" s="2447">
        <v>17.148483622627506</v>
      </c>
      <c r="D83" s="2447">
        <v>16.729176412497999</v>
      </c>
      <c r="E83" s="2447">
        <v>15.456091961511</v>
      </c>
      <c r="F83" s="2447">
        <v>15.407639066803998</v>
      </c>
      <c r="G83" s="2447">
        <v>15.01579716026</v>
      </c>
      <c r="H83" s="2447">
        <v>15.468088412874</v>
      </c>
      <c r="I83" s="2447">
        <v>14.628689048357</v>
      </c>
      <c r="J83" s="2447">
        <v>13.738775511849999</v>
      </c>
    </row>
    <row r="84" spans="1:10" s="737" customFormat="1" ht="11.1" customHeight="1">
      <c r="A84" s="738" t="s">
        <v>469</v>
      </c>
      <c r="B84" s="2446">
        <v>13.489685414576551</v>
      </c>
      <c r="C84" s="2447">
        <v>13.635593208274599</v>
      </c>
      <c r="D84" s="2447">
        <v>13.339872990332999</v>
      </c>
      <c r="E84" s="2447">
        <v>13.07182959182</v>
      </c>
      <c r="F84" s="2447">
        <v>13.620306206337</v>
      </c>
      <c r="G84" s="2447">
        <v>13.476834333184</v>
      </c>
      <c r="H84" s="2447">
        <v>13.599647224605</v>
      </c>
      <c r="I84" s="2447">
        <v>13.687734281159001</v>
      </c>
      <c r="J84" s="2447">
        <v>14.619933742334998</v>
      </c>
    </row>
    <row r="85" spans="1:10" s="737" customFormat="1" ht="11.1" customHeight="1">
      <c r="A85" s="738" t="s">
        <v>470</v>
      </c>
      <c r="B85" s="2446">
        <v>25.59630733547365</v>
      </c>
      <c r="C85" s="2447">
        <v>27.228497039399198</v>
      </c>
      <c r="D85" s="2447">
        <v>27.230991301291997</v>
      </c>
      <c r="E85" s="2447">
        <v>28.690737590498998</v>
      </c>
      <c r="F85" s="2447">
        <v>31.128838393163001</v>
      </c>
      <c r="G85" s="2447">
        <v>32.708581150147999</v>
      </c>
      <c r="H85" s="2447">
        <v>30.423095922781002</v>
      </c>
      <c r="I85" s="2447">
        <v>30.211348271809999</v>
      </c>
      <c r="J85" s="2447">
        <v>32.931685270043999</v>
      </c>
    </row>
    <row r="86" spans="1:10" s="737" customFormat="1" ht="11.1" customHeight="1">
      <c r="A86" s="738" t="s">
        <v>1239</v>
      </c>
      <c r="B86" s="2446">
        <v>12.421245826185951</v>
      </c>
      <c r="C86" s="2447">
        <v>12.668025551681001</v>
      </c>
      <c r="D86" s="2447">
        <v>12.469060069611</v>
      </c>
      <c r="E86" s="2447">
        <v>12.272788803699999</v>
      </c>
      <c r="F86" s="2447">
        <v>15.292107700586001</v>
      </c>
      <c r="G86" s="2447">
        <v>12.361825914539001</v>
      </c>
      <c r="H86" s="2447">
        <v>11.560292397351001</v>
      </c>
      <c r="I86" s="2447">
        <v>11.589950089195</v>
      </c>
      <c r="J86" s="2447">
        <v>10.574414382952998</v>
      </c>
    </row>
    <row r="87" spans="1:10" s="724" customFormat="1" ht="11.1" customHeight="1">
      <c r="A87" s="738" t="s">
        <v>2024</v>
      </c>
      <c r="B87" s="2446">
        <v>1.3072135354599999</v>
      </c>
      <c r="C87" s="2447">
        <v>1.46327334011</v>
      </c>
      <c r="D87" s="2447">
        <v>1.5655191124600001</v>
      </c>
      <c r="E87" s="2447">
        <v>1.5542183227899999</v>
      </c>
      <c r="F87" s="2447">
        <v>1.5525344484400605</v>
      </c>
      <c r="G87" s="2447">
        <v>1.4802935344595274</v>
      </c>
      <c r="H87" s="2447">
        <v>1.4565126651500928</v>
      </c>
      <c r="I87" s="2447">
        <v>1.5327498812605762</v>
      </c>
      <c r="J87" s="2447">
        <v>1.5476068353132961</v>
      </c>
    </row>
    <row r="88" spans="1:10" s="724" customFormat="1" ht="11.1" customHeight="1">
      <c r="A88" s="739" t="s">
        <v>1921</v>
      </c>
      <c r="B88" s="2448">
        <v>8.6041136754616119</v>
      </c>
      <c r="C88" s="2449">
        <v>9.3113204914467858</v>
      </c>
      <c r="D88" s="2449">
        <v>6.528619442572003</v>
      </c>
      <c r="E88" s="2449">
        <v>8.0785991020219967</v>
      </c>
      <c r="F88" s="2449">
        <v>7.150828861624003</v>
      </c>
      <c r="G88" s="2449">
        <v>6.3597680770430145</v>
      </c>
      <c r="H88" s="2449">
        <v>6.1005047881488821</v>
      </c>
      <c r="I88" s="2449">
        <v>6.7734318133600198</v>
      </c>
      <c r="J88" s="2449">
        <v>7.6001460491739996</v>
      </c>
    </row>
    <row r="89" spans="1:10" s="741" customFormat="1" ht="11.1" customHeight="1">
      <c r="A89" s="740" t="s">
        <v>518</v>
      </c>
      <c r="B89" s="2450">
        <v>78.36253760163531</v>
      </c>
      <c r="C89" s="2451">
        <v>81.455193253539093</v>
      </c>
      <c r="D89" s="2451">
        <v>77.863239328765999</v>
      </c>
      <c r="E89" s="2451">
        <v>77.570047049551988</v>
      </c>
      <c r="F89" s="2451">
        <v>82.599720228514002</v>
      </c>
      <c r="G89" s="2451">
        <v>79.922806635174013</v>
      </c>
      <c r="H89" s="2451">
        <v>77.151628745759993</v>
      </c>
      <c r="I89" s="2451">
        <v>76.891154503881012</v>
      </c>
      <c r="J89" s="2451">
        <v>79.46495505635599</v>
      </c>
    </row>
    <row r="90" spans="1:10" s="743" customFormat="1" ht="13.5" customHeight="1">
      <c r="A90" s="742" t="s">
        <v>671</v>
      </c>
      <c r="B90" s="2446"/>
      <c r="C90" s="2447"/>
      <c r="D90" s="2447"/>
      <c r="E90" s="2447"/>
      <c r="F90" s="2447"/>
      <c r="G90" s="2447"/>
      <c r="H90" s="2447"/>
      <c r="I90" s="2447"/>
      <c r="J90" s="2447"/>
    </row>
    <row r="91" spans="1:10" s="743" customFormat="1" ht="11.1" customHeight="1">
      <c r="A91" s="744" t="s">
        <v>468</v>
      </c>
      <c r="B91" s="2446">
        <v>167.00762981447755</v>
      </c>
      <c r="C91" s="2447">
        <v>171.35309573694062</v>
      </c>
      <c r="D91" s="2447">
        <v>173.43539204839414</v>
      </c>
      <c r="E91" s="2447">
        <v>171.04643260992</v>
      </c>
      <c r="F91" s="2447">
        <v>169.779553066532</v>
      </c>
      <c r="G91" s="2447">
        <v>171.094235933417</v>
      </c>
      <c r="H91" s="2447">
        <v>172.34441007381503</v>
      </c>
      <c r="I91" s="2447">
        <v>169.99085470680399</v>
      </c>
      <c r="J91" s="2447">
        <v>166.78295207749201</v>
      </c>
    </row>
    <row r="92" spans="1:10" s="743" customFormat="1" ht="11.1" customHeight="1">
      <c r="A92" s="744" t="s">
        <v>469</v>
      </c>
      <c r="B92" s="2446">
        <v>113.65055041457656</v>
      </c>
      <c r="C92" s="2447">
        <v>116.28050140513217</v>
      </c>
      <c r="D92" s="2447">
        <v>117.37256376130844</v>
      </c>
      <c r="E92" s="2447">
        <v>107.718815080788</v>
      </c>
      <c r="F92" s="2447">
        <v>104.99306580592901</v>
      </c>
      <c r="G92" s="2447">
        <v>95.752174465313999</v>
      </c>
      <c r="H92" s="2447">
        <v>90.691116225821986</v>
      </c>
      <c r="I92" s="2447">
        <v>89.500660855497003</v>
      </c>
      <c r="J92" s="2447">
        <v>91.079404149814991</v>
      </c>
    </row>
    <row r="93" spans="1:10" s="743" customFormat="1" ht="11.1" customHeight="1">
      <c r="A93" s="744" t="s">
        <v>470</v>
      </c>
      <c r="B93" s="2446">
        <v>94.20325933547366</v>
      </c>
      <c r="C93" s="2447">
        <v>99.256252516398831</v>
      </c>
      <c r="D93" s="2447">
        <v>100.50290977418848</v>
      </c>
      <c r="E93" s="2447">
        <v>101.146039737824</v>
      </c>
      <c r="F93" s="2447">
        <v>102.505331862085</v>
      </c>
      <c r="G93" s="2447">
        <v>97.03518119709301</v>
      </c>
      <c r="H93" s="2447">
        <v>86.981515259342004</v>
      </c>
      <c r="I93" s="2447">
        <v>82.936211798916005</v>
      </c>
      <c r="J93" s="2447">
        <v>83.341621088864997</v>
      </c>
    </row>
    <row r="94" spans="1:10" s="743" customFormat="1" ht="11.1" customHeight="1">
      <c r="A94" s="738" t="s">
        <v>1239</v>
      </c>
      <c r="B94" s="2446">
        <v>162.56155082618596</v>
      </c>
      <c r="C94" s="2447">
        <v>169.37698730596082</v>
      </c>
      <c r="D94" s="2447">
        <v>170.39592116572069</v>
      </c>
      <c r="E94" s="2447">
        <v>163.26320891981598</v>
      </c>
      <c r="F94" s="2447">
        <v>165.514860386115</v>
      </c>
      <c r="G94" s="2447">
        <v>146.842705069685</v>
      </c>
      <c r="H94" s="2447">
        <v>134.40808514238901</v>
      </c>
      <c r="I94" s="2447">
        <v>131.34180715490999</v>
      </c>
      <c r="J94" s="2447">
        <v>138.10055011588898</v>
      </c>
    </row>
    <row r="95" spans="1:10" s="724" customFormat="1" ht="11.1" customHeight="1">
      <c r="A95" s="738" t="s">
        <v>2024</v>
      </c>
      <c r="B95" s="2446">
        <v>48.487319535460003</v>
      </c>
      <c r="C95" s="2447">
        <v>47.660627282272536</v>
      </c>
      <c r="D95" s="2447">
        <v>47.050104727576127</v>
      </c>
      <c r="E95" s="2447">
        <v>42.514248523351995</v>
      </c>
      <c r="F95" s="2447">
        <v>43.729705627836999</v>
      </c>
      <c r="G95" s="2447">
        <v>42.955426817732999</v>
      </c>
      <c r="H95" s="2447">
        <v>40.806452360278101</v>
      </c>
      <c r="I95" s="2447">
        <v>40.41011682269</v>
      </c>
      <c r="J95" s="2447">
        <v>41.587805119328998</v>
      </c>
    </row>
    <row r="96" spans="1:10" s="724" customFormat="1" ht="11.1" customHeight="1">
      <c r="A96" s="739" t="s">
        <v>1921</v>
      </c>
      <c r="B96" s="2448">
        <v>55.511665177354715</v>
      </c>
      <c r="C96" s="2447">
        <v>56.877826852183524</v>
      </c>
      <c r="D96" s="2447">
        <v>51.762671630174339</v>
      </c>
      <c r="E96" s="2447">
        <v>49.823986189575066</v>
      </c>
      <c r="F96" s="2447">
        <v>48.200075410760888</v>
      </c>
      <c r="G96" s="2447">
        <v>46.995781467342155</v>
      </c>
      <c r="H96" s="2447">
        <v>45.398205764087237</v>
      </c>
      <c r="I96" s="2447">
        <v>45.285324613875659</v>
      </c>
      <c r="J96" s="2447">
        <v>46.289225914795963</v>
      </c>
    </row>
    <row r="97" spans="1:12" s="745" customFormat="1" ht="11.1" customHeight="1">
      <c r="A97" s="740" t="s">
        <v>518</v>
      </c>
      <c r="B97" s="2450">
        <v>641.42197459926422</v>
      </c>
      <c r="C97" s="2451">
        <v>660.80529109888846</v>
      </c>
      <c r="D97" s="2451">
        <v>660.51956310736216</v>
      </c>
      <c r="E97" s="2451">
        <v>635.51273106127496</v>
      </c>
      <c r="F97" s="2451">
        <v>634.72259215925897</v>
      </c>
      <c r="G97" s="2451">
        <v>600.67550495058413</v>
      </c>
      <c r="H97" s="2451">
        <v>570.6297848257334</v>
      </c>
      <c r="I97" s="2451">
        <v>559.46497595269261</v>
      </c>
      <c r="J97" s="2451">
        <v>567.18155846618595</v>
      </c>
    </row>
    <row r="98" spans="1:12" s="737" customFormat="1" ht="13.5" customHeight="1">
      <c r="A98" s="734" t="s">
        <v>1922</v>
      </c>
      <c r="B98" s="2446"/>
      <c r="C98" s="2447"/>
      <c r="D98" s="2447"/>
      <c r="E98" s="2447"/>
      <c r="F98" s="2447"/>
      <c r="G98" s="2447"/>
      <c r="H98" s="2447"/>
      <c r="I98" s="2447"/>
      <c r="J98" s="2447"/>
    </row>
    <row r="99" spans="1:12" s="737" customFormat="1" ht="11.1" customHeight="1">
      <c r="A99" s="738" t="s">
        <v>468</v>
      </c>
      <c r="B99" s="2446">
        <v>134.01780099999999</v>
      </c>
      <c r="C99" s="2447">
        <v>142.04741405741649</v>
      </c>
      <c r="D99" s="2447">
        <v>137.95976212861646</v>
      </c>
      <c r="E99" s="2447">
        <v>126.57104101566399</v>
      </c>
      <c r="F99" s="2447">
        <v>123.954261105106</v>
      </c>
      <c r="G99" s="2447">
        <v>132.50381764940099</v>
      </c>
      <c r="H99" s="2447">
        <v>134.070264902372</v>
      </c>
      <c r="I99" s="2447">
        <v>139.803475744683</v>
      </c>
      <c r="J99" s="2447">
        <v>131.016846028293</v>
      </c>
    </row>
    <row r="100" spans="1:12" s="737" customFormat="1" ht="11.1" customHeight="1">
      <c r="A100" s="738" t="s">
        <v>469</v>
      </c>
      <c r="B100" s="2446">
        <v>52.437443000000002</v>
      </c>
      <c r="C100" s="2447">
        <v>61.677483172913171</v>
      </c>
      <c r="D100" s="2447">
        <v>63.407447475642847</v>
      </c>
      <c r="E100" s="2447">
        <v>58.722721392475002</v>
      </c>
      <c r="F100" s="2447">
        <v>48.135127312418</v>
      </c>
      <c r="G100" s="2447">
        <v>49.409706064135001</v>
      </c>
      <c r="H100" s="2447">
        <v>48.023727523160005</v>
      </c>
      <c r="I100" s="2447">
        <v>51.536152395582</v>
      </c>
      <c r="J100" s="2447">
        <v>58.127453075797995</v>
      </c>
    </row>
    <row r="101" spans="1:12" s="737" customFormat="1" ht="11.1" customHeight="1">
      <c r="A101" s="738" t="s">
        <v>470</v>
      </c>
      <c r="B101" s="2446">
        <v>66.189391999999998</v>
      </c>
      <c r="C101" s="2447">
        <v>65.45402983372955</v>
      </c>
      <c r="D101" s="2447">
        <v>72.784431280381483</v>
      </c>
      <c r="E101" s="2447">
        <v>70.576109079557995</v>
      </c>
      <c r="F101" s="2447">
        <v>76.921605340688998</v>
      </c>
      <c r="G101" s="2447">
        <v>76.727894410236999</v>
      </c>
      <c r="H101" s="2447">
        <v>67.054540592830008</v>
      </c>
      <c r="I101" s="2447">
        <v>67.011262474688991</v>
      </c>
      <c r="J101" s="2447">
        <v>74.348535512797</v>
      </c>
    </row>
    <row r="102" spans="1:12" s="737" customFormat="1" ht="11.1" customHeight="1">
      <c r="A102" s="738" t="s">
        <v>1239</v>
      </c>
      <c r="B102" s="2446">
        <v>81.261187000000007</v>
      </c>
      <c r="C102" s="2447">
        <v>85.977121381763979</v>
      </c>
      <c r="D102" s="2447">
        <v>89.353453254425219</v>
      </c>
      <c r="E102" s="2447">
        <v>82.005755646939988</v>
      </c>
      <c r="F102" s="2447">
        <v>83.832232145545007</v>
      </c>
      <c r="G102" s="2447">
        <v>80.424495800335009</v>
      </c>
      <c r="H102" s="2447">
        <v>71.324509435931986</v>
      </c>
      <c r="I102" s="2447">
        <v>70.585125424788004</v>
      </c>
      <c r="J102" s="2447">
        <v>78.356380081613011</v>
      </c>
    </row>
    <row r="103" spans="1:12" s="724" customFormat="1" ht="11.1" customHeight="1">
      <c r="A103" s="738" t="s">
        <v>2024</v>
      </c>
      <c r="B103" s="2446">
        <v>36.462718995549601</v>
      </c>
      <c r="C103" s="2447">
        <v>35.840890206514977</v>
      </c>
      <c r="D103" s="2447">
        <v>33.499228448354515</v>
      </c>
      <c r="E103" s="2447">
        <v>31.189117179877002</v>
      </c>
      <c r="F103" s="2447">
        <v>30.575671026480002</v>
      </c>
      <c r="G103" s="2447">
        <v>29.560248072379</v>
      </c>
      <c r="H103" s="2447">
        <v>27.570776474376999</v>
      </c>
      <c r="I103" s="2447">
        <v>27.378440232225998</v>
      </c>
      <c r="J103" s="2447">
        <v>27.743921242936999</v>
      </c>
    </row>
    <row r="104" spans="1:12" s="724" customFormat="1" ht="11.1" customHeight="1">
      <c r="A104" s="739" t="s">
        <v>1923</v>
      </c>
      <c r="B104" s="2448">
        <v>12.817901481558501</v>
      </c>
      <c r="C104" s="2449">
        <v>12.458861927093089</v>
      </c>
      <c r="D104" s="2449">
        <v>11.925548766643516</v>
      </c>
      <c r="E104" s="2449">
        <v>10.003344924256098</v>
      </c>
      <c r="F104" s="2449">
        <v>16.531916073826025</v>
      </c>
      <c r="G104" s="2449">
        <v>17.089450510476979</v>
      </c>
      <c r="H104" s="2449">
        <v>13.977170695884979</v>
      </c>
      <c r="I104" s="2449">
        <v>10.799227676651014</v>
      </c>
      <c r="J104" s="2449">
        <v>10.407241851156002</v>
      </c>
    </row>
    <row r="105" spans="1:12" s="741" customFormat="1" ht="11.1" customHeight="1">
      <c r="A105" s="740" t="s">
        <v>518</v>
      </c>
      <c r="B105" s="2450">
        <v>383.18644699999999</v>
      </c>
      <c r="C105" s="2451">
        <v>403.4558005794313</v>
      </c>
      <c r="D105" s="2451">
        <v>408.92987135406406</v>
      </c>
      <c r="E105" s="2451">
        <v>379.06808923877003</v>
      </c>
      <c r="F105" s="2451">
        <v>379.950813004064</v>
      </c>
      <c r="G105" s="2451">
        <v>385.71561250696402</v>
      </c>
      <c r="H105" s="2451">
        <v>362.02098962455597</v>
      </c>
      <c r="I105" s="2451">
        <v>367.11368394861898</v>
      </c>
      <c r="J105" s="2451">
        <v>380.00037779259401</v>
      </c>
      <c r="K105" s="746"/>
      <c r="L105" s="746"/>
    </row>
    <row r="106" spans="1:12" ht="7.5" customHeight="1">
      <c r="B106" s="2452"/>
      <c r="C106" s="2453"/>
      <c r="D106" s="2452"/>
      <c r="E106" s="2452"/>
      <c r="F106" s="2454"/>
      <c r="G106" s="2454"/>
      <c r="H106" s="2454"/>
      <c r="I106" s="2454"/>
      <c r="J106" s="2454"/>
    </row>
    <row r="107" spans="1:12" ht="7.5" customHeight="1">
      <c r="B107" s="2452"/>
      <c r="C107" s="2453"/>
      <c r="D107" s="2452"/>
      <c r="E107" s="2452"/>
      <c r="F107" s="2454"/>
      <c r="G107" s="2454"/>
      <c r="H107" s="2454"/>
      <c r="I107" s="2454"/>
      <c r="J107" s="2454"/>
    </row>
    <row r="108" spans="1:12" s="709" customFormat="1" ht="12" customHeight="1">
      <c r="A108" s="747" t="s">
        <v>672</v>
      </c>
      <c r="B108" s="2430">
        <v>19.7</v>
      </c>
      <c r="C108" s="2431">
        <v>22.985961949</v>
      </c>
      <c r="D108" s="2431">
        <v>16.5</v>
      </c>
      <c r="E108" s="2431">
        <v>18</v>
      </c>
      <c r="F108" s="2431">
        <v>17</v>
      </c>
      <c r="G108" s="2431">
        <v>16.100000000000001</v>
      </c>
      <c r="H108" s="2431">
        <v>14</v>
      </c>
      <c r="I108" s="2431">
        <v>16.738853659</v>
      </c>
      <c r="J108" s="2431">
        <v>14.34090494</v>
      </c>
    </row>
    <row r="109" spans="1:12" s="709" customFormat="1" ht="12" customHeight="1">
      <c r="A109" s="748" t="s">
        <v>1113</v>
      </c>
      <c r="B109" s="2440">
        <v>3.82</v>
      </c>
      <c r="C109" s="2441">
        <v>0.60502087556521644</v>
      </c>
      <c r="D109" s="2441">
        <v>0</v>
      </c>
      <c r="E109" s="2441">
        <v>3.97</v>
      </c>
      <c r="F109" s="2441">
        <v>26.26</v>
      </c>
      <c r="G109" s="2441">
        <v>5.79</v>
      </c>
      <c r="H109" s="2441">
        <v>5.3352336207629651</v>
      </c>
      <c r="I109" s="2441">
        <v>1.55</v>
      </c>
      <c r="J109" s="2441">
        <v>1.8545374647887323</v>
      </c>
    </row>
    <row r="110" spans="1:12" s="709" customFormat="1" ht="12" customHeight="1">
      <c r="A110" s="749" t="s">
        <v>673</v>
      </c>
      <c r="B110" s="2455">
        <v>16.3</v>
      </c>
      <c r="C110" s="2456">
        <v>15.330851666999997</v>
      </c>
      <c r="D110" s="2456">
        <v>11.7</v>
      </c>
      <c r="E110" s="2456">
        <v>17</v>
      </c>
      <c r="F110" s="2456">
        <v>17</v>
      </c>
      <c r="G110" s="2456">
        <v>15.9</v>
      </c>
      <c r="H110" s="2456">
        <v>10</v>
      </c>
      <c r="I110" s="2456">
        <v>18.641566999999998</v>
      </c>
      <c r="J110" s="2456">
        <v>14.845395</v>
      </c>
    </row>
    <row r="111" spans="1:12" ht="7.5" customHeight="1"/>
    <row r="112" spans="1:12" ht="12.75" customHeight="1">
      <c r="A112" s="2628" t="s">
        <v>1924</v>
      </c>
      <c r="B112" s="2628"/>
      <c r="C112" s="2628"/>
      <c r="D112" s="2628"/>
      <c r="E112" s="2628"/>
      <c r="F112" s="2628"/>
      <c r="G112" s="2628"/>
      <c r="H112" s="2628"/>
      <c r="I112" s="2628"/>
      <c r="J112" s="2628"/>
    </row>
    <row r="113" spans="1:12" ht="12.75" customHeight="1">
      <c r="A113" s="2628" t="s">
        <v>1925</v>
      </c>
      <c r="B113" s="2628"/>
      <c r="C113" s="2628"/>
      <c r="D113" s="2628"/>
      <c r="E113" s="2628"/>
      <c r="F113" s="2628"/>
      <c r="G113" s="2628"/>
      <c r="H113" s="2628"/>
      <c r="I113" s="2628"/>
      <c r="J113" s="2628"/>
    </row>
    <row r="114" spans="1:12" ht="12.75" customHeight="1">
      <c r="A114" s="2628" t="s">
        <v>2041</v>
      </c>
      <c r="B114" s="2628"/>
      <c r="C114" s="2628"/>
      <c r="D114" s="2628"/>
      <c r="E114" s="2628"/>
      <c r="F114" s="2628"/>
      <c r="G114" s="2628"/>
      <c r="H114" s="2628"/>
      <c r="I114" s="2628"/>
      <c r="J114" s="2628"/>
      <c r="K114" s="1426"/>
    </row>
    <row r="115" spans="1:12" s="512" customFormat="1" ht="18.75" customHeight="1">
      <c r="A115" s="725"/>
      <c r="B115" s="731"/>
      <c r="C115" s="725"/>
      <c r="D115" s="725"/>
      <c r="E115" s="725"/>
      <c r="F115" s="725"/>
      <c r="G115" s="725"/>
      <c r="H115" s="725"/>
      <c r="I115" s="725"/>
      <c r="J115" s="725"/>
    </row>
    <row r="116" spans="1:12" s="512" customFormat="1" ht="18.75" customHeight="1">
      <c r="A116" s="612" t="s">
        <v>1917</v>
      </c>
    </row>
    <row r="117" spans="1:12" s="505" customFormat="1" ht="13.5" customHeight="1">
      <c r="A117" s="512"/>
      <c r="B117" s="512"/>
      <c r="C117" s="512"/>
      <c r="D117" s="512"/>
      <c r="E117" s="512"/>
      <c r="F117" s="512"/>
      <c r="G117" s="512"/>
      <c r="H117" s="512"/>
      <c r="I117" s="512"/>
      <c r="J117" s="512"/>
      <c r="K117" s="680"/>
    </row>
    <row r="118" spans="1:12" s="505" customFormat="1" ht="13.5" customHeight="1">
      <c r="A118" s="509"/>
      <c r="B118" s="947" t="s">
        <v>1812</v>
      </c>
      <c r="C118" s="292" t="s">
        <v>1683</v>
      </c>
      <c r="D118" s="689" t="s">
        <v>1650</v>
      </c>
      <c r="E118" s="689" t="s">
        <v>1577</v>
      </c>
      <c r="F118" s="689" t="s">
        <v>1325</v>
      </c>
      <c r="G118" s="689" t="s">
        <v>1288</v>
      </c>
      <c r="H118" s="689" t="s">
        <v>1219</v>
      </c>
      <c r="I118" s="689" t="s">
        <v>1120</v>
      </c>
      <c r="J118" s="689" t="s">
        <v>1075</v>
      </c>
      <c r="L118" s="680"/>
    </row>
    <row r="119" spans="1:12" s="462" customFormat="1" ht="12" customHeight="1">
      <c r="A119" s="690" t="s">
        <v>648</v>
      </c>
      <c r="B119" s="1054"/>
      <c r="C119" s="689"/>
      <c r="D119" s="689"/>
      <c r="E119" s="689"/>
      <c r="F119" s="689"/>
      <c r="G119" s="689"/>
      <c r="H119" s="689"/>
      <c r="I119" s="689"/>
      <c r="J119" s="689"/>
      <c r="K119" s="505"/>
    </row>
    <row r="120" spans="1:12" s="462" customFormat="1" ht="12" customHeight="1">
      <c r="A120" s="691" t="s">
        <v>1918</v>
      </c>
      <c r="B120" s="2290">
        <v>554.63326380994204</v>
      </c>
      <c r="C120" s="2291">
        <v>571.31598850855596</v>
      </c>
      <c r="D120" s="2421">
        <v>573.11707485514455</v>
      </c>
      <c r="E120" s="2421">
        <v>552.26715377181893</v>
      </c>
      <c r="F120" s="2421">
        <v>544.64215553754298</v>
      </c>
      <c r="G120" s="2421">
        <v>511.26047489850004</v>
      </c>
      <c r="H120" s="2421">
        <v>483.81817987811706</v>
      </c>
      <c r="I120" s="2421">
        <v>472.02534392630503</v>
      </c>
      <c r="J120" s="2421">
        <v>476.54284600246899</v>
      </c>
    </row>
    <row r="121" spans="1:12" s="505" customFormat="1" ht="13.5" customHeight="1">
      <c r="A121" s="691" t="s">
        <v>1911</v>
      </c>
      <c r="B121" s="2290">
        <v>382.85247304714403</v>
      </c>
      <c r="C121" s="2291">
        <v>402.91607339623988</v>
      </c>
      <c r="D121" s="2421">
        <v>408.41781503222558</v>
      </c>
      <c r="E121" s="2421">
        <v>378.58753584222001</v>
      </c>
      <c r="F121" s="2421">
        <v>379.58793831446201</v>
      </c>
      <c r="G121" s="2421">
        <v>385.02724910429004</v>
      </c>
      <c r="H121" s="2421">
        <v>361.38962757423201</v>
      </c>
      <c r="I121" s="2421">
        <v>366.53011900621101</v>
      </c>
      <c r="J121" s="2421">
        <v>379.31201482660703</v>
      </c>
      <c r="K121" s="462"/>
      <c r="L121" s="680"/>
    </row>
    <row r="122" spans="1:12" s="462" customFormat="1" ht="12" customHeight="1">
      <c r="A122" s="690" t="s">
        <v>649</v>
      </c>
      <c r="B122" s="2341"/>
      <c r="C122" s="2342"/>
      <c r="D122" s="2342"/>
      <c r="E122" s="2342"/>
      <c r="F122" s="2342"/>
      <c r="G122" s="2342"/>
      <c r="H122" s="2342"/>
      <c r="I122" s="2342"/>
      <c r="J122" s="2342"/>
      <c r="K122" s="505"/>
    </row>
    <row r="123" spans="1:12" s="462" customFormat="1" ht="12" customHeight="1">
      <c r="A123" s="691" t="s">
        <v>1912</v>
      </c>
      <c r="B123" s="2290">
        <v>3099.4078970032001</v>
      </c>
      <c r="C123" s="2291">
        <v>3159.4673567070013</v>
      </c>
      <c r="D123" s="2421">
        <v>3149.4893976061567</v>
      </c>
      <c r="E123" s="2421">
        <v>2992.9045398967783</v>
      </c>
      <c r="F123" s="2421">
        <v>2931.1903696755639</v>
      </c>
      <c r="G123" s="2421">
        <v>2832.2508410369064</v>
      </c>
      <c r="H123" s="2421">
        <v>2672.6264779394983</v>
      </c>
      <c r="I123" s="2421">
        <v>2562.3343695793064</v>
      </c>
      <c r="J123" s="2421">
        <v>2614.3599035665056</v>
      </c>
    </row>
    <row r="124" spans="1:12" s="505" customFormat="1" ht="13.5" customHeight="1">
      <c r="A124" s="692" t="s">
        <v>505</v>
      </c>
      <c r="B124" s="2288">
        <v>-39.808000604900002</v>
      </c>
      <c r="C124" s="2289">
        <v>-118.20871452240003</v>
      </c>
      <c r="D124" s="2417">
        <v>-64.324718928599992</v>
      </c>
      <c r="E124" s="2417">
        <v>-93.040929704999996</v>
      </c>
      <c r="F124" s="2417">
        <v>-91.18269076899999</v>
      </c>
      <c r="G124" s="2417">
        <v>-104.335162016</v>
      </c>
      <c r="H124" s="2417">
        <v>-128.02297582599999</v>
      </c>
      <c r="I124" s="2417">
        <v>-151.15351465200001</v>
      </c>
      <c r="J124" s="2417">
        <v>-153.09968471299999</v>
      </c>
      <c r="K124" s="462"/>
      <c r="L124" s="680"/>
    </row>
    <row r="125" spans="1:12" s="462" customFormat="1" ht="12" customHeight="1">
      <c r="A125" s="690" t="s">
        <v>650</v>
      </c>
      <c r="B125" s="1054"/>
      <c r="C125" s="689"/>
      <c r="D125" s="689"/>
      <c r="E125" s="689"/>
      <c r="F125" s="689"/>
      <c r="G125" s="689"/>
      <c r="H125" s="689"/>
      <c r="I125" s="689"/>
      <c r="J125" s="689"/>
      <c r="K125" s="505"/>
    </row>
    <row r="126" spans="1:12" s="462" customFormat="1" ht="12" customHeight="1">
      <c r="A126" s="691" t="s">
        <v>1912</v>
      </c>
      <c r="B126" s="1055">
        <v>2.2475663210787284</v>
      </c>
      <c r="C126" s="1346">
        <v>2.1940298485419425</v>
      </c>
      <c r="D126" s="693">
        <v>2.1802276354018097</v>
      </c>
      <c r="E126" s="693">
        <v>2.1736775650114111</v>
      </c>
      <c r="F126" s="693">
        <v>2.1826451124401158</v>
      </c>
      <c r="G126" s="693">
        <v>2.197832202986636</v>
      </c>
      <c r="H126" s="693">
        <v>2.191599135654247</v>
      </c>
      <c r="I126" s="693">
        <v>2.1773184705240376</v>
      </c>
      <c r="J126" s="693">
        <v>2.224916798158354</v>
      </c>
    </row>
    <row r="127" spans="1:12" s="461" customFormat="1" ht="13.5" customHeight="1">
      <c r="A127" s="692" t="s">
        <v>505</v>
      </c>
      <c r="B127" s="1056">
        <v>-4.181947742363943E-2</v>
      </c>
      <c r="C127" s="1347">
        <v>-0.11639650464703481</v>
      </c>
      <c r="D127" s="694">
        <v>-6.2485357185461998E-2</v>
      </c>
      <c r="E127" s="694">
        <v>-9.8573278644462553E-2</v>
      </c>
      <c r="F127" s="694">
        <v>-9.7420500177319055E-2</v>
      </c>
      <c r="G127" s="694">
        <v>-0.10750886216052698</v>
      </c>
      <c r="H127" s="694">
        <v>-0.14054560571041139</v>
      </c>
      <c r="I127" s="694">
        <v>-0.16540934968328347</v>
      </c>
      <c r="J127" s="694">
        <v>-0.1636922250341693</v>
      </c>
      <c r="K127" s="462"/>
    </row>
    <row r="128" spans="1:12" s="461" customFormat="1" ht="7.5" customHeight="1"/>
    <row r="129" spans="1:10" ht="14.25" customHeight="1">
      <c r="A129" s="2628" t="s">
        <v>1903</v>
      </c>
      <c r="B129" s="2628"/>
      <c r="C129" s="2628"/>
      <c r="D129" s="2628"/>
      <c r="E129" s="2628"/>
      <c r="F129" s="2628"/>
      <c r="G129" s="2628"/>
      <c r="H129" s="2628"/>
      <c r="I129" s="2628"/>
      <c r="J129" s="2628"/>
    </row>
    <row r="130" spans="1:10" s="461" customFormat="1" ht="12.75" customHeight="1">
      <c r="A130" s="2628" t="s">
        <v>1913</v>
      </c>
      <c r="B130" s="2628"/>
      <c r="C130" s="2628"/>
      <c r="D130" s="2628"/>
      <c r="E130" s="2628"/>
      <c r="F130" s="2628"/>
      <c r="G130" s="2628"/>
      <c r="H130" s="2628"/>
      <c r="I130" s="2628"/>
      <c r="J130" s="2628"/>
    </row>
    <row r="131" spans="1:10" s="522" customFormat="1" ht="22.5" customHeight="1">
      <c r="A131" s="610"/>
      <c r="B131" s="611"/>
      <c r="C131" s="611"/>
      <c r="D131" s="611"/>
      <c r="E131" s="611"/>
      <c r="F131" s="611"/>
      <c r="G131" s="611"/>
      <c r="H131" s="611"/>
      <c r="I131" s="611"/>
      <c r="J131" s="679"/>
    </row>
    <row r="132" spans="1:10" s="512" customFormat="1" ht="18.75" customHeight="1">
      <c r="A132" s="612" t="s">
        <v>1172</v>
      </c>
    </row>
    <row r="133" spans="1:10" ht="16.5" customHeight="1">
      <c r="A133" s="1482" t="s">
        <v>1167</v>
      </c>
      <c r="D133" s="1482" t="s">
        <v>1168</v>
      </c>
    </row>
    <row r="134" spans="1:10" ht="12.75" customHeight="1"/>
    <row r="135" spans="1:10" ht="12.75" customHeight="1"/>
    <row r="136" spans="1:10" ht="12.75" customHeight="1"/>
    <row r="137" spans="1:10" ht="12.75" customHeight="1"/>
    <row r="138" spans="1:10" ht="12.75" customHeight="1"/>
    <row r="139" spans="1:10" ht="12.75" customHeight="1"/>
    <row r="140" spans="1:10" ht="12.75" customHeight="1"/>
    <row r="141" spans="1:10" ht="12.75" customHeight="1"/>
    <row r="142" spans="1:10" ht="12.75" customHeight="1"/>
    <row r="143" spans="1:10" ht="12.75" customHeight="1"/>
    <row r="144" spans="1:10"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6.75" customHeight="1"/>
    <row r="153" spans="1:15" s="282" customFormat="1" ht="12.75" customHeight="1">
      <c r="A153" s="2628" t="s">
        <v>1158</v>
      </c>
      <c r="B153" s="2628"/>
      <c r="C153" s="2628"/>
      <c r="D153" s="2628"/>
      <c r="E153" s="2628"/>
      <c r="F153" s="2628"/>
      <c r="G153" s="2628"/>
      <c r="H153" s="2628"/>
      <c r="I153" s="2628"/>
      <c r="J153" s="2628"/>
      <c r="K153" s="1502"/>
      <c r="L153" s="1502"/>
      <c r="M153" s="1502"/>
      <c r="N153" s="1502"/>
      <c r="O153" s="1502"/>
    </row>
    <row r="154" spans="1:15" s="1843" customFormat="1" ht="12.75" customHeight="1">
      <c r="A154" s="2619" t="s">
        <v>1668</v>
      </c>
      <c r="B154" s="2619"/>
      <c r="C154" s="2619"/>
      <c r="D154" s="2619"/>
      <c r="E154" s="2619"/>
      <c r="F154" s="2619"/>
      <c r="G154" s="2619"/>
      <c r="H154" s="2619"/>
      <c r="I154" s="2619"/>
      <c r="J154" s="2619"/>
      <c r="K154" s="1844"/>
      <c r="L154" s="1844"/>
      <c r="M154" s="1844"/>
      <c r="N154" s="1844"/>
      <c r="O154" s="1844"/>
    </row>
    <row r="155" spans="1:15" s="282" customFormat="1" ht="18.75" customHeight="1">
      <c r="A155" s="1500"/>
      <c r="B155" s="1500"/>
      <c r="C155" s="1500"/>
      <c r="D155" s="1500"/>
      <c r="E155" s="1500"/>
      <c r="F155" s="1500"/>
      <c r="G155" s="1500"/>
      <c r="H155" s="1500"/>
      <c r="I155" s="1500"/>
      <c r="J155" s="1500"/>
      <c r="K155" s="1502"/>
      <c r="L155" s="1502"/>
      <c r="M155" s="1502"/>
      <c r="N155" s="1502"/>
      <c r="O155" s="1502"/>
    </row>
    <row r="156" spans="1:15" s="512" customFormat="1" ht="18.75" customHeight="1">
      <c r="A156" s="612" t="s">
        <v>1173</v>
      </c>
    </row>
    <row r="157" spans="1:15" ht="16.5" customHeight="1">
      <c r="A157" s="1482" t="s">
        <v>1167</v>
      </c>
      <c r="D157" s="1482" t="s">
        <v>1168</v>
      </c>
    </row>
    <row r="158" spans="1:15" ht="12.75" customHeight="1"/>
    <row r="159" spans="1:15" ht="12.75" customHeight="1"/>
    <row r="160" spans="1:15"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6.75" customHeight="1"/>
    <row r="177" spans="1:15" s="282" customFormat="1" ht="12.75" customHeight="1">
      <c r="A177" s="2628" t="s">
        <v>1158</v>
      </c>
      <c r="B177" s="2628"/>
      <c r="C177" s="2628"/>
      <c r="D177" s="2628"/>
      <c r="E177" s="2628"/>
      <c r="F177" s="2628"/>
      <c r="G177" s="2628"/>
      <c r="H177" s="2628"/>
      <c r="I177" s="2628"/>
      <c r="J177" s="2628"/>
      <c r="K177" s="1502"/>
      <c r="L177" s="1502"/>
      <c r="M177" s="1502"/>
      <c r="N177" s="1502"/>
      <c r="O177" s="1502"/>
    </row>
    <row r="178" spans="1:15" s="522" customFormat="1" ht="22.5" customHeight="1">
      <c r="A178" s="610"/>
      <c r="B178" s="611"/>
      <c r="C178" s="611"/>
      <c r="D178" s="611"/>
      <c r="E178" s="611"/>
      <c r="F178" s="611"/>
      <c r="G178" s="611"/>
      <c r="H178" s="611"/>
      <c r="I178" s="611"/>
      <c r="J178" s="679"/>
    </row>
    <row r="179" spans="1:15" s="512" customFormat="1" ht="18.75" customHeight="1">
      <c r="A179" s="612" t="s">
        <v>1174</v>
      </c>
    </row>
    <row r="180" spans="1:15" ht="16.5" customHeight="1">
      <c r="A180" s="1482" t="s">
        <v>1167</v>
      </c>
      <c r="D180" s="1482" t="s">
        <v>1168</v>
      </c>
    </row>
    <row r="181" spans="1:15" ht="12.75" customHeight="1"/>
    <row r="182" spans="1:15" ht="12.75" customHeight="1"/>
    <row r="183" spans="1:15" ht="12.75" customHeight="1"/>
    <row r="184" spans="1:15" ht="12.75" customHeight="1"/>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6.75" customHeight="1"/>
    <row r="200" spans="1:15" s="282" customFormat="1" ht="12.75" customHeight="1">
      <c r="A200" s="2628" t="s">
        <v>1158</v>
      </c>
      <c r="B200" s="2628"/>
      <c r="C200" s="2628"/>
      <c r="D200" s="2628"/>
      <c r="E200" s="2628"/>
      <c r="F200" s="2628"/>
      <c r="G200" s="2628"/>
      <c r="H200" s="2628"/>
      <c r="I200" s="2628"/>
      <c r="J200" s="2628"/>
      <c r="K200" s="1502"/>
      <c r="L200" s="1502"/>
      <c r="M200" s="1502"/>
      <c r="N200" s="1502"/>
      <c r="O200" s="1502"/>
    </row>
    <row r="201" spans="1:15" s="282" customFormat="1" ht="18.75" customHeight="1">
      <c r="A201" s="1500"/>
      <c r="B201" s="1500"/>
      <c r="C201" s="1500"/>
      <c r="D201" s="1500"/>
      <c r="E201" s="1500"/>
      <c r="F201" s="1500"/>
      <c r="G201" s="1500"/>
      <c r="H201" s="1500"/>
      <c r="I201" s="1500"/>
      <c r="J201" s="1500"/>
      <c r="K201" s="1502"/>
      <c r="L201" s="1502"/>
      <c r="M201" s="1502"/>
      <c r="N201" s="1502"/>
      <c r="O201" s="1502"/>
    </row>
    <row r="202" spans="1:15" s="512" customFormat="1" ht="18.75" customHeight="1">
      <c r="A202" s="612" t="s">
        <v>1175</v>
      </c>
    </row>
    <row r="203" spans="1:15" ht="16.5" customHeight="1">
      <c r="A203" s="1482" t="s">
        <v>1167</v>
      </c>
      <c r="D203" s="1482" t="s">
        <v>1168</v>
      </c>
    </row>
    <row r="204" spans="1:15" ht="12.75" customHeight="1"/>
    <row r="205" spans="1:15" ht="12.75" customHeight="1"/>
    <row r="206" spans="1:15" ht="12.75" customHeight="1"/>
    <row r="207" spans="1:15" ht="12.75" customHeight="1"/>
    <row r="208" spans="1:15" ht="12.75" customHeight="1"/>
    <row r="209" spans="1:15" ht="12.75" customHeight="1"/>
    <row r="210" spans="1:15" ht="12.75" customHeight="1"/>
    <row r="211" spans="1:15" ht="12.75" customHeight="1"/>
    <row r="212" spans="1:15" ht="12.75" customHeight="1"/>
    <row r="213" spans="1:15" ht="12.75" customHeight="1"/>
    <row r="214" spans="1:15" ht="12.75" customHeight="1"/>
    <row r="215" spans="1:15" ht="12.75" customHeight="1"/>
    <row r="216" spans="1:15" ht="12.75" customHeight="1"/>
    <row r="217" spans="1:15" ht="12.75" customHeight="1"/>
    <row r="218" spans="1:15" ht="12.75" customHeight="1"/>
    <row r="219" spans="1:15" ht="12.75" customHeight="1"/>
    <row r="220" spans="1:15" ht="12.75" customHeight="1"/>
    <row r="221" spans="1:15" ht="12.75" customHeight="1"/>
    <row r="222" spans="1:15" ht="6.75" customHeight="1"/>
    <row r="223" spans="1:15" s="282" customFormat="1" ht="12.75" customHeight="1">
      <c r="A223" s="2628" t="s">
        <v>1158</v>
      </c>
      <c r="B223" s="2628"/>
      <c r="C223" s="2628"/>
      <c r="D223" s="2628"/>
      <c r="E223" s="2628"/>
      <c r="F223" s="2628"/>
      <c r="G223" s="2628"/>
      <c r="H223" s="2628"/>
      <c r="I223" s="2628"/>
      <c r="J223" s="2628"/>
      <c r="K223" s="1502"/>
      <c r="L223" s="1502"/>
      <c r="M223" s="1502"/>
      <c r="N223" s="1502"/>
      <c r="O223" s="1502"/>
    </row>
    <row r="224" spans="1:15" s="522" customFormat="1" ht="22.5" customHeight="1">
      <c r="A224" s="610"/>
      <c r="B224" s="611"/>
      <c r="C224" s="611"/>
      <c r="D224" s="611"/>
      <c r="E224" s="611"/>
      <c r="F224" s="611"/>
      <c r="G224" s="611"/>
      <c r="H224" s="611"/>
      <c r="I224" s="611"/>
      <c r="J224" s="679"/>
    </row>
    <row r="225" spans="1:10" s="512" customFormat="1" ht="33" customHeight="1">
      <c r="A225" s="2775" t="s">
        <v>1240</v>
      </c>
      <c r="B225" s="2775"/>
      <c r="C225" s="2775"/>
      <c r="D225" s="2775"/>
      <c r="E225" s="2775"/>
      <c r="F225" s="2775"/>
      <c r="G225" s="2775"/>
      <c r="H225" s="2775"/>
      <c r="I225" s="2775"/>
      <c r="J225" s="2775"/>
    </row>
    <row r="226" spans="1:10" s="512" customFormat="1" ht="9.9499999999999993" customHeight="1">
      <c r="A226" s="1481"/>
      <c r="B226" s="1481"/>
      <c r="C226" s="1481"/>
      <c r="D226" s="1481"/>
      <c r="E226" s="1481"/>
      <c r="F226" s="1481"/>
      <c r="G226" s="1481"/>
      <c r="H226" s="1481"/>
      <c r="I226" s="1481"/>
      <c r="J226" s="1481"/>
    </row>
    <row r="227" spans="1:10" ht="10.5" customHeight="1">
      <c r="A227" s="1482" t="s">
        <v>1334</v>
      </c>
      <c r="D227" s="1482" t="s">
        <v>1335</v>
      </c>
    </row>
    <row r="239" spans="1:10" ht="12.75" customHeight="1">
      <c r="A239" s="1482" t="s">
        <v>1336</v>
      </c>
      <c r="D239" s="1508" t="s">
        <v>1337</v>
      </c>
      <c r="E239" s="1492"/>
      <c r="F239" s="1492"/>
      <c r="G239" s="1492"/>
      <c r="H239" s="1492"/>
      <c r="I239" s="1492"/>
      <c r="J239" s="1491"/>
    </row>
    <row r="250" spans="1:12" ht="11.25" customHeight="1"/>
    <row r="251" spans="1:12" s="1492" customFormat="1" ht="12.75" customHeight="1">
      <c r="A251" s="2776" t="s">
        <v>1158</v>
      </c>
      <c r="B251" s="2776"/>
      <c r="C251" s="2776"/>
      <c r="D251" s="2776"/>
      <c r="E251" s="2776"/>
      <c r="F251" s="2776"/>
      <c r="G251" s="2776"/>
      <c r="H251" s="2776"/>
      <c r="I251" s="2776"/>
      <c r="J251" s="2776"/>
    </row>
    <row r="252" spans="1:12" s="522" customFormat="1" ht="22.5" customHeight="1">
      <c r="A252" s="610"/>
      <c r="B252" s="611"/>
      <c r="C252" s="611"/>
      <c r="D252" s="611"/>
      <c r="E252" s="611"/>
      <c r="F252" s="611"/>
      <c r="G252" s="611"/>
      <c r="H252" s="611"/>
      <c r="I252" s="611"/>
      <c r="J252" s="679"/>
    </row>
    <row r="253" spans="1:12" s="512" customFormat="1" ht="33" customHeight="1">
      <c r="A253" s="2775" t="s">
        <v>1362</v>
      </c>
      <c r="B253" s="2775"/>
      <c r="C253" s="2775"/>
      <c r="D253" s="2775"/>
      <c r="E253" s="2775"/>
      <c r="F253" s="2775"/>
      <c r="G253" s="2775"/>
      <c r="H253" s="2775"/>
      <c r="I253" s="2775"/>
      <c r="J253" s="2775"/>
    </row>
    <row r="254" spans="1:12" s="512" customFormat="1" ht="9.9499999999999993" customHeight="1">
      <c r="A254" s="1639"/>
      <c r="B254" s="1639"/>
      <c r="C254" s="1639"/>
      <c r="D254" s="1639"/>
      <c r="E254" s="1639"/>
      <c r="F254" s="1639"/>
      <c r="G254" s="1639"/>
      <c r="H254" s="1639"/>
      <c r="I254" s="1639"/>
      <c r="J254" s="1639"/>
    </row>
    <row r="255" spans="1:12" ht="22.5" customHeight="1">
      <c r="A255" s="1482" t="s">
        <v>82</v>
      </c>
      <c r="D255" s="1482" t="s">
        <v>545</v>
      </c>
    </row>
    <row r="256" spans="1:12" ht="22.5" customHeight="1">
      <c r="L256" s="1491"/>
    </row>
    <row r="267" spans="1:10" ht="22.5" customHeight="1">
      <c r="A267" s="1482" t="s">
        <v>537</v>
      </c>
      <c r="D267" s="1508"/>
      <c r="E267" s="1492"/>
      <c r="F267" s="1492"/>
      <c r="G267" s="1492"/>
      <c r="H267" s="1492"/>
      <c r="I267" s="1492"/>
      <c r="J267" s="1491"/>
    </row>
    <row r="278" spans="1:10" ht="11.25" customHeight="1"/>
    <row r="279" spans="1:10" s="1492" customFormat="1" ht="12.75" customHeight="1">
      <c r="A279" s="2776" t="s">
        <v>1158</v>
      </c>
      <c r="B279" s="2776"/>
      <c r="C279" s="2776"/>
      <c r="D279" s="2776"/>
      <c r="E279" s="2776"/>
      <c r="F279" s="2776"/>
      <c r="G279" s="2776"/>
      <c r="H279" s="2776"/>
      <c r="I279" s="2776"/>
      <c r="J279" s="2776"/>
    </row>
  </sheetData>
  <mergeCells count="19">
    <mergeCell ref="A32:J32"/>
    <mergeCell ref="A114:J114"/>
    <mergeCell ref="A154:J154"/>
    <mergeCell ref="A29:J29"/>
    <mergeCell ref="A30:J30"/>
    <mergeCell ref="A31:J31"/>
    <mergeCell ref="A112:J112"/>
    <mergeCell ref="A113:J113"/>
    <mergeCell ref="A48:J48"/>
    <mergeCell ref="A253:J253"/>
    <mergeCell ref="A279:J279"/>
    <mergeCell ref="A251:J251"/>
    <mergeCell ref="A225:J225"/>
    <mergeCell ref="A129:J129"/>
    <mergeCell ref="A223:J223"/>
    <mergeCell ref="A130:J130"/>
    <mergeCell ref="A153:J153"/>
    <mergeCell ref="A177:J177"/>
    <mergeCell ref="A200:J200"/>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2 SEGMENTAL REPORTING&amp;R&amp;8Large corporates and international customers </oddHeader>
  </headerFooter>
  <rowBreaks count="6" manualBreakCount="6">
    <brk id="32" max="9" man="1"/>
    <brk id="69" max="16383" man="1"/>
    <brk id="130" max="9" man="1"/>
    <brk id="177" max="9" man="1"/>
    <brk id="223" max="9" man="1"/>
    <brk id="251"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725" customWidth="1"/>
    <col min="2" max="12" width="6.42578125" style="725" customWidth="1"/>
    <col min="13" max="16384" width="10.85546875" style="725"/>
  </cols>
  <sheetData>
    <row r="1" spans="1:10" s="522" customFormat="1" ht="22.5" customHeight="1">
      <c r="A1" s="610"/>
      <c r="B1" s="611"/>
      <c r="C1" s="611"/>
      <c r="D1" s="611"/>
      <c r="E1" s="611"/>
      <c r="F1" s="611"/>
      <c r="G1" s="611"/>
      <c r="H1" s="611"/>
      <c r="I1" s="611"/>
      <c r="J1" s="679"/>
    </row>
    <row r="2" spans="1:10" s="512" customFormat="1" ht="18.75" customHeight="1">
      <c r="A2" s="612" t="s">
        <v>674</v>
      </c>
    </row>
    <row r="3" spans="1:10" s="512" customFormat="1" ht="12" customHeight="1"/>
    <row r="4" spans="1:10" s="709" customFormat="1" ht="13.5" customHeight="1">
      <c r="A4" s="708" t="s">
        <v>1</v>
      </c>
      <c r="B4" s="947" t="s">
        <v>1812</v>
      </c>
      <c r="C4" s="292" t="s">
        <v>1683</v>
      </c>
      <c r="D4" s="662" t="s">
        <v>1650</v>
      </c>
      <c r="E4" s="662" t="s">
        <v>1577</v>
      </c>
      <c r="F4" s="662" t="s">
        <v>1325</v>
      </c>
      <c r="G4" s="662" t="s">
        <v>1288</v>
      </c>
      <c r="H4" s="662" t="s">
        <v>1219</v>
      </c>
      <c r="I4" s="662" t="s">
        <v>1120</v>
      </c>
      <c r="J4" s="662" t="s">
        <v>1075</v>
      </c>
    </row>
    <row r="5" spans="1:10" s="709" customFormat="1" ht="12" customHeight="1">
      <c r="A5" s="776" t="s">
        <v>13</v>
      </c>
      <c r="B5" s="2438">
        <v>5.7627308781998599</v>
      </c>
      <c r="C5" s="2439">
        <v>3.3981805889004875</v>
      </c>
      <c r="D5" s="2439">
        <v>-105.95197823309982</v>
      </c>
      <c r="E5" s="2439">
        <v>87.979093046000031</v>
      </c>
      <c r="F5" s="2439">
        <v>103.84945778299999</v>
      </c>
      <c r="G5" s="2439">
        <v>128.45796320400001</v>
      </c>
      <c r="H5" s="2439">
        <v>99.579867966999984</v>
      </c>
      <c r="I5" s="2439">
        <v>92.825098812000007</v>
      </c>
      <c r="J5" s="2439">
        <v>108.18582129500001</v>
      </c>
    </row>
    <row r="6" spans="1:10" s="709" customFormat="1" ht="12" customHeight="1">
      <c r="A6" s="902" t="s">
        <v>4</v>
      </c>
      <c r="B6" s="2432">
        <v>336.97281725279998</v>
      </c>
      <c r="C6" s="2433">
        <v>796.02577067150003</v>
      </c>
      <c r="D6" s="2433">
        <v>-342.13588082119975</v>
      </c>
      <c r="E6" s="2433">
        <v>581.22470543499992</v>
      </c>
      <c r="F6" s="2433">
        <v>467.76579930299988</v>
      </c>
      <c r="G6" s="2433">
        <v>-101.99353192600006</v>
      </c>
      <c r="H6" s="2433">
        <v>608.32891226700099</v>
      </c>
      <c r="I6" s="2433">
        <v>487.52416913499951</v>
      </c>
      <c r="J6" s="2433">
        <v>590.437666541</v>
      </c>
    </row>
    <row r="7" spans="1:10" s="709" customFormat="1" ht="12" customHeight="1">
      <c r="A7" s="776" t="s">
        <v>120</v>
      </c>
      <c r="B7" s="2438">
        <v>342.73554813099901</v>
      </c>
      <c r="C7" s="2439">
        <v>799.42395126040037</v>
      </c>
      <c r="D7" s="2439">
        <v>-448.08785905429954</v>
      </c>
      <c r="E7" s="2439">
        <v>669.20379848099992</v>
      </c>
      <c r="F7" s="2439">
        <v>571.61525708599993</v>
      </c>
      <c r="G7" s="2439">
        <v>26.46443127799995</v>
      </c>
      <c r="H7" s="2439">
        <v>707.90878023400091</v>
      </c>
      <c r="I7" s="2439">
        <v>580.34926794699948</v>
      </c>
      <c r="J7" s="2439">
        <v>698.62348783599998</v>
      </c>
    </row>
    <row r="8" spans="1:10" s="709" customFormat="1" ht="12" customHeight="1">
      <c r="A8" s="902" t="s">
        <v>169</v>
      </c>
      <c r="B8" s="2432">
        <v>-131.2463825852</v>
      </c>
      <c r="C8" s="2433">
        <v>-97.115693731500016</v>
      </c>
      <c r="D8" s="2433">
        <v>-155.49168900519999</v>
      </c>
      <c r="E8" s="2433">
        <v>-155.07719258399985</v>
      </c>
      <c r="F8" s="2433">
        <v>-97.75752153600007</v>
      </c>
      <c r="G8" s="2433">
        <v>-131.71941152200009</v>
      </c>
      <c r="H8" s="2433">
        <v>-122.96465211400003</v>
      </c>
      <c r="I8" s="2433">
        <v>-151.38506177600004</v>
      </c>
      <c r="J8" s="2433">
        <v>-107.15222187099995</v>
      </c>
    </row>
    <row r="9" spans="1:10" s="709" customFormat="1" ht="12" customHeight="1">
      <c r="A9" s="776" t="s">
        <v>245</v>
      </c>
      <c r="B9" s="2438">
        <v>211.48916554580001</v>
      </c>
      <c r="C9" s="2439">
        <v>702.30825752890053</v>
      </c>
      <c r="D9" s="2439">
        <v>-603.57954805949953</v>
      </c>
      <c r="E9" s="2439">
        <v>514.1266058970001</v>
      </c>
      <c r="F9" s="2439">
        <v>473.85773554999986</v>
      </c>
      <c r="G9" s="2439">
        <v>-105.25498024400014</v>
      </c>
      <c r="H9" s="2439">
        <v>584.94412812000087</v>
      </c>
      <c r="I9" s="2439">
        <v>428.96420617099943</v>
      </c>
      <c r="J9" s="2439">
        <v>591.47126596500004</v>
      </c>
    </row>
    <row r="10" spans="1:10" s="709" customFormat="1" ht="12" customHeight="1">
      <c r="A10" s="913" t="s">
        <v>30</v>
      </c>
      <c r="B10" s="2440">
        <v>0</v>
      </c>
      <c r="C10" s="2441">
        <v>0</v>
      </c>
      <c r="D10" s="2441">
        <v>0</v>
      </c>
      <c r="E10" s="2441">
        <v>0</v>
      </c>
      <c r="F10" s="2441">
        <v>0</v>
      </c>
      <c r="G10" s="2441">
        <v>-1.0889999999999999E-3</v>
      </c>
      <c r="H10" s="2441">
        <v>0</v>
      </c>
      <c r="I10" s="2441">
        <v>0</v>
      </c>
      <c r="J10" s="2441">
        <v>0</v>
      </c>
    </row>
    <row r="11" spans="1:10" s="709" customFormat="1" ht="12" customHeight="1">
      <c r="A11" s="902" t="s">
        <v>1241</v>
      </c>
      <c r="B11" s="2432">
        <v>3.5882773000000001E-3</v>
      </c>
      <c r="C11" s="2433">
        <v>0</v>
      </c>
      <c r="D11" s="2433">
        <v>0</v>
      </c>
      <c r="E11" s="2433">
        <v>0</v>
      </c>
      <c r="F11" s="2433">
        <v>0</v>
      </c>
      <c r="G11" s="2433">
        <v>0</v>
      </c>
      <c r="H11" s="2433">
        <v>0</v>
      </c>
      <c r="I11" s="2433">
        <v>0</v>
      </c>
      <c r="J11" s="2433">
        <v>-0.17100000000000001</v>
      </c>
    </row>
    <row r="12" spans="1:10" s="709" customFormat="1" ht="12" customHeight="1">
      <c r="A12" s="776" t="s">
        <v>9</v>
      </c>
      <c r="B12" s="2438">
        <v>211.4927538231</v>
      </c>
      <c r="C12" s="2439">
        <v>702.30825752890053</v>
      </c>
      <c r="D12" s="2439">
        <v>-603.57954805949953</v>
      </c>
      <c r="E12" s="2439">
        <v>514.1266058970001</v>
      </c>
      <c r="F12" s="2439">
        <v>473.85773554999986</v>
      </c>
      <c r="G12" s="2439">
        <v>-105.25606924400013</v>
      </c>
      <c r="H12" s="2439">
        <v>584.94412812000087</v>
      </c>
      <c r="I12" s="2439">
        <v>428.96420617099943</v>
      </c>
      <c r="J12" s="2439">
        <v>591.30026596499999</v>
      </c>
    </row>
    <row r="13" spans="1:10" s="709" customFormat="1" ht="12" customHeight="1">
      <c r="A13" s="913" t="s">
        <v>1089</v>
      </c>
      <c r="B13" s="2440">
        <v>-52.873188455775001</v>
      </c>
      <c r="C13" s="2441">
        <v>-182.60014695751414</v>
      </c>
      <c r="D13" s="2441">
        <v>156.93068249546988</v>
      </c>
      <c r="E13" s="2441">
        <v>-133.67291753322004</v>
      </c>
      <c r="F13" s="2441">
        <v>-123.20301124299996</v>
      </c>
      <c r="G13" s="2441">
        <v>28.419138695880093</v>
      </c>
      <c r="H13" s="2441">
        <v>-157.9349145924003</v>
      </c>
      <c r="I13" s="2441">
        <v>-115.82033566616988</v>
      </c>
      <c r="J13" s="2441">
        <v>-159.65107181055001</v>
      </c>
    </row>
    <row r="14" spans="1:10" s="723" customFormat="1" ht="12" customHeight="1">
      <c r="A14" s="914" t="s">
        <v>10</v>
      </c>
      <c r="B14" s="2457">
        <v>158.61956536732501</v>
      </c>
      <c r="C14" s="2458">
        <v>519.70811057138621</v>
      </c>
      <c r="D14" s="2458">
        <v>-446.64886556402962</v>
      </c>
      <c r="E14" s="2458">
        <v>380.45368836378009</v>
      </c>
      <c r="F14" s="2458">
        <v>350.65472430699992</v>
      </c>
      <c r="G14" s="2458">
        <v>-76.836930548120037</v>
      </c>
      <c r="H14" s="2458">
        <v>427.00921352760054</v>
      </c>
      <c r="I14" s="2458">
        <v>313.14387050482958</v>
      </c>
      <c r="J14" s="2458">
        <v>431.64919415445002</v>
      </c>
    </row>
    <row r="15" spans="1:10" s="461" customFormat="1" ht="7.5" customHeight="1">
      <c r="A15" s="1455"/>
      <c r="B15" s="686"/>
      <c r="C15" s="1345"/>
      <c r="D15" s="686"/>
      <c r="E15" s="686"/>
      <c r="F15" s="686"/>
      <c r="G15" s="686"/>
      <c r="H15" s="686"/>
      <c r="I15" s="686"/>
      <c r="J15" s="686"/>
    </row>
    <row r="16" spans="1:10" s="461" customFormat="1" ht="12" customHeight="1">
      <c r="A16" s="1459" t="s">
        <v>1124</v>
      </c>
      <c r="B16" s="1456"/>
      <c r="C16" s="1457"/>
      <c r="D16" s="1458"/>
      <c r="E16" s="1458"/>
      <c r="F16" s="1458"/>
      <c r="G16" s="1458"/>
      <c r="H16" s="1458"/>
      <c r="I16" s="1458"/>
      <c r="J16" s="1458"/>
    </row>
    <row r="17" spans="1:10" s="728" customFormat="1" ht="12" customHeight="1">
      <c r="A17" s="1469" t="s">
        <v>1126</v>
      </c>
      <c r="B17" s="1086">
        <v>7.1833266666665896</v>
      </c>
      <c r="C17" s="856">
        <v>7.2556781240927908</v>
      </c>
      <c r="D17" s="1470">
        <v>6.9795100018110405</v>
      </c>
      <c r="E17" s="1470">
        <v>7.1347565054945097</v>
      </c>
      <c r="F17" s="1470">
        <v>7.442367</v>
      </c>
      <c r="G17" s="1470">
        <v>6.2729201739130431</v>
      </c>
      <c r="H17" s="1470">
        <v>6.7493157282608678</v>
      </c>
      <c r="I17" s="1470">
        <v>6.7952832637362643</v>
      </c>
      <c r="J17" s="1470">
        <v>7.3828569999999996</v>
      </c>
    </row>
    <row r="18" spans="1:10" s="461" customFormat="1" ht="7.5" customHeight="1">
      <c r="A18" s="1465"/>
      <c r="B18" s="1453"/>
      <c r="C18" s="1454"/>
      <c r="D18" s="1453"/>
      <c r="E18" s="1453"/>
      <c r="F18" s="1453"/>
      <c r="G18" s="1453"/>
      <c r="H18" s="1453"/>
      <c r="I18" s="1453"/>
      <c r="J18" s="1453"/>
    </row>
    <row r="19" spans="1:10" s="461" customFormat="1" ht="12" customHeight="1">
      <c r="A19" s="1459" t="s">
        <v>1125</v>
      </c>
      <c r="B19" s="1456"/>
      <c r="C19" s="1457"/>
      <c r="D19" s="1458"/>
      <c r="E19" s="1458"/>
      <c r="F19" s="1458"/>
      <c r="G19" s="1458"/>
      <c r="H19" s="1458"/>
      <c r="I19" s="1458"/>
      <c r="J19" s="1458"/>
    </row>
    <row r="20" spans="1:10" s="728" customFormat="1" ht="12" customHeight="1">
      <c r="A20" s="1468" t="s">
        <v>1127</v>
      </c>
      <c r="B20" s="1071">
        <v>38.2937758574828</v>
      </c>
      <c r="C20" s="855">
        <v>12.148209167161401</v>
      </c>
      <c r="D20" s="750">
        <v>-34.701160913703198</v>
      </c>
      <c r="E20" s="750">
        <v>23.173387977773501</v>
      </c>
      <c r="F20" s="750">
        <v>17.101979053944738</v>
      </c>
      <c r="G20" s="750">
        <v>497.72243407890375</v>
      </c>
      <c r="H20" s="750">
        <v>17.370126709454539</v>
      </c>
      <c r="I20" s="750">
        <v>26.085164596059304</v>
      </c>
      <c r="J20" s="750">
        <v>15.337620869705665</v>
      </c>
    </row>
    <row r="21" spans="1:10" s="728" customFormat="1" ht="12" customHeight="1">
      <c r="A21" s="1469" t="s">
        <v>1128</v>
      </c>
      <c r="B21" s="1072">
        <v>8.8811832646215088</v>
      </c>
      <c r="C21" s="751">
        <v>28.417542832190701</v>
      </c>
      <c r="D21" s="751">
        <v>-25.389043426769899</v>
      </c>
      <c r="E21" s="751">
        <v>21.388194005530302</v>
      </c>
      <c r="F21" s="751">
        <v>19.108164314458762</v>
      </c>
      <c r="G21" s="751">
        <v>-4.8596532660677747</v>
      </c>
      <c r="H21" s="751">
        <v>25.100509575099366</v>
      </c>
      <c r="I21" s="751">
        <v>18.48365365659296</v>
      </c>
      <c r="J21" s="751">
        <v>23.711380125663521</v>
      </c>
    </row>
    <row r="22" spans="1:10" ht="7.5" customHeight="1">
      <c r="A22" s="752"/>
      <c r="B22" s="752"/>
      <c r="C22" s="752"/>
      <c r="D22" s="752"/>
      <c r="E22" s="752"/>
      <c r="F22" s="752"/>
      <c r="G22" s="752"/>
      <c r="H22" s="752"/>
      <c r="I22" s="752"/>
      <c r="J22" s="752"/>
    </row>
    <row r="23" spans="1:10" ht="21.75" customHeight="1">
      <c r="A23" s="2646" t="s">
        <v>1561</v>
      </c>
      <c r="B23" s="2646"/>
      <c r="C23" s="2646"/>
      <c r="D23" s="2646"/>
      <c r="E23" s="2646"/>
      <c r="F23" s="2646"/>
      <c r="G23" s="2646"/>
      <c r="H23" s="2646"/>
      <c r="I23" s="2646"/>
      <c r="J23" s="2646"/>
    </row>
    <row r="24" spans="1:10" ht="12.75">
      <c r="A24" s="752"/>
      <c r="B24" s="752"/>
      <c r="C24" s="752"/>
      <c r="D24" s="752"/>
      <c r="E24" s="752"/>
      <c r="F24" s="752"/>
      <c r="G24" s="752"/>
      <c r="H24" s="752"/>
      <c r="I24" s="752"/>
      <c r="J24" s="752"/>
    </row>
    <row r="25" spans="1:10" ht="12.75">
      <c r="A25" s="752"/>
      <c r="B25" s="752"/>
      <c r="C25" s="752"/>
      <c r="D25" s="752"/>
      <c r="E25" s="752"/>
      <c r="F25" s="752"/>
      <c r="G25" s="752"/>
      <c r="H25" s="752"/>
      <c r="I25" s="752"/>
      <c r="J25" s="752"/>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- 1Q16&amp;C&amp;8CHAPTER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zoomScale="140" zoomScaleNormal="140" zoomScaleSheetLayoutView="100" workbookViewId="0"/>
  </sheetViews>
  <sheetFormatPr baseColWidth="10" defaultColWidth="10.85546875" defaultRowHeight="22.5" customHeight="1"/>
  <cols>
    <col min="1" max="1" width="35.28515625" style="725" customWidth="1"/>
    <col min="2" max="2" width="6.42578125" style="731" customWidth="1"/>
    <col min="3" max="12" width="6.42578125" style="725" customWidth="1"/>
    <col min="13" max="16384" width="10.85546875" style="725"/>
  </cols>
  <sheetData>
    <row r="1" spans="1:10" s="522" customFormat="1" ht="22.5" customHeight="1">
      <c r="A1" s="610"/>
      <c r="B1" s="611"/>
      <c r="C1" s="611"/>
      <c r="D1" s="611"/>
      <c r="E1" s="611"/>
      <c r="F1" s="611"/>
      <c r="G1" s="611"/>
      <c r="H1" s="611"/>
      <c r="I1" s="611"/>
      <c r="J1" s="679"/>
    </row>
    <row r="2" spans="1:10" s="512" customFormat="1" ht="18.75" customHeight="1">
      <c r="A2" s="612" t="s">
        <v>1919</v>
      </c>
    </row>
    <row r="3" spans="1:10" s="512" customFormat="1" ht="12" customHeight="1"/>
    <row r="4" spans="1:10" s="709" customFormat="1" ht="13.5" customHeight="1">
      <c r="A4" s="708" t="s">
        <v>1</v>
      </c>
      <c r="B4" s="947" t="s">
        <v>1812</v>
      </c>
      <c r="C4" s="292" t="s">
        <v>1683</v>
      </c>
      <c r="D4" s="662" t="s">
        <v>1650</v>
      </c>
      <c r="E4" s="662" t="s">
        <v>1577</v>
      </c>
      <c r="F4" s="662" t="s">
        <v>1325</v>
      </c>
      <c r="G4" s="662" t="s">
        <v>1288</v>
      </c>
      <c r="H4" s="662" t="s">
        <v>1219</v>
      </c>
      <c r="I4" s="662" t="s">
        <v>1120</v>
      </c>
      <c r="J4" s="662" t="s">
        <v>1075</v>
      </c>
    </row>
    <row r="5" spans="1:10" s="709" customFormat="1" ht="12" customHeight="1">
      <c r="A5" s="710" t="s">
        <v>13</v>
      </c>
      <c r="B5" s="1062">
        <v>97.93</v>
      </c>
      <c r="C5" s="714">
        <v>23.607536739400047</v>
      </c>
      <c r="D5" s="714">
        <v>183.3048204327005</v>
      </c>
      <c r="E5" s="714">
        <v>-44.720897463999933</v>
      </c>
      <c r="F5" s="714">
        <v>80.35101469700021</v>
      </c>
      <c r="G5" s="714">
        <v>-108.25125406600051</v>
      </c>
      <c r="H5" s="714">
        <v>-210.57583604899884</v>
      </c>
      <c r="I5" s="714">
        <v>-205.50487373200048</v>
      </c>
      <c r="J5" s="714">
        <v>-151.87281360099942</v>
      </c>
    </row>
    <row r="6" spans="1:10" s="709" customFormat="1" ht="12" customHeight="1">
      <c r="A6" s="902" t="s">
        <v>1793</v>
      </c>
      <c r="B6" s="1061">
        <v>1365.204</v>
      </c>
      <c r="C6" s="713">
        <v>624.30264787839167</v>
      </c>
      <c r="D6" s="713">
        <v>1410.6668279992091</v>
      </c>
      <c r="E6" s="713">
        <v>-374.06809425699998</v>
      </c>
      <c r="F6" s="713">
        <v>2155.3860844869996</v>
      </c>
      <c r="G6" s="713">
        <v>-209.20093670100005</v>
      </c>
      <c r="H6" s="713">
        <v>542.37964976999888</v>
      </c>
      <c r="I6" s="713">
        <v>122.761549406001</v>
      </c>
      <c r="J6" s="713">
        <v>951.7844910629999</v>
      </c>
    </row>
    <row r="7" spans="1:10" s="709" customFormat="1" ht="12" customHeight="1">
      <c r="A7" s="1814" t="s">
        <v>120</v>
      </c>
      <c r="B7" s="1063">
        <v>1463.134</v>
      </c>
      <c r="C7" s="716">
        <v>647.9101846177889</v>
      </c>
      <c r="D7" s="716">
        <v>1593.9716484319113</v>
      </c>
      <c r="E7" s="716">
        <v>-418.78899172100057</v>
      </c>
      <c r="F7" s="716">
        <v>2235.7370991840025</v>
      </c>
      <c r="G7" s="716">
        <v>-317.45219076700056</v>
      </c>
      <c r="H7" s="716">
        <v>331.80335172100195</v>
      </c>
      <c r="I7" s="716">
        <v>-82.744041326000229</v>
      </c>
      <c r="J7" s="716">
        <v>799.9116774620004</v>
      </c>
    </row>
    <row r="8" spans="1:10" s="709" customFormat="1" ht="12" customHeight="1">
      <c r="A8" s="1814" t="s">
        <v>1990</v>
      </c>
      <c r="B8" s="1064">
        <v>-73.984999999999999</v>
      </c>
      <c r="C8" s="717">
        <v>1711.1071426574322</v>
      </c>
      <c r="D8" s="717">
        <v>18.868977152269281</v>
      </c>
      <c r="E8" s="717">
        <v>-287.62394388400014</v>
      </c>
      <c r="F8" s="717">
        <v>-361.6988792840001</v>
      </c>
      <c r="G8" s="717">
        <v>5.1493260589990655</v>
      </c>
      <c r="H8" s="717">
        <v>-215.15901058600008</v>
      </c>
      <c r="I8" s="717">
        <v>-302.43887644399962</v>
      </c>
      <c r="J8" s="717">
        <v>-220.94565396299998</v>
      </c>
    </row>
    <row r="9" spans="1:10" s="709" customFormat="1" ht="12" customHeight="1">
      <c r="A9" s="776" t="s">
        <v>245</v>
      </c>
      <c r="B9" s="1060">
        <v>1389.1489999999999</v>
      </c>
      <c r="C9" s="711">
        <v>2359.0173272752213</v>
      </c>
      <c r="D9" s="711">
        <v>1612.840625584178</v>
      </c>
      <c r="E9" s="711">
        <v>-706.41293560500003</v>
      </c>
      <c r="F9" s="711">
        <v>1874.0382199000021</v>
      </c>
      <c r="G9" s="711">
        <v>-312.30286470800195</v>
      </c>
      <c r="H9" s="711">
        <v>116.64480313500047</v>
      </c>
      <c r="I9" s="711">
        <v>-385.18287277000007</v>
      </c>
      <c r="J9" s="711">
        <v>578.96602349900058</v>
      </c>
    </row>
    <row r="10" spans="1:10" s="709" customFormat="1" ht="12" customHeight="1">
      <c r="A10" s="913" t="s">
        <v>30</v>
      </c>
      <c r="B10" s="1065">
        <v>-12.651999999999999</v>
      </c>
      <c r="C10" s="719">
        <v>-13.391104777600001</v>
      </c>
      <c r="D10" s="719">
        <v>-0.80530334879999044</v>
      </c>
      <c r="E10" s="719">
        <v>0.92354151399999296</v>
      </c>
      <c r="F10" s="719">
        <v>6.3681080039999998</v>
      </c>
      <c r="G10" s="719">
        <v>-11.203071767999994</v>
      </c>
      <c r="H10" s="719">
        <v>1.7925479149999983</v>
      </c>
      <c r="I10" s="719">
        <v>1.051114638</v>
      </c>
      <c r="J10" s="719">
        <v>0.89795000899999988</v>
      </c>
    </row>
    <row r="11" spans="1:10" s="709" customFormat="1" ht="12" customHeight="1">
      <c r="A11" s="913" t="s">
        <v>1991</v>
      </c>
      <c r="B11" s="1065">
        <v>2.7210000000000001</v>
      </c>
      <c r="C11" s="719">
        <v>3.3352170033995208</v>
      </c>
      <c r="D11" s="719">
        <v>0.64685719549999021</v>
      </c>
      <c r="E11" s="719">
        <v>-18.292153132999942</v>
      </c>
      <c r="F11" s="719">
        <v>-18.418659734000073</v>
      </c>
      <c r="G11" s="719">
        <v>25.859021624999741</v>
      </c>
      <c r="H11" s="719">
        <v>-5.4495243350000493</v>
      </c>
      <c r="I11" s="719">
        <v>7.5635382410001171</v>
      </c>
      <c r="J11" s="719">
        <v>-14.301000930999997</v>
      </c>
    </row>
    <row r="12" spans="1:10" s="709" customFormat="1" ht="12" customHeight="1">
      <c r="A12" s="902" t="s">
        <v>1992</v>
      </c>
      <c r="B12" s="1065">
        <v>15.153</v>
      </c>
      <c r="C12" s="713">
        <v>-29.565999999999981</v>
      </c>
      <c r="D12" s="713">
        <v>20.483999999999998</v>
      </c>
      <c r="E12" s="713">
        <v>16.61</v>
      </c>
      <c r="F12" s="713">
        <v>56.690999999999995</v>
      </c>
      <c r="G12" s="713">
        <v>-2.4405229180000028</v>
      </c>
      <c r="H12" s="713">
        <v>54.346000000000004</v>
      </c>
      <c r="I12" s="713">
        <v>60.253999999999998</v>
      </c>
      <c r="J12" s="713">
        <v>12.678000000000001</v>
      </c>
    </row>
    <row r="13" spans="1:10" s="709" customFormat="1" ht="12" customHeight="1">
      <c r="A13" s="776" t="s">
        <v>9</v>
      </c>
      <c r="B13" s="1062">
        <v>1394.3710000000001</v>
      </c>
      <c r="C13" s="714">
        <v>2319.395439501021</v>
      </c>
      <c r="D13" s="714">
        <v>1633.1661784308787</v>
      </c>
      <c r="E13" s="714">
        <v>-707.1715472239996</v>
      </c>
      <c r="F13" s="714">
        <v>1918.6786681700003</v>
      </c>
      <c r="G13" s="714">
        <v>-300.08743776900201</v>
      </c>
      <c r="H13" s="714">
        <v>167.33382671500061</v>
      </c>
      <c r="I13" s="714">
        <v>-316.31320289100103</v>
      </c>
      <c r="J13" s="714">
        <v>578.24087257700035</v>
      </c>
    </row>
    <row r="14" spans="1:10" s="709" customFormat="1" ht="12" customHeight="1">
      <c r="A14" s="913" t="s">
        <v>1993</v>
      </c>
      <c r="B14" s="1066">
        <v>-200.96515999999988</v>
      </c>
      <c r="C14" s="720">
        <v>-99.691259934526215</v>
      </c>
      <c r="D14" s="720">
        <v>-341.80454899415287</v>
      </c>
      <c r="E14" s="720">
        <v>339.42544560123002</v>
      </c>
      <c r="F14" s="720">
        <v>-329.85259549647986</v>
      </c>
      <c r="G14" s="720">
        <v>423.41053352215067</v>
      </c>
      <c r="H14" s="720">
        <v>258.95454656246972</v>
      </c>
      <c r="I14" s="720">
        <v>261.92483422573002</v>
      </c>
      <c r="J14" s="720">
        <v>97.191589325050188</v>
      </c>
    </row>
    <row r="15" spans="1:10" s="709" customFormat="1" ht="12" customHeight="1">
      <c r="A15" s="718" t="s">
        <v>195</v>
      </c>
      <c r="B15" s="1066">
        <v>-15.029</v>
      </c>
      <c r="C15" s="720">
        <v>28.759850340000007</v>
      </c>
      <c r="D15" s="720">
        <v>-16.972456000000012</v>
      </c>
      <c r="E15" s="720">
        <v>-16.808274999999998</v>
      </c>
      <c r="F15" s="720">
        <v>-47.499470000000002</v>
      </c>
      <c r="G15" s="720">
        <v>14.799999759999999</v>
      </c>
      <c r="H15" s="720">
        <v>-8.2029999999999994</v>
      </c>
      <c r="I15" s="720">
        <v>-11.491</v>
      </c>
      <c r="J15" s="720">
        <v>-18.994</v>
      </c>
    </row>
    <row r="16" spans="1:10" s="723" customFormat="1" ht="12" customHeight="1">
      <c r="A16" s="721" t="s">
        <v>10</v>
      </c>
      <c r="B16" s="1067">
        <v>1178.3758399999999</v>
      </c>
      <c r="C16" s="722">
        <v>2248.464029906499</v>
      </c>
      <c r="D16" s="722">
        <v>1274.3891734367244</v>
      </c>
      <c r="E16" s="722">
        <v>-384.55437662277001</v>
      </c>
      <c r="F16" s="722">
        <v>1541.3266026735218</v>
      </c>
      <c r="G16" s="722">
        <v>138.12309651314865</v>
      </c>
      <c r="H16" s="722">
        <v>418.0853732774699</v>
      </c>
      <c r="I16" s="722">
        <v>-65.879368665271386</v>
      </c>
      <c r="J16" s="722">
        <v>656.43846190205022</v>
      </c>
    </row>
    <row r="17" spans="1:11" ht="7.5" customHeight="1"/>
    <row r="18" spans="1:11" ht="30" customHeight="1">
      <c r="A18" s="2619" t="s">
        <v>1996</v>
      </c>
      <c r="B18" s="2619"/>
      <c r="C18" s="2619"/>
      <c r="D18" s="2619"/>
      <c r="E18" s="2619"/>
      <c r="F18" s="2619"/>
      <c r="G18" s="2619"/>
      <c r="H18" s="2619"/>
      <c r="I18" s="2619"/>
      <c r="J18" s="2619"/>
    </row>
    <row r="19" spans="1:11" s="280" customFormat="1" ht="39.75" customHeight="1">
      <c r="A19" s="2619" t="s">
        <v>1799</v>
      </c>
      <c r="B19" s="2619"/>
      <c r="C19" s="2619"/>
      <c r="D19" s="2619"/>
      <c r="E19" s="2619"/>
      <c r="F19" s="2619"/>
      <c r="G19" s="2619"/>
      <c r="H19" s="2619"/>
      <c r="I19" s="2619"/>
      <c r="J19" s="2619"/>
    </row>
    <row r="20" spans="1:11" ht="12.75" customHeight="1">
      <c r="A20" s="2628" t="s">
        <v>1994</v>
      </c>
      <c r="B20" s="2628"/>
      <c r="C20" s="2628"/>
      <c r="D20" s="2628"/>
      <c r="E20" s="2628"/>
      <c r="F20" s="2628"/>
      <c r="G20" s="2628"/>
      <c r="H20" s="2628"/>
      <c r="I20" s="2628"/>
      <c r="J20" s="2628"/>
      <c r="K20" s="1802"/>
    </row>
    <row r="21" spans="1:11" ht="21.75" customHeight="1">
      <c r="A21" s="2628" t="s">
        <v>1995</v>
      </c>
      <c r="B21" s="2628"/>
      <c r="C21" s="2628"/>
      <c r="D21" s="2628"/>
      <c r="E21" s="2628"/>
      <c r="F21" s="2628"/>
      <c r="G21" s="2628"/>
      <c r="H21" s="2628"/>
      <c r="I21" s="2628"/>
      <c r="J21" s="2628"/>
    </row>
  </sheetData>
  <mergeCells count="4">
    <mergeCell ref="A19:J19"/>
    <mergeCell ref="A20:J20"/>
    <mergeCell ref="A21:J21"/>
    <mergeCell ref="A18:J18"/>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- 1Q16&amp;C&amp;8CHAPTER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140" zoomScaleNormal="140" zoomScaleSheetLayoutView="110" workbookViewId="0"/>
  </sheetViews>
  <sheetFormatPr baseColWidth="10" defaultColWidth="10.85546875" defaultRowHeight="22.5" customHeight="1"/>
  <cols>
    <col min="1" max="1" width="35.28515625" style="767" customWidth="1"/>
    <col min="2" max="12" width="6.42578125" style="765" customWidth="1"/>
    <col min="13" max="16384" width="10.85546875" style="765"/>
  </cols>
  <sheetData>
    <row r="1" spans="1:10" s="522" customFormat="1" ht="22.5" customHeight="1">
      <c r="A1" s="610"/>
      <c r="B1" s="611"/>
      <c r="C1" s="611"/>
      <c r="D1" s="611"/>
      <c r="E1" s="611"/>
      <c r="F1" s="611"/>
      <c r="G1" s="611"/>
      <c r="H1" s="611"/>
      <c r="I1" s="611"/>
      <c r="J1" s="679"/>
    </row>
    <row r="2" spans="1:10" s="512" customFormat="1" ht="18.75" customHeight="1">
      <c r="A2" s="612" t="s">
        <v>996</v>
      </c>
    </row>
    <row r="3" spans="1:10" s="512" customFormat="1" ht="12" customHeight="1"/>
    <row r="4" spans="1:10" s="709" customFormat="1" ht="13.5" customHeight="1">
      <c r="A4" s="708" t="s">
        <v>1</v>
      </c>
      <c r="B4" s="947" t="s">
        <v>1812</v>
      </c>
      <c r="C4" s="292" t="s">
        <v>1683</v>
      </c>
      <c r="D4" s="662" t="s">
        <v>1650</v>
      </c>
      <c r="E4" s="662" t="s">
        <v>1577</v>
      </c>
      <c r="F4" s="662" t="s">
        <v>1325</v>
      </c>
      <c r="G4" s="662" t="s">
        <v>1288</v>
      </c>
      <c r="H4" s="662" t="s">
        <v>1219</v>
      </c>
      <c r="I4" s="662" t="s">
        <v>1120</v>
      </c>
      <c r="J4" s="662" t="s">
        <v>1075</v>
      </c>
    </row>
    <row r="5" spans="1:10" s="709" customFormat="1" ht="12" customHeight="1">
      <c r="A5" s="776" t="s">
        <v>13</v>
      </c>
      <c r="B5" s="2438">
        <v>0</v>
      </c>
      <c r="C5" s="2439">
        <v>0</v>
      </c>
      <c r="D5" s="2439">
        <v>0</v>
      </c>
      <c r="E5" s="2439">
        <v>0</v>
      </c>
      <c r="F5" s="2439">
        <v>0</v>
      </c>
      <c r="G5" s="2439">
        <v>0</v>
      </c>
      <c r="H5" s="2439">
        <v>0</v>
      </c>
      <c r="I5" s="2439">
        <v>0</v>
      </c>
      <c r="J5" s="2439">
        <v>0</v>
      </c>
    </row>
    <row r="6" spans="1:10" s="709" customFormat="1" ht="12" customHeight="1">
      <c r="A6" s="902" t="s">
        <v>1793</v>
      </c>
      <c r="B6" s="2432">
        <v>339.45122299999997</v>
      </c>
      <c r="C6" s="2433">
        <v>-521.50175600000102</v>
      </c>
      <c r="D6" s="2433">
        <v>283.64431100000002</v>
      </c>
      <c r="E6" s="2433">
        <v>518.09929599999998</v>
      </c>
      <c r="F6" s="2433">
        <v>342.03916700000002</v>
      </c>
      <c r="G6" s="2433">
        <v>477.65383899999983</v>
      </c>
      <c r="H6" s="2433">
        <v>329.97584400000005</v>
      </c>
      <c r="I6" s="2433">
        <v>600.05199100000004</v>
      </c>
      <c r="J6" s="2433">
        <v>435.09248400000001</v>
      </c>
    </row>
    <row r="7" spans="1:10" s="709" customFormat="1" ht="12" customHeight="1">
      <c r="A7" s="776" t="s">
        <v>120</v>
      </c>
      <c r="B7" s="2438">
        <v>339.45122299999997</v>
      </c>
      <c r="C7" s="2439">
        <v>-521.50175600000102</v>
      </c>
      <c r="D7" s="2439">
        <v>283.64431100000002</v>
      </c>
      <c r="E7" s="2439">
        <v>518.09929599999998</v>
      </c>
      <c r="F7" s="2439">
        <v>342.03916700000002</v>
      </c>
      <c r="G7" s="2439">
        <v>477.65383899999983</v>
      </c>
      <c r="H7" s="2439">
        <v>329.97584400000005</v>
      </c>
      <c r="I7" s="2439">
        <v>600.05199100000004</v>
      </c>
      <c r="J7" s="2439">
        <v>435.09248400000001</v>
      </c>
    </row>
    <row r="8" spans="1:10" s="709" customFormat="1" ht="12" customHeight="1">
      <c r="A8" s="902" t="s">
        <v>169</v>
      </c>
      <c r="B8" s="2432">
        <v>-129.18799899999999</v>
      </c>
      <c r="C8" s="2433">
        <v>-74.331718000000023</v>
      </c>
      <c r="D8" s="2433">
        <v>-125.81470300000001</v>
      </c>
      <c r="E8" s="2433">
        <v>-131.45020999999997</v>
      </c>
      <c r="F8" s="2433">
        <v>-145.41719000000001</v>
      </c>
      <c r="G8" s="2433">
        <v>-165.17909700000001</v>
      </c>
      <c r="H8" s="2433">
        <v>-154.01971599999996</v>
      </c>
      <c r="I8" s="2433">
        <v>-153.57219900000001</v>
      </c>
      <c r="J8" s="2433">
        <v>-157.63753600000001</v>
      </c>
    </row>
    <row r="9" spans="1:10" s="709" customFormat="1" ht="12" customHeight="1">
      <c r="A9" s="776" t="s">
        <v>675</v>
      </c>
      <c r="B9" s="2438">
        <v>210.26322399999998</v>
      </c>
      <c r="C9" s="2439">
        <v>-595.83347400000105</v>
      </c>
      <c r="D9" s="2439">
        <v>157.82960800000001</v>
      </c>
      <c r="E9" s="2439">
        <v>386.64908600000001</v>
      </c>
      <c r="F9" s="2439">
        <v>196.62197700000002</v>
      </c>
      <c r="G9" s="2439">
        <v>312.47474199999982</v>
      </c>
      <c r="H9" s="2439">
        <v>175.95612800000009</v>
      </c>
      <c r="I9" s="2439">
        <v>446.47979200000003</v>
      </c>
      <c r="J9" s="2439">
        <v>277.454948</v>
      </c>
    </row>
    <row r="10" spans="1:10" s="709" customFormat="1" ht="12" customHeight="1">
      <c r="A10" s="913" t="s">
        <v>1089</v>
      </c>
      <c r="B10" s="2440">
        <v>-6.6963680000000005</v>
      </c>
      <c r="C10" s="2441">
        <v>705.23530000000005</v>
      </c>
      <c r="D10" s="2441">
        <v>84.254926999999995</v>
      </c>
      <c r="E10" s="2441">
        <v>-56.211480999999999</v>
      </c>
      <c r="F10" s="2441">
        <v>33.195273999999998</v>
      </c>
      <c r="G10" s="2441">
        <v>123.39387300000001</v>
      </c>
      <c r="H10" s="2441">
        <v>-44.074196000000008</v>
      </c>
      <c r="I10" s="2441">
        <v>-136.13326699999999</v>
      </c>
      <c r="J10" s="2441">
        <v>-42.419316999999999</v>
      </c>
    </row>
    <row r="11" spans="1:10" s="723" customFormat="1" ht="12" customHeight="1">
      <c r="A11" s="914" t="s">
        <v>10</v>
      </c>
      <c r="B11" s="2457">
        <v>203.566856</v>
      </c>
      <c r="C11" s="2458">
        <v>109.40182599999889</v>
      </c>
      <c r="D11" s="2458">
        <v>242.08453500000002</v>
      </c>
      <c r="E11" s="2458">
        <v>330.43760500000002</v>
      </c>
      <c r="F11" s="2458">
        <v>229.817251</v>
      </c>
      <c r="G11" s="2458">
        <v>435.86861499999986</v>
      </c>
      <c r="H11" s="2458">
        <v>131.88193200000009</v>
      </c>
      <c r="I11" s="2458">
        <v>310.34652500000004</v>
      </c>
      <c r="J11" s="2458">
        <v>235.035631</v>
      </c>
    </row>
    <row r="12" spans="1:10" s="461" customFormat="1" ht="7.5" customHeight="1">
      <c r="A12" s="1455"/>
      <c r="B12" s="686"/>
      <c r="C12" s="1345"/>
      <c r="D12" s="686"/>
      <c r="E12" s="686"/>
      <c r="F12" s="686"/>
      <c r="G12" s="686"/>
      <c r="H12" s="686"/>
      <c r="I12" s="686"/>
      <c r="J12" s="686"/>
    </row>
    <row r="13" spans="1:10" s="461" customFormat="1" ht="12" customHeight="1">
      <c r="A13" s="1459" t="s">
        <v>1124</v>
      </c>
      <c r="B13" s="1456"/>
      <c r="C13" s="1457"/>
      <c r="D13" s="1458"/>
      <c r="E13" s="1458"/>
      <c r="F13" s="1458"/>
      <c r="G13" s="1458"/>
      <c r="H13" s="1458"/>
      <c r="I13" s="1458"/>
      <c r="J13" s="1458"/>
    </row>
    <row r="14" spans="1:10" s="725" customFormat="1" ht="12" customHeight="1">
      <c r="A14" s="1466" t="s">
        <v>1794</v>
      </c>
      <c r="B14" s="1068">
        <v>28.788092891832999</v>
      </c>
      <c r="C14" s="727">
        <v>13.0335043180133</v>
      </c>
      <c r="D14" s="727">
        <v>4.1570823629366798</v>
      </c>
      <c r="E14" s="727">
        <v>3.7284961338879099</v>
      </c>
      <c r="F14" s="727">
        <v>3.0309422046000001</v>
      </c>
      <c r="G14" s="727">
        <v>2.4181784420532599</v>
      </c>
      <c r="H14" s="727">
        <v>2.2842835583684797</v>
      </c>
      <c r="I14" s="727">
        <v>2.22822883961758</v>
      </c>
      <c r="J14" s="727">
        <v>2.1720747330999997</v>
      </c>
    </row>
    <row r="15" spans="1:10" s="728" customFormat="1" ht="12" customHeight="1">
      <c r="A15" s="1468" t="s">
        <v>640</v>
      </c>
      <c r="B15" s="1071">
        <v>202.821159180206</v>
      </c>
      <c r="C15" s="855">
        <v>200.26651787386402</v>
      </c>
      <c r="D15" s="750">
        <v>199.16295574355502</v>
      </c>
      <c r="E15" s="750">
        <v>200.47958098192501</v>
      </c>
      <c r="F15" s="750">
        <v>212.4426362009105</v>
      </c>
      <c r="G15" s="750">
        <v>212.85322849658945</v>
      </c>
      <c r="H15" s="750">
        <v>217.40690220246407</v>
      </c>
      <c r="I15" s="750">
        <v>219.84113292669517</v>
      </c>
      <c r="J15" s="750">
        <v>226.6425175306145</v>
      </c>
    </row>
    <row r="16" spans="1:10" s="728" customFormat="1" ht="12" customHeight="1">
      <c r="A16" s="1468" t="s">
        <v>1795</v>
      </c>
      <c r="B16" s="1071">
        <v>18.577098499999799</v>
      </c>
      <c r="C16" s="855">
        <v>18.198071389036599</v>
      </c>
      <c r="D16" s="750">
        <v>17.896330222824886</v>
      </c>
      <c r="E16" s="750">
        <v>17.370234</v>
      </c>
      <c r="F16" s="750">
        <v>17.238264000000001</v>
      </c>
      <c r="G16" s="750">
        <v>17.353058119565219</v>
      </c>
      <c r="H16" s="750">
        <v>17.137217086956522</v>
      </c>
      <c r="I16" s="750">
        <v>16.487849406593405</v>
      </c>
      <c r="J16" s="750">
        <v>16.296968</v>
      </c>
    </row>
    <row r="17" spans="1:11" s="461" customFormat="1" ht="7.5" customHeight="1">
      <c r="A17" s="1465"/>
      <c r="B17" s="1453"/>
      <c r="C17" s="1454"/>
      <c r="D17" s="1453"/>
      <c r="E17" s="1453"/>
      <c r="F17" s="1453"/>
      <c r="G17" s="1453"/>
      <c r="H17" s="1453"/>
      <c r="I17" s="1453"/>
      <c r="J17" s="1453"/>
    </row>
    <row r="18" spans="1:11" s="461" customFormat="1" ht="12" customHeight="1">
      <c r="A18" s="1459" t="s">
        <v>1125</v>
      </c>
      <c r="B18" s="1456"/>
      <c r="C18" s="1457"/>
      <c r="D18" s="1458"/>
      <c r="E18" s="1458"/>
      <c r="F18" s="1458"/>
      <c r="G18" s="1458"/>
      <c r="H18" s="1458"/>
      <c r="I18" s="1458"/>
      <c r="J18" s="1458"/>
    </row>
    <row r="19" spans="1:11" s="728" customFormat="1" ht="12" customHeight="1">
      <c r="A19" s="1468" t="s">
        <v>1127</v>
      </c>
      <c r="B19" s="1071">
        <v>38.057897643809596</v>
      </c>
      <c r="C19" s="855">
        <v>-14.253397451647299</v>
      </c>
      <c r="D19" s="750">
        <v>44.356505003197469</v>
      </c>
      <c r="E19" s="750">
        <v>25.371624901802598</v>
      </c>
      <c r="F19" s="750">
        <v>42.514777262336153</v>
      </c>
      <c r="G19" s="750">
        <v>34.581339772294818</v>
      </c>
      <c r="H19" s="750">
        <v>46.676057899559439</v>
      </c>
      <c r="I19" s="750">
        <v>25.593148811000276</v>
      </c>
      <c r="J19" s="750">
        <v>36.23081110268042</v>
      </c>
    </row>
    <row r="20" spans="1:11" s="728" customFormat="1" ht="12" customHeight="1">
      <c r="A20" s="1469" t="s">
        <v>1727</v>
      </c>
      <c r="B20" s="1072">
        <v>4.4072620965818405</v>
      </c>
      <c r="C20" s="751">
        <v>2.3850871000190601</v>
      </c>
      <c r="D20" s="751">
        <v>5.3667096388908906</v>
      </c>
      <c r="E20" s="751">
        <v>7.6301885309808002</v>
      </c>
      <c r="F20" s="751">
        <v>5.4067893904836106</v>
      </c>
      <c r="G20" s="751">
        <v>9.9651677593324202</v>
      </c>
      <c r="H20" s="751">
        <v>3.0531633436308061</v>
      </c>
      <c r="I20" s="751">
        <v>7.5497808760664613</v>
      </c>
      <c r="J20" s="751">
        <v>5.8489410978505658</v>
      </c>
    </row>
    <row r="21" spans="1:11" s="725" customFormat="1" ht="7.5" customHeight="1">
      <c r="A21" s="752"/>
      <c r="B21" s="752"/>
      <c r="C21" s="1353"/>
      <c r="D21" s="752"/>
      <c r="E21" s="752"/>
      <c r="F21" s="752"/>
      <c r="G21" s="752"/>
      <c r="H21" s="752"/>
      <c r="I21" s="752"/>
      <c r="J21" s="752"/>
      <c r="K21" s="752"/>
    </row>
    <row r="22" spans="1:11" s="512" customFormat="1" ht="12" customHeight="1">
      <c r="A22" s="753" t="s">
        <v>676</v>
      </c>
      <c r="B22" s="1073"/>
      <c r="C22" s="754"/>
      <c r="D22" s="754"/>
      <c r="E22" s="754"/>
      <c r="F22" s="754"/>
      <c r="G22" s="754"/>
      <c r="H22" s="754"/>
      <c r="I22" s="754"/>
      <c r="J22" s="754"/>
    </row>
    <row r="23" spans="1:11" s="756" customFormat="1" ht="12" customHeight="1">
      <c r="A23" s="755" t="s">
        <v>677</v>
      </c>
      <c r="B23" s="2459">
        <v>83.29</v>
      </c>
      <c r="C23" s="2460">
        <v>137.32299999999995</v>
      </c>
      <c r="D23" s="2461">
        <v>131.34699999999995</v>
      </c>
      <c r="E23" s="2461">
        <v>133.00200000000004</v>
      </c>
      <c r="F23" s="2462">
        <v>133.46799999999999</v>
      </c>
      <c r="G23" s="2462">
        <v>173.20893475750006</v>
      </c>
      <c r="H23" s="2462">
        <v>149.24306524250002</v>
      </c>
      <c r="I23" s="2462">
        <v>164.79999999999998</v>
      </c>
      <c r="J23" s="2461">
        <v>160.15</v>
      </c>
    </row>
    <row r="24" spans="1:11" s="757" customFormat="1" ht="12" customHeight="1">
      <c r="A24" s="755" t="s">
        <v>678</v>
      </c>
      <c r="B24" s="2459">
        <v>82.78</v>
      </c>
      <c r="C24" s="2460">
        <v>77.933999999999997</v>
      </c>
      <c r="D24" s="2460">
        <v>61.371000000000002</v>
      </c>
      <c r="E24" s="2460">
        <v>28.995999999999995</v>
      </c>
      <c r="F24" s="2463">
        <v>34.889000000000003</v>
      </c>
      <c r="G24" s="2463">
        <v>48.269522664154692</v>
      </c>
      <c r="H24" s="2463">
        <v>3.0554773358453104</v>
      </c>
      <c r="I24" s="2462">
        <v>23.78</v>
      </c>
      <c r="J24" s="2460">
        <v>52.92</v>
      </c>
    </row>
    <row r="25" spans="1:11" s="757" customFormat="1" ht="12" customHeight="1">
      <c r="A25" s="755" t="s">
        <v>679</v>
      </c>
      <c r="B25" s="2459">
        <v>28.96</v>
      </c>
      <c r="C25" s="2460">
        <v>82.220999999999989</v>
      </c>
      <c r="D25" s="2460">
        <v>91.975999999999985</v>
      </c>
      <c r="E25" s="2460">
        <v>107.018</v>
      </c>
      <c r="F25" s="2463">
        <v>-24.454999999999998</v>
      </c>
      <c r="G25" s="2463">
        <v>121.3175554828166</v>
      </c>
      <c r="H25" s="2463">
        <v>45.8404445171834</v>
      </c>
      <c r="I25" s="2462">
        <v>80.156000000000006</v>
      </c>
      <c r="J25" s="2460">
        <v>27.794</v>
      </c>
    </row>
    <row r="26" spans="1:11" s="758" customFormat="1" ht="12" customHeight="1">
      <c r="A26" s="755" t="s">
        <v>1796</v>
      </c>
      <c r="B26" s="2459">
        <v>-66.63</v>
      </c>
      <c r="C26" s="2460">
        <v>-1000.6340000000001</v>
      </c>
      <c r="D26" s="2461">
        <v>-106.56899999999999</v>
      </c>
      <c r="E26" s="2461">
        <v>-70.50200000000001</v>
      </c>
      <c r="F26" s="2462">
        <v>-171.79499999999999</v>
      </c>
      <c r="G26" s="2462">
        <v>-121.35524596981043</v>
      </c>
      <c r="H26" s="2462">
        <v>-184.68375403018959</v>
      </c>
      <c r="I26" s="2462">
        <v>-15.592999999999989</v>
      </c>
      <c r="J26" s="2461">
        <v>-168.64700000000002</v>
      </c>
    </row>
    <row r="27" spans="1:11" s="758" customFormat="1" ht="12" customHeight="1">
      <c r="A27" s="759" t="s">
        <v>680</v>
      </c>
      <c r="B27" s="2464">
        <v>81.86</v>
      </c>
      <c r="C27" s="2465">
        <v>107.23600000000002</v>
      </c>
      <c r="D27" s="2466">
        <v>-20.284999999999968</v>
      </c>
      <c r="E27" s="2466">
        <v>188.76699999999997</v>
      </c>
      <c r="F27" s="2467">
        <v>224.03200000000001</v>
      </c>
      <c r="G27" s="2467">
        <v>90.942583865531674</v>
      </c>
      <c r="H27" s="2467">
        <v>162.5034161344683</v>
      </c>
      <c r="I27" s="2467">
        <v>193.32999999999998</v>
      </c>
      <c r="J27" s="2466">
        <v>205.24</v>
      </c>
    </row>
    <row r="28" spans="1:11" s="725" customFormat="1" ht="7.5" customHeight="1">
      <c r="A28" s="752"/>
      <c r="B28" s="752"/>
      <c r="C28" s="752"/>
      <c r="D28" s="752"/>
      <c r="E28" s="752"/>
      <c r="F28" s="752"/>
      <c r="G28" s="752"/>
      <c r="H28" s="752"/>
      <c r="I28" s="752"/>
      <c r="J28" s="752"/>
    </row>
    <row r="29" spans="1:11" s="725" customFormat="1" ht="18.75" customHeight="1">
      <c r="A29" s="2628" t="s">
        <v>1649</v>
      </c>
      <c r="B29" s="2628"/>
      <c r="C29" s="2628"/>
      <c r="D29" s="2628"/>
      <c r="E29" s="2628"/>
      <c r="F29" s="2628"/>
      <c r="G29" s="2628"/>
      <c r="H29" s="2628"/>
      <c r="I29" s="2628"/>
      <c r="J29" s="2628"/>
    </row>
    <row r="30" spans="1:11" s="725" customFormat="1" ht="7.5" customHeight="1">
      <c r="A30" s="1626"/>
      <c r="B30" s="1626"/>
      <c r="C30" s="1626"/>
      <c r="D30" s="1626"/>
      <c r="E30" s="1626"/>
      <c r="F30" s="1626"/>
      <c r="G30" s="1626"/>
      <c r="H30" s="1626"/>
      <c r="I30" s="1626"/>
      <c r="J30" s="1626"/>
    </row>
    <row r="31" spans="1:11" s="725" customFormat="1" ht="10.5" customHeight="1">
      <c r="A31" s="2646" t="s">
        <v>1790</v>
      </c>
      <c r="B31" s="2646"/>
      <c r="C31" s="2646"/>
      <c r="D31" s="2646"/>
      <c r="E31" s="2646"/>
      <c r="F31" s="2646"/>
      <c r="G31" s="2646"/>
      <c r="H31" s="2646"/>
      <c r="I31" s="2646"/>
      <c r="J31" s="2646"/>
    </row>
    <row r="32" spans="1:11" s="725" customFormat="1" ht="21.75" customHeight="1">
      <c r="A32" s="2646" t="s">
        <v>1809</v>
      </c>
      <c r="B32" s="2646"/>
      <c r="C32" s="2646"/>
      <c r="D32" s="2646"/>
      <c r="E32" s="2646"/>
      <c r="F32" s="2646"/>
      <c r="G32" s="2646"/>
      <c r="H32" s="2646"/>
      <c r="I32" s="2646"/>
      <c r="J32" s="2646"/>
    </row>
    <row r="33" spans="1:13" s="725" customFormat="1" ht="21.75" customHeight="1">
      <c r="A33" s="2646" t="s">
        <v>1791</v>
      </c>
      <c r="B33" s="2646"/>
      <c r="C33" s="2646"/>
      <c r="D33" s="2646"/>
      <c r="E33" s="2646"/>
      <c r="F33" s="2646"/>
      <c r="G33" s="2646"/>
      <c r="H33" s="2646"/>
      <c r="I33" s="2646"/>
      <c r="J33" s="2646"/>
    </row>
    <row r="34" spans="1:13" s="725" customFormat="1" ht="10.5" customHeight="1">
      <c r="A34" s="2646" t="s">
        <v>1792</v>
      </c>
      <c r="B34" s="2646"/>
      <c r="C34" s="2646"/>
      <c r="D34" s="2646"/>
      <c r="E34" s="2646"/>
      <c r="F34" s="2646"/>
      <c r="G34" s="2646"/>
      <c r="H34" s="2646"/>
      <c r="I34" s="2646"/>
      <c r="J34" s="2646"/>
    </row>
    <row r="36" spans="1:13" s="512" customFormat="1" ht="18.75" customHeight="1">
      <c r="A36" s="612" t="s">
        <v>997</v>
      </c>
    </row>
    <row r="37" spans="1:13" s="512" customFormat="1" ht="7.5" customHeight="1">
      <c r="A37" s="612"/>
    </row>
    <row r="38" spans="1:13" s="725" customFormat="1" ht="14.25" customHeight="1">
      <c r="A38" s="2628" t="s">
        <v>681</v>
      </c>
      <c r="B38" s="2628"/>
      <c r="C38" s="2628"/>
      <c r="D38" s="2628"/>
      <c r="E38" s="2628"/>
      <c r="F38" s="2628"/>
      <c r="G38" s="2628"/>
      <c r="H38" s="2628"/>
      <c r="I38" s="2628"/>
      <c r="J38" s="2628"/>
    </row>
    <row r="39" spans="1:13" s="512" customFormat="1" ht="7.5" customHeight="1"/>
    <row r="40" spans="1:13" s="512" customFormat="1" ht="11.1" customHeight="1">
      <c r="B40" s="1054" t="s">
        <v>682</v>
      </c>
    </row>
    <row r="41" spans="1:13" s="512" customFormat="1" ht="11.1" customHeight="1">
      <c r="B41" s="1074" t="s">
        <v>683</v>
      </c>
    </row>
    <row r="42" spans="1:13" s="512" customFormat="1" ht="11.1" customHeight="1">
      <c r="B42" s="1074" t="s">
        <v>684</v>
      </c>
    </row>
    <row r="43" spans="1:13" s="512" customFormat="1" ht="11.1" customHeight="1">
      <c r="B43" s="1074" t="s">
        <v>5</v>
      </c>
    </row>
    <row r="44" spans="1:13" s="709" customFormat="1" ht="13.5" customHeight="1">
      <c r="A44" s="708" t="s">
        <v>1</v>
      </c>
      <c r="B44" s="1075" t="s">
        <v>1813</v>
      </c>
      <c r="C44" s="947" t="s">
        <v>1812</v>
      </c>
      <c r="D44" s="292" t="s">
        <v>1683</v>
      </c>
      <c r="E44" s="662" t="s">
        <v>1650</v>
      </c>
      <c r="F44" s="662" t="s">
        <v>1577</v>
      </c>
      <c r="G44" s="662" t="s">
        <v>1325</v>
      </c>
      <c r="H44" s="662" t="s">
        <v>1288</v>
      </c>
      <c r="I44" s="662" t="s">
        <v>1219</v>
      </c>
      <c r="J44" s="662" t="s">
        <v>1120</v>
      </c>
      <c r="M44" s="512"/>
    </row>
    <row r="45" spans="1:13" s="760" customFormat="1" ht="12" customHeight="1">
      <c r="A45" s="1919" t="s">
        <v>744</v>
      </c>
      <c r="B45" s="2468">
        <v>7328</v>
      </c>
      <c r="C45" s="2468">
        <v>-40</v>
      </c>
      <c r="D45" s="2469">
        <v>-2172.5410000000002</v>
      </c>
      <c r="E45" s="2470">
        <v>49.128</v>
      </c>
      <c r="F45" s="2470">
        <v>-208.96200000000002</v>
      </c>
      <c r="G45" s="2470">
        <v>-91.2</v>
      </c>
      <c r="H45" s="2470">
        <v>-135</v>
      </c>
      <c r="I45" s="2470">
        <v>-217</v>
      </c>
      <c r="J45" s="2470">
        <v>-400</v>
      </c>
      <c r="M45" s="512"/>
    </row>
    <row r="46" spans="1:13" s="760" customFormat="1" ht="12" customHeight="1">
      <c r="A46" s="761" t="s">
        <v>1323</v>
      </c>
      <c r="B46" s="2471">
        <v>2195</v>
      </c>
      <c r="C46" s="2471">
        <v>-26.62</v>
      </c>
      <c r="D46" s="2472">
        <v>-332.05</v>
      </c>
      <c r="E46" s="2473">
        <v>112.875</v>
      </c>
      <c r="F46" s="2473">
        <v>-400.93099999999998</v>
      </c>
      <c r="G46" s="2473">
        <v>-97.6</v>
      </c>
      <c r="H46" s="2473">
        <v>217</v>
      </c>
      <c r="I46" s="2473">
        <v>-685</v>
      </c>
      <c r="J46" s="2473">
        <v>20</v>
      </c>
      <c r="M46" s="512"/>
    </row>
    <row r="47" spans="1:13" s="760" customFormat="1" ht="12" customHeight="1">
      <c r="A47" s="1920" t="s">
        <v>1788</v>
      </c>
      <c r="B47" s="2474">
        <v>9523</v>
      </c>
      <c r="C47" s="2474">
        <v>-66.62</v>
      </c>
      <c r="D47" s="2475">
        <v>-2504.5910000000003</v>
      </c>
      <c r="E47" s="2476">
        <v>162.00299999999999</v>
      </c>
      <c r="F47" s="2476">
        <v>-609.89300000000003</v>
      </c>
      <c r="G47" s="2476">
        <v>-188.8</v>
      </c>
      <c r="H47" s="2476">
        <v>82</v>
      </c>
      <c r="I47" s="2476">
        <v>-902</v>
      </c>
      <c r="J47" s="2476">
        <v>-380</v>
      </c>
      <c r="M47" s="512"/>
    </row>
    <row r="48" spans="1:13" s="763" customFormat="1" ht="9" customHeight="1">
      <c r="A48" s="1921"/>
      <c r="B48" s="2477"/>
      <c r="C48" s="2477"/>
      <c r="D48" s="2478"/>
      <c r="E48" s="2477"/>
      <c r="F48" s="2477"/>
      <c r="G48" s="2477"/>
      <c r="H48" s="2477"/>
      <c r="I48" s="2477"/>
      <c r="J48" s="2477"/>
      <c r="K48" s="762"/>
      <c r="M48" s="512"/>
    </row>
    <row r="49" spans="1:13" s="764" customFormat="1" ht="12" customHeight="1">
      <c r="A49" s="1922" t="s">
        <v>685</v>
      </c>
      <c r="B49" s="2479">
        <v>1600</v>
      </c>
      <c r="C49" s="2479">
        <v>-66.62</v>
      </c>
      <c r="D49" s="2480">
        <v>-440.399</v>
      </c>
      <c r="E49" s="2481">
        <v>-64.992999999999995</v>
      </c>
      <c r="F49" s="2481">
        <v>-125.88</v>
      </c>
      <c r="G49" s="2481">
        <v>-188.76899999999998</v>
      </c>
      <c r="H49" s="2481">
        <v>-124.48</v>
      </c>
      <c r="I49" s="2481">
        <v>-97.2</v>
      </c>
      <c r="J49" s="2481">
        <v>-238</v>
      </c>
      <c r="L49" s="1623"/>
      <c r="M49" s="512"/>
    </row>
    <row r="50" spans="1:13" s="764" customFormat="1" ht="12" customHeight="1">
      <c r="A50" s="1922" t="s">
        <v>1789</v>
      </c>
      <c r="B50" s="2156">
        <v>980</v>
      </c>
      <c r="C50" s="2156">
        <v>0</v>
      </c>
      <c r="D50" s="2480">
        <v>-980</v>
      </c>
      <c r="E50" s="2481"/>
      <c r="F50" s="2481"/>
      <c r="G50" s="2481"/>
      <c r="H50" s="2481"/>
      <c r="I50" s="2481"/>
      <c r="J50" s="2481"/>
      <c r="L50" s="1623"/>
      <c r="M50" s="512"/>
    </row>
    <row r="51" spans="1:13" ht="7.5" customHeight="1">
      <c r="A51" s="765"/>
      <c r="B51" s="766"/>
      <c r="C51" s="766"/>
      <c r="M51" s="512"/>
    </row>
    <row r="52" spans="1:13" s="725" customFormat="1" ht="61.5" customHeight="1">
      <c r="A52" s="2619" t="s">
        <v>2055</v>
      </c>
      <c r="B52" s="2619"/>
      <c r="C52" s="2619"/>
      <c r="D52" s="2619"/>
      <c r="E52" s="2619"/>
      <c r="F52" s="2619"/>
      <c r="G52" s="2619"/>
      <c r="H52" s="2619"/>
      <c r="I52" s="2619"/>
      <c r="J52" s="2619"/>
      <c r="M52" s="512"/>
    </row>
    <row r="53" spans="1:13" s="725" customFormat="1" ht="21.75" customHeight="1">
      <c r="A53" s="2628"/>
      <c r="B53" s="2628"/>
      <c r="C53" s="2628"/>
      <c r="D53" s="2628"/>
      <c r="E53" s="2628"/>
      <c r="F53" s="2628"/>
      <c r="G53" s="2628"/>
      <c r="H53" s="2628"/>
      <c r="I53" s="2628"/>
      <c r="J53" s="2628"/>
    </row>
  </sheetData>
  <mergeCells count="8">
    <mergeCell ref="A29:J29"/>
    <mergeCell ref="A33:J33"/>
    <mergeCell ref="A38:J38"/>
    <mergeCell ref="A52:J52"/>
    <mergeCell ref="A53:J53"/>
    <mergeCell ref="A34:J34"/>
    <mergeCell ref="A32:J32"/>
    <mergeCell ref="A31:J31"/>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- 1Q16&amp;C&amp;8CHAPTER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140" zoomScaleNormal="140" zoomScaleSheetLayoutView="90" workbookViewId="0"/>
  </sheetViews>
  <sheetFormatPr baseColWidth="10" defaultColWidth="10.85546875" defaultRowHeight="22.5" customHeight="1"/>
  <cols>
    <col min="1" max="1" width="35.28515625" style="725" customWidth="1"/>
    <col min="2" max="12" width="6.42578125" style="725" customWidth="1"/>
    <col min="13" max="13" width="11.5703125" style="725" bestFit="1" customWidth="1"/>
    <col min="14" max="16384" width="10.85546875" style="725"/>
  </cols>
  <sheetData>
    <row r="1" spans="1:10" s="522" customFormat="1" ht="22.5" customHeight="1">
      <c r="A1" s="610"/>
      <c r="B1" s="611"/>
      <c r="C1" s="611"/>
      <c r="D1" s="611"/>
      <c r="E1" s="611"/>
      <c r="F1" s="611"/>
      <c r="G1" s="611"/>
      <c r="H1" s="611"/>
      <c r="I1" s="611"/>
      <c r="J1" s="679"/>
    </row>
    <row r="2" spans="1:10" s="512" customFormat="1" ht="18.75" customHeight="1">
      <c r="A2" s="612" t="s">
        <v>998</v>
      </c>
    </row>
    <row r="3" spans="1:10" s="512" customFormat="1" ht="12" customHeight="1"/>
    <row r="4" spans="1:10" s="709" customFormat="1" ht="13.5" customHeight="1">
      <c r="A4" s="708" t="s">
        <v>1</v>
      </c>
      <c r="B4" s="947" t="s">
        <v>1812</v>
      </c>
      <c r="C4" s="292" t="s">
        <v>1683</v>
      </c>
      <c r="D4" s="662" t="s">
        <v>1650</v>
      </c>
      <c r="E4" s="662" t="s">
        <v>1577</v>
      </c>
      <c r="F4" s="662" t="s">
        <v>1325</v>
      </c>
      <c r="G4" s="662" t="s">
        <v>1288</v>
      </c>
      <c r="H4" s="662" t="s">
        <v>1219</v>
      </c>
      <c r="I4" s="662" t="s">
        <v>1120</v>
      </c>
      <c r="J4" s="662" t="s">
        <v>1075</v>
      </c>
    </row>
    <row r="5" spans="1:10" s="709" customFormat="1" ht="12" customHeight="1">
      <c r="A5" s="710" t="s">
        <v>13</v>
      </c>
      <c r="B5" s="2438">
        <v>34.218358964900105</v>
      </c>
      <c r="C5" s="2439">
        <v>40.23646727849902</v>
      </c>
      <c r="D5" s="2439">
        <v>-30.087351072199709</v>
      </c>
      <c r="E5" s="2439">
        <v>113.98209304600002</v>
      </c>
      <c r="F5" s="2439">
        <v>128.69945778300001</v>
      </c>
      <c r="G5" s="2439">
        <v>152.07196320399999</v>
      </c>
      <c r="H5" s="2439">
        <v>122.60586796699999</v>
      </c>
      <c r="I5" s="2439">
        <v>115.69909881200002</v>
      </c>
      <c r="J5" s="2439">
        <v>130.248821295</v>
      </c>
    </row>
    <row r="6" spans="1:10" s="709" customFormat="1" ht="12" customHeight="1">
      <c r="A6" s="913" t="s">
        <v>1098</v>
      </c>
      <c r="B6" s="2440">
        <v>338.00094682539998</v>
      </c>
      <c r="C6" s="2441">
        <v>389.57005179250001</v>
      </c>
      <c r="D6" s="2441">
        <v>324.88112461480029</v>
      </c>
      <c r="E6" s="2441">
        <v>632.67136858399977</v>
      </c>
      <c r="F6" s="2441">
        <v>444.95085366899997</v>
      </c>
      <c r="G6" s="2441">
        <v>510.93284910000011</v>
      </c>
      <c r="H6" s="2441">
        <v>409.87159897700008</v>
      </c>
      <c r="I6" s="2441">
        <v>368.61044691099994</v>
      </c>
      <c r="J6" s="2441">
        <v>438.74657191099993</v>
      </c>
    </row>
    <row r="7" spans="1:10" s="709" customFormat="1" ht="12" customHeight="1">
      <c r="A7" s="902" t="s">
        <v>1099</v>
      </c>
      <c r="B7" s="2432">
        <v>925.39759474230004</v>
      </c>
      <c r="C7" s="2433">
        <v>1446.8124064444999</v>
      </c>
      <c r="D7" s="2433">
        <v>186.48240873629993</v>
      </c>
      <c r="E7" s="2433">
        <v>1164.0777309090001</v>
      </c>
      <c r="F7" s="2433">
        <v>1089.7526650370003</v>
      </c>
      <c r="G7" s="2433">
        <v>454.9644612660004</v>
      </c>
      <c r="H7" s="2433">
        <v>1066.8783799799992</v>
      </c>
      <c r="I7" s="2433">
        <v>937.50988888700044</v>
      </c>
      <c r="J7" s="2433">
        <v>1049.7339322219998</v>
      </c>
    </row>
    <row r="8" spans="1:10" s="709" customFormat="1" ht="12" customHeight="1">
      <c r="A8" s="776" t="s">
        <v>120</v>
      </c>
      <c r="B8" s="2438">
        <v>1297.6169005326001</v>
      </c>
      <c r="C8" s="2439">
        <v>1876.6189255155005</v>
      </c>
      <c r="D8" s="2439">
        <v>481.27618227889934</v>
      </c>
      <c r="E8" s="2439">
        <v>1910.7311925390004</v>
      </c>
      <c r="F8" s="2439">
        <v>1663.4029764890001</v>
      </c>
      <c r="G8" s="2439">
        <v>1117.9692735700005</v>
      </c>
      <c r="H8" s="2439">
        <v>1599.3558469239993</v>
      </c>
      <c r="I8" s="2439">
        <v>1421.8194346100004</v>
      </c>
      <c r="J8" s="2439">
        <v>1618.7293254279998</v>
      </c>
    </row>
    <row r="9" spans="1:10" s="709" customFormat="1" ht="12" customHeight="1">
      <c r="A9" s="902" t="s">
        <v>169</v>
      </c>
      <c r="B9" s="2432">
        <v>-662.17121287120005</v>
      </c>
      <c r="C9" s="2433">
        <v>-679.96789992070001</v>
      </c>
      <c r="D9" s="2433">
        <v>-673.36163388800026</v>
      </c>
      <c r="E9" s="2433">
        <v>-671.13891729900013</v>
      </c>
      <c r="F9" s="2433">
        <v>-642.89265160000002</v>
      </c>
      <c r="G9" s="2433">
        <v>-585.56272710600035</v>
      </c>
      <c r="H9" s="2433">
        <v>-576.68103751399997</v>
      </c>
      <c r="I9" s="2433">
        <v>-582.06503380600009</v>
      </c>
      <c r="J9" s="2433">
        <v>-576.57237045299996</v>
      </c>
    </row>
    <row r="10" spans="1:10" s="709" customFormat="1" ht="12" customHeight="1">
      <c r="A10" s="776" t="s">
        <v>245</v>
      </c>
      <c r="B10" s="2438">
        <v>635.44568766140003</v>
      </c>
      <c r="C10" s="2439">
        <v>1196.6510255948001</v>
      </c>
      <c r="D10" s="2439">
        <v>-192.08545160910091</v>
      </c>
      <c r="E10" s="2439">
        <v>1239.5922752400002</v>
      </c>
      <c r="F10" s="2439">
        <v>1020.5103248890001</v>
      </c>
      <c r="G10" s="2439">
        <v>532.40654646400014</v>
      </c>
      <c r="H10" s="2439">
        <v>1022.6748094099993</v>
      </c>
      <c r="I10" s="2439">
        <v>839.75440080400028</v>
      </c>
      <c r="J10" s="2439">
        <v>1042.1569549749997</v>
      </c>
    </row>
    <row r="11" spans="1:10" s="709" customFormat="1" ht="12" customHeight="1">
      <c r="A11" s="913" t="s">
        <v>30</v>
      </c>
      <c r="B11" s="2440">
        <v>0</v>
      </c>
      <c r="C11" s="2441">
        <v>-0.82538167439999999</v>
      </c>
      <c r="D11" s="2441">
        <v>0</v>
      </c>
      <c r="E11" s="2441">
        <v>0</v>
      </c>
      <c r="F11" s="2441">
        <v>0</v>
      </c>
      <c r="G11" s="2441">
        <v>-1.0889999999999999E-3</v>
      </c>
      <c r="H11" s="2441">
        <v>0</v>
      </c>
      <c r="I11" s="2441">
        <v>0</v>
      </c>
      <c r="J11" s="2441">
        <v>0</v>
      </c>
    </row>
    <row r="12" spans="1:10" s="709" customFormat="1" ht="12" customHeight="1">
      <c r="A12" s="902" t="s">
        <v>1241</v>
      </c>
      <c r="B12" s="2432">
        <v>3.1482773000000002E-3</v>
      </c>
      <c r="C12" s="2433">
        <v>0</v>
      </c>
      <c r="D12" s="2433">
        <v>0</v>
      </c>
      <c r="E12" s="2433">
        <v>0</v>
      </c>
      <c r="F12" s="2433">
        <v>0</v>
      </c>
      <c r="G12" s="2433">
        <v>0</v>
      </c>
      <c r="H12" s="2433">
        <v>0</v>
      </c>
      <c r="I12" s="2433">
        <v>0</v>
      </c>
      <c r="J12" s="2433">
        <v>0</v>
      </c>
    </row>
    <row r="13" spans="1:10" s="709" customFormat="1" ht="12" customHeight="1">
      <c r="A13" s="776" t="s">
        <v>9</v>
      </c>
      <c r="B13" s="2438">
        <v>635.44253938409997</v>
      </c>
      <c r="C13" s="2439">
        <v>1195.8256439204001</v>
      </c>
      <c r="D13" s="2439">
        <v>-192.08545160910091</v>
      </c>
      <c r="E13" s="2439">
        <v>1239.5922752400002</v>
      </c>
      <c r="F13" s="2439">
        <v>1020.5103248890001</v>
      </c>
      <c r="G13" s="2439">
        <v>532.40545746400016</v>
      </c>
      <c r="H13" s="2439">
        <v>1022.6748094099993</v>
      </c>
      <c r="I13" s="2439">
        <v>839.75440080400028</v>
      </c>
      <c r="J13" s="2439">
        <v>1042.1569549749997</v>
      </c>
    </row>
    <row r="14" spans="1:10" s="709" customFormat="1" ht="12" customHeight="1">
      <c r="A14" s="913" t="s">
        <v>1089</v>
      </c>
      <c r="B14" s="2440">
        <v>-158.86063484602499</v>
      </c>
      <c r="C14" s="2441">
        <v>-310.91466741930401</v>
      </c>
      <c r="D14" s="2441">
        <v>49.942217418366226</v>
      </c>
      <c r="E14" s="2441">
        <v>-322.29399156240004</v>
      </c>
      <c r="F14" s="2441">
        <v>-265.33268447114006</v>
      </c>
      <c r="G14" s="2441">
        <v>-143.74947351527993</v>
      </c>
      <c r="H14" s="2441">
        <v>-276.12219854070008</v>
      </c>
      <c r="I14" s="2441">
        <v>-226.7336882170801</v>
      </c>
      <c r="J14" s="2441">
        <v>-281.38237784324997</v>
      </c>
    </row>
    <row r="15" spans="1:10" s="723" customFormat="1" ht="12" customHeight="1">
      <c r="A15" s="721" t="s">
        <v>10</v>
      </c>
      <c r="B15" s="2457">
        <v>476.58190453807498</v>
      </c>
      <c r="C15" s="2458">
        <v>884.91097650109612</v>
      </c>
      <c r="D15" s="2458">
        <v>-142.14323419073469</v>
      </c>
      <c r="E15" s="2458">
        <v>917.29828367760012</v>
      </c>
      <c r="F15" s="2458">
        <v>755.17764041786006</v>
      </c>
      <c r="G15" s="2458">
        <v>388.65598394872023</v>
      </c>
      <c r="H15" s="2458">
        <v>746.5526108692992</v>
      </c>
      <c r="I15" s="2458">
        <v>613.02071258692013</v>
      </c>
      <c r="J15" s="2458">
        <v>760.77457713174977</v>
      </c>
    </row>
    <row r="16" spans="1:10" s="461" customFormat="1" ht="7.5" customHeight="1">
      <c r="A16" s="1455"/>
      <c r="B16" s="686"/>
      <c r="C16" s="1345"/>
      <c r="D16" s="686"/>
      <c r="E16" s="686"/>
      <c r="F16" s="686"/>
      <c r="G16" s="686"/>
      <c r="H16" s="686"/>
      <c r="I16" s="686"/>
      <c r="J16" s="686"/>
    </row>
    <row r="17" spans="1:10" s="461" customFormat="1" ht="12" customHeight="1">
      <c r="A17" s="1459" t="s">
        <v>1124</v>
      </c>
      <c r="B17" s="1456"/>
      <c r="C17" s="1457"/>
      <c r="D17" s="1458"/>
      <c r="E17" s="1458"/>
      <c r="F17" s="1458"/>
      <c r="G17" s="1458"/>
      <c r="H17" s="1458"/>
      <c r="I17" s="1458"/>
      <c r="J17" s="1458"/>
    </row>
    <row r="18" spans="1:10" s="728" customFormat="1" ht="12" customHeight="1">
      <c r="A18" s="1469" t="s">
        <v>1126</v>
      </c>
      <c r="B18" s="1086">
        <v>15.492201333333199</v>
      </c>
      <c r="C18" s="856">
        <v>15.963086431609</v>
      </c>
      <c r="D18" s="1470">
        <v>15.442166467390001</v>
      </c>
      <c r="E18" s="1470">
        <v>17.053502593406598</v>
      </c>
      <c r="F18" s="1470">
        <v>16.660115999999999</v>
      </c>
      <c r="G18" s="1470">
        <v>12.059272565217395</v>
      </c>
      <c r="H18" s="1470">
        <v>12.123247108695647</v>
      </c>
      <c r="I18" s="1470">
        <v>12.192011043956047</v>
      </c>
      <c r="J18" s="1470">
        <v>12.646329</v>
      </c>
    </row>
    <row r="19" spans="1:10" s="461" customFormat="1" ht="7.5" customHeight="1">
      <c r="A19" s="1465"/>
      <c r="B19" s="1453"/>
      <c r="C19" s="1454"/>
      <c r="D19" s="1453"/>
      <c r="E19" s="1453"/>
      <c r="F19" s="1453"/>
      <c r="G19" s="1453"/>
      <c r="H19" s="1453"/>
      <c r="I19" s="1453"/>
      <c r="J19" s="1453"/>
    </row>
    <row r="20" spans="1:10" s="461" customFormat="1" ht="12" customHeight="1">
      <c r="A20" s="1459" t="s">
        <v>1125</v>
      </c>
      <c r="B20" s="1456"/>
      <c r="C20" s="1457"/>
      <c r="D20" s="1458"/>
      <c r="E20" s="1458"/>
      <c r="F20" s="1458"/>
      <c r="G20" s="1458"/>
      <c r="H20" s="1458"/>
      <c r="I20" s="1458"/>
      <c r="J20" s="1458"/>
    </row>
    <row r="21" spans="1:10" s="728" customFormat="1" ht="12" customHeight="1">
      <c r="A21" s="1468" t="s">
        <v>1127</v>
      </c>
      <c r="B21" s="1071">
        <v>51.029792583575002</v>
      </c>
      <c r="C21" s="855">
        <v>36.233669535966904</v>
      </c>
      <c r="D21" s="750">
        <v>139.911688689757</v>
      </c>
      <c r="E21" s="750">
        <v>35.124716648770601</v>
      </c>
      <c r="F21" s="750">
        <v>38.649242588045311</v>
      </c>
      <c r="G21" s="750">
        <v>52.377354275232321</v>
      </c>
      <c r="H21" s="750">
        <v>36.057081269507101</v>
      </c>
      <c r="I21" s="750">
        <v>40.938041753920622</v>
      </c>
      <c r="J21" s="750">
        <v>35.618825296845202</v>
      </c>
    </row>
    <row r="22" spans="1:10" s="728" customFormat="1" ht="12" customHeight="1">
      <c r="A22" s="1469" t="s">
        <v>1128</v>
      </c>
      <c r="B22" s="1072">
        <v>12.372689358228</v>
      </c>
      <c r="C22" s="751">
        <v>21.993166098133599</v>
      </c>
      <c r="D22" s="751">
        <v>-3.6519346718032901</v>
      </c>
      <c r="E22" s="751">
        <v>21.574883608089102</v>
      </c>
      <c r="F22" s="751">
        <v>18.383214588829922</v>
      </c>
      <c r="G22" s="751">
        <v>12.786429386697447</v>
      </c>
      <c r="H22" s="751">
        <v>24.431295593047555</v>
      </c>
      <c r="I22" s="751">
        <v>20.167463208735377</v>
      </c>
      <c r="J22" s="751">
        <v>24.397305833274594</v>
      </c>
    </row>
    <row r="23" spans="1:10" ht="7.5" customHeight="1">
      <c r="A23" s="752"/>
      <c r="B23" s="752"/>
      <c r="C23" s="752"/>
      <c r="D23" s="752"/>
      <c r="E23" s="752"/>
      <c r="F23" s="752"/>
      <c r="G23" s="752"/>
      <c r="H23" s="752"/>
      <c r="I23" s="752"/>
      <c r="J23" s="752"/>
    </row>
    <row r="24" spans="1:10" ht="12" customHeight="1">
      <c r="A24" s="2646" t="s">
        <v>1561</v>
      </c>
      <c r="B24" s="2646"/>
      <c r="C24" s="2646"/>
      <c r="D24" s="2646"/>
      <c r="E24" s="2646"/>
      <c r="F24" s="2646"/>
      <c r="G24" s="2646"/>
      <c r="H24" s="2646"/>
      <c r="I24" s="2646"/>
      <c r="J24" s="2646"/>
    </row>
    <row r="25" spans="1:10" ht="22.5" customHeight="1">
      <c r="B25" s="1255"/>
      <c r="C25" s="1255"/>
      <c r="D25" s="1255"/>
      <c r="E25" s="1255"/>
      <c r="F25" s="1255"/>
      <c r="G25" s="1255"/>
      <c r="H25" s="1255"/>
      <c r="I25" s="1255"/>
      <c r="J25" s="1255"/>
    </row>
    <row r="26" spans="1:10" s="512" customFormat="1" ht="18.75" customHeight="1">
      <c r="A26" s="612" t="s">
        <v>999</v>
      </c>
    </row>
    <row r="27" spans="1:10" s="512" customFormat="1" ht="12" customHeight="1"/>
    <row r="28" spans="1:10" s="709" customFormat="1" ht="13.5" customHeight="1">
      <c r="A28" s="708" t="s">
        <v>1</v>
      </c>
      <c r="B28" s="947" t="s">
        <v>1812</v>
      </c>
      <c r="C28" s="292" t="s">
        <v>1683</v>
      </c>
      <c r="D28" s="662" t="s">
        <v>1650</v>
      </c>
      <c r="E28" s="662" t="s">
        <v>1577</v>
      </c>
      <c r="F28" s="662" t="s">
        <v>1325</v>
      </c>
      <c r="G28" s="662" t="s">
        <v>1288</v>
      </c>
      <c r="H28" s="662" t="s">
        <v>1219</v>
      </c>
      <c r="I28" s="662" t="s">
        <v>1120</v>
      </c>
      <c r="J28" s="662" t="s">
        <v>1075</v>
      </c>
    </row>
    <row r="29" spans="1:10" s="709" customFormat="1" ht="12" customHeight="1">
      <c r="A29" s="710" t="s">
        <v>686</v>
      </c>
      <c r="B29" s="2438">
        <v>508.7599870669809</v>
      </c>
      <c r="C29" s="2439">
        <v>547.14454137955647</v>
      </c>
      <c r="D29" s="2439">
        <v>464.5457288537167</v>
      </c>
      <c r="E29" s="2439">
        <v>463.5547920000003</v>
      </c>
      <c r="F29" s="2439">
        <v>554.48296986300022</v>
      </c>
      <c r="G29" s="2439">
        <v>442.44577713999996</v>
      </c>
      <c r="H29" s="2439">
        <v>366.59459723899971</v>
      </c>
      <c r="I29" s="2439">
        <v>307.62936197600106</v>
      </c>
      <c r="J29" s="2439">
        <v>335.61882065800006</v>
      </c>
    </row>
    <row r="30" spans="1:10" s="709" customFormat="1" ht="12" customHeight="1">
      <c r="A30" s="718" t="s">
        <v>687</v>
      </c>
      <c r="B30" s="2440">
        <v>129.99369221820004</v>
      </c>
      <c r="C30" s="2441">
        <v>148.49764342039919</v>
      </c>
      <c r="D30" s="2441">
        <v>131.33723293450041</v>
      </c>
      <c r="E30" s="2441">
        <v>114.56233714600057</v>
      </c>
      <c r="F30" s="2441">
        <v>126.57122718399988</v>
      </c>
      <c r="G30" s="2441">
        <v>143.24846176359546</v>
      </c>
      <c r="H30" s="2441">
        <v>103.01549893229542</v>
      </c>
      <c r="I30" s="2441">
        <v>104.64131216981455</v>
      </c>
      <c r="J30" s="2441">
        <v>154.30086660629433</v>
      </c>
    </row>
    <row r="31" spans="1:10" s="709" customFormat="1" ht="12" customHeight="1">
      <c r="A31" s="718" t="s">
        <v>688</v>
      </c>
      <c r="B31" s="2440">
        <v>228.70592692699998</v>
      </c>
      <c r="C31" s="2441">
        <v>289.53709650970029</v>
      </c>
      <c r="D31" s="2441">
        <v>242.6497882319002</v>
      </c>
      <c r="E31" s="2441">
        <v>550.93947493299947</v>
      </c>
      <c r="F31" s="2441">
        <v>316.04093387</v>
      </c>
      <c r="G31" s="2441">
        <v>407.14757733340417</v>
      </c>
      <c r="H31" s="2441">
        <v>326.82702430170474</v>
      </c>
      <c r="I31" s="2441">
        <v>339.85726251718546</v>
      </c>
      <c r="J31" s="2441">
        <v>351.14829732770562</v>
      </c>
    </row>
    <row r="32" spans="1:10" s="709" customFormat="1" ht="12" customHeight="1">
      <c r="A32" s="718" t="s">
        <v>689</v>
      </c>
      <c r="B32" s="2440">
        <v>75.531392623999992</v>
      </c>
      <c r="C32" s="2441">
        <v>74.507255386800026</v>
      </c>
      <c r="D32" s="2441">
        <v>69.751712765999969</v>
      </c>
      <c r="E32" s="2441">
        <v>86.467897937999993</v>
      </c>
      <c r="F32" s="2441">
        <v>69.842588485999997</v>
      </c>
      <c r="G32" s="2441">
        <v>75.049026055000013</v>
      </c>
      <c r="H32" s="2441">
        <v>71.98394621700001</v>
      </c>
      <c r="I32" s="2441">
        <v>66.468230000000005</v>
      </c>
      <c r="J32" s="2441">
        <v>56.974853000000003</v>
      </c>
    </row>
    <row r="33" spans="1:14" s="709" customFormat="1" ht="12" customHeight="1">
      <c r="A33" s="712" t="s">
        <v>690</v>
      </c>
      <c r="B33" s="2432">
        <v>11.890353565419689</v>
      </c>
      <c r="C33" s="2433">
        <v>17.508543416843999</v>
      </c>
      <c r="D33" s="2433">
        <v>21.087230878082337</v>
      </c>
      <c r="E33" s="2433">
        <v>26.003</v>
      </c>
      <c r="F33" s="2433">
        <v>24.85</v>
      </c>
      <c r="G33" s="2433">
        <v>23.613999999999979</v>
      </c>
      <c r="H33" s="2433">
        <v>23.026</v>
      </c>
      <c r="I33" s="2433">
        <v>22.874000000000006</v>
      </c>
      <c r="J33" s="2433">
        <v>22.062999999999999</v>
      </c>
    </row>
    <row r="34" spans="1:14" s="709" customFormat="1" ht="12" customHeight="1">
      <c r="A34" s="718" t="s">
        <v>691</v>
      </c>
      <c r="B34" s="2440">
        <v>954.88135240160057</v>
      </c>
      <c r="C34" s="2441">
        <v>1077.1950801133</v>
      </c>
      <c r="D34" s="2441">
        <v>929.3716936641996</v>
      </c>
      <c r="E34" s="2441">
        <v>1241.5275020170004</v>
      </c>
      <c r="F34" s="2441">
        <v>1091.787719403</v>
      </c>
      <c r="G34" s="2441">
        <v>1091.5048422919997</v>
      </c>
      <c r="H34" s="2441">
        <v>891.44706668999982</v>
      </c>
      <c r="I34" s="2441">
        <v>841.47016666300101</v>
      </c>
      <c r="J34" s="2441">
        <v>920.10583759200006</v>
      </c>
    </row>
    <row r="35" spans="1:14" s="709" customFormat="1" ht="12" customHeight="1">
      <c r="A35" s="718" t="s">
        <v>692</v>
      </c>
      <c r="B35" s="2440">
        <v>17.329670965264203</v>
      </c>
      <c r="C35" s="2441">
        <v>-13.955318945995399</v>
      </c>
      <c r="D35" s="2441">
        <v>-202.11710796696698</v>
      </c>
      <c r="E35" s="2441">
        <v>11.0522165373768</v>
      </c>
      <c r="F35" s="2441">
        <v>338.113559509065</v>
      </c>
      <c r="G35" s="2441">
        <v>46.431668041329104</v>
      </c>
      <c r="H35" s="2441">
        <v>327.84144517531399</v>
      </c>
      <c r="I35" s="2441">
        <v>272.41122879023999</v>
      </c>
      <c r="J35" s="2441">
        <v>265.197</v>
      </c>
    </row>
    <row r="36" spans="1:14" s="709" customFormat="1" ht="12" customHeight="1">
      <c r="A36" s="718" t="s">
        <v>693</v>
      </c>
      <c r="B36" s="2440">
        <v>315.23687716573534</v>
      </c>
      <c r="C36" s="2441">
        <v>798.71833243839569</v>
      </c>
      <c r="D36" s="2441">
        <v>-263.41893991093366</v>
      </c>
      <c r="E36" s="2441">
        <v>639.49058194362306</v>
      </c>
      <c r="F36" s="2441">
        <v>213.43769757693488</v>
      </c>
      <c r="G36" s="2441">
        <v>-45.375236763329156</v>
      </c>
      <c r="H36" s="2441">
        <v>351.14633505868682</v>
      </c>
      <c r="I36" s="2441">
        <v>279.13703915675961</v>
      </c>
      <c r="J36" s="2441">
        <v>402.47948783600003</v>
      </c>
    </row>
    <row r="37" spans="1:14" s="709" customFormat="1" ht="12" customHeight="1">
      <c r="A37" s="712" t="s">
        <v>694</v>
      </c>
      <c r="B37" s="2432">
        <v>10.279646434580268</v>
      </c>
      <c r="C37" s="2433">
        <v>14.589456583156281</v>
      </c>
      <c r="D37" s="2433">
        <v>17.391529411917805</v>
      </c>
      <c r="E37" s="2433">
        <v>18.661000000000001</v>
      </c>
      <c r="F37" s="2433">
        <v>20.064</v>
      </c>
      <c r="G37" s="2433">
        <v>25.408000000000005</v>
      </c>
      <c r="H37" s="2433">
        <v>28.920999999999996</v>
      </c>
      <c r="I37" s="2433">
        <v>28.800999999999998</v>
      </c>
      <c r="J37" s="2433">
        <v>30.946999999999999</v>
      </c>
    </row>
    <row r="38" spans="1:14" s="709" customFormat="1" ht="12" customHeight="1">
      <c r="A38" s="710" t="s">
        <v>695</v>
      </c>
      <c r="B38" s="2440">
        <v>342.84619456557982</v>
      </c>
      <c r="C38" s="2441">
        <v>799.35247007555665</v>
      </c>
      <c r="D38" s="2439">
        <v>-448.1445184659828</v>
      </c>
      <c r="E38" s="2439">
        <v>669.20379848099992</v>
      </c>
      <c r="F38" s="2439">
        <v>571.61525708599981</v>
      </c>
      <c r="G38" s="2439">
        <v>26.464431277999953</v>
      </c>
      <c r="H38" s="2439">
        <v>707.90878023400091</v>
      </c>
      <c r="I38" s="2439">
        <v>580.3492679469997</v>
      </c>
      <c r="J38" s="2439">
        <v>698.62348783599998</v>
      </c>
    </row>
    <row r="39" spans="1:14" s="709" customFormat="1" ht="12" customHeight="1">
      <c r="A39" s="715" t="s">
        <v>120</v>
      </c>
      <c r="B39" s="2436">
        <v>1297.7275469671804</v>
      </c>
      <c r="C39" s="2437">
        <v>1876.5475501888568</v>
      </c>
      <c r="D39" s="2437">
        <v>481.2271751982168</v>
      </c>
      <c r="E39" s="2437">
        <v>1910.7313004980003</v>
      </c>
      <c r="F39" s="2437">
        <v>1663.4029764889997</v>
      </c>
      <c r="G39" s="2437">
        <v>1117.9692735699996</v>
      </c>
      <c r="H39" s="2437">
        <v>1599.3558469240006</v>
      </c>
      <c r="I39" s="2437">
        <v>1421.8194346100008</v>
      </c>
      <c r="J39" s="2437">
        <v>1618.729325428</v>
      </c>
    </row>
    <row r="41" spans="1:14" s="512" customFormat="1" ht="18.75" customHeight="1">
      <c r="A41" s="612" t="s">
        <v>1000</v>
      </c>
    </row>
    <row r="42" spans="1:14" s="512" customFormat="1" ht="12" customHeight="1"/>
    <row r="43" spans="1:14" s="709" customFormat="1" ht="13.5" customHeight="1">
      <c r="A43" s="708"/>
      <c r="B43" s="689" t="s">
        <v>5</v>
      </c>
      <c r="C43" s="2777" t="s">
        <v>1601</v>
      </c>
      <c r="D43" s="2778"/>
      <c r="E43" s="2779"/>
      <c r="F43" s="1539"/>
      <c r="G43" s="1537"/>
      <c r="H43" s="1537"/>
      <c r="I43" s="1537"/>
      <c r="J43" s="1537"/>
      <c r="K43" s="1537"/>
      <c r="L43" s="1537"/>
      <c r="M43" s="1537"/>
      <c r="N43" s="1537"/>
    </row>
    <row r="44" spans="1:14" s="709" customFormat="1" ht="13.5" customHeight="1">
      <c r="A44" s="708"/>
      <c r="B44" s="698" t="s">
        <v>1813</v>
      </c>
      <c r="C44" s="2780"/>
      <c r="D44" s="2781"/>
      <c r="E44" s="2782"/>
    </row>
    <row r="45" spans="1:14" s="709" customFormat="1" ht="13.5" customHeight="1">
      <c r="A45" s="708" t="s">
        <v>1208</v>
      </c>
      <c r="B45" s="700" t="s">
        <v>696</v>
      </c>
      <c r="C45" s="662" t="s">
        <v>697</v>
      </c>
      <c r="D45" s="662" t="s">
        <v>698</v>
      </c>
      <c r="E45" s="662" t="s">
        <v>699</v>
      </c>
    </row>
    <row r="46" spans="1:14" s="709" customFormat="1" ht="12" customHeight="1">
      <c r="A46" s="768" t="s">
        <v>239</v>
      </c>
      <c r="B46" s="2439">
        <v>12670</v>
      </c>
      <c r="C46" s="2439">
        <v>6324</v>
      </c>
      <c r="D46" s="2439">
        <v>13166</v>
      </c>
      <c r="E46" s="2439">
        <v>1150</v>
      </c>
      <c r="H46" s="1416"/>
      <c r="M46" s="1416"/>
    </row>
    <row r="47" spans="1:14" s="709" customFormat="1" ht="12" customHeight="1">
      <c r="A47" s="769" t="s">
        <v>700</v>
      </c>
      <c r="B47" s="2441">
        <v>17190</v>
      </c>
      <c r="C47" s="2441">
        <v>16901</v>
      </c>
      <c r="D47" s="2441">
        <v>27580</v>
      </c>
      <c r="E47" s="2441">
        <v>10730</v>
      </c>
    </row>
    <row r="48" spans="1:14" s="709" customFormat="1" ht="12" customHeight="1">
      <c r="A48" s="769" t="s">
        <v>701</v>
      </c>
      <c r="B48" s="2441">
        <v>2933</v>
      </c>
      <c r="C48" s="2441">
        <v>4178</v>
      </c>
      <c r="D48" s="2441">
        <v>6799</v>
      </c>
      <c r="E48" s="2441">
        <v>2389</v>
      </c>
      <c r="M48" s="1416"/>
    </row>
    <row r="49" spans="1:10" s="709" customFormat="1" ht="12" customHeight="1">
      <c r="A49" s="770" t="s">
        <v>702</v>
      </c>
      <c r="B49" s="2441">
        <v>-8630</v>
      </c>
      <c r="C49" s="2441">
        <v>-5716</v>
      </c>
      <c r="D49" s="2441"/>
      <c r="E49" s="2441"/>
    </row>
    <row r="50" spans="1:10" s="709" customFormat="1" ht="12" customHeight="1">
      <c r="A50" s="771" t="s">
        <v>51</v>
      </c>
      <c r="B50" s="2437">
        <v>24163</v>
      </c>
      <c r="C50" s="2437">
        <v>21688</v>
      </c>
      <c r="D50" s="2437"/>
      <c r="E50" s="2437"/>
    </row>
    <row r="51" spans="1:10" ht="7.5" customHeight="1"/>
    <row r="52" spans="1:10" ht="12" customHeight="1">
      <c r="A52" s="2646" t="s">
        <v>703</v>
      </c>
      <c r="B52" s="2646"/>
      <c r="C52" s="2646"/>
      <c r="D52" s="2646"/>
      <c r="E52" s="2646"/>
      <c r="F52" s="2646"/>
      <c r="G52" s="2646"/>
      <c r="H52" s="2646"/>
      <c r="I52" s="2646"/>
      <c r="J52" s="2646"/>
    </row>
    <row r="53" spans="1:10" ht="12" customHeight="1">
      <c r="A53" s="2646" t="s">
        <v>704</v>
      </c>
      <c r="B53" s="2646"/>
      <c r="C53" s="2646"/>
      <c r="D53" s="2646"/>
      <c r="E53" s="2646"/>
      <c r="F53" s="2646"/>
      <c r="G53" s="2646"/>
      <c r="H53" s="2646"/>
      <c r="I53" s="2646"/>
      <c r="J53" s="2646"/>
    </row>
    <row r="54" spans="1:10" ht="22.5" customHeight="1">
      <c r="B54" s="1255"/>
      <c r="C54" s="1255"/>
      <c r="D54" s="1255"/>
      <c r="E54" s="1255"/>
    </row>
  </sheetData>
  <mergeCells count="4">
    <mergeCell ref="A24:J24"/>
    <mergeCell ref="C43:E44"/>
    <mergeCell ref="A52:J52"/>
    <mergeCell ref="A53:J5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216"/>
  <sheetViews>
    <sheetView showGridLines="0" tabSelected="1" zoomScale="140" zoomScaleNormal="140" zoomScaleSheetLayoutView="90" workbookViewId="0"/>
  </sheetViews>
  <sheetFormatPr baseColWidth="10" defaultColWidth="11.42578125" defaultRowHeight="12.75"/>
  <cols>
    <col min="1" max="1" width="4.7109375" style="2013" customWidth="1"/>
    <col min="2" max="2" width="4.7109375" style="1300" customWidth="1"/>
    <col min="3" max="3" width="5.7109375" customWidth="1"/>
    <col min="4" max="4" width="78" style="287" customWidth="1"/>
  </cols>
  <sheetData>
    <row r="1" spans="1:4" s="516" customFormat="1" ht="24" customHeight="1">
      <c r="A1" s="2008"/>
      <c r="B1" s="1576"/>
      <c r="C1" s="517"/>
    </row>
    <row r="2" spans="1:4" ht="20.25">
      <c r="A2" s="2009" t="s">
        <v>1043</v>
      </c>
      <c r="B2" s="1528"/>
      <c r="C2" s="1835"/>
      <c r="D2" s="1836"/>
    </row>
    <row r="3" spans="1:4" ht="15.75" customHeight="1">
      <c r="A3" s="2010" t="s">
        <v>953</v>
      </c>
      <c r="B3" s="590"/>
      <c r="C3" s="287"/>
      <c r="D3"/>
    </row>
    <row r="4" spans="1:4" s="499" customFormat="1" ht="11.1" customHeight="1">
      <c r="A4" s="1254"/>
      <c r="B4" s="1254"/>
      <c r="C4" s="498" t="s">
        <v>1064</v>
      </c>
    </row>
    <row r="5" spans="1:4" s="1101" customFormat="1" ht="9.9499999999999993" customHeight="1">
      <c r="A5" s="1541">
        <v>6</v>
      </c>
      <c r="B5" s="1541"/>
      <c r="C5" s="1108" t="s">
        <v>381</v>
      </c>
      <c r="D5" s="1109" t="s">
        <v>367</v>
      </c>
    </row>
    <row r="6" spans="1:4" s="1101" customFormat="1" ht="9.9499999999999993" customHeight="1">
      <c r="A6" s="1541">
        <v>6</v>
      </c>
      <c r="B6" s="1541"/>
      <c r="C6" s="1108" t="s">
        <v>382</v>
      </c>
      <c r="D6" s="1109" t="s">
        <v>368</v>
      </c>
    </row>
    <row r="7" spans="1:4" s="1101" customFormat="1" ht="9.9499999999999993" customHeight="1">
      <c r="A7" s="1541">
        <v>7</v>
      </c>
      <c r="B7" s="1541"/>
      <c r="C7" s="1108" t="s">
        <v>587</v>
      </c>
      <c r="D7" s="1231" t="s">
        <v>1696</v>
      </c>
    </row>
    <row r="8" spans="1:4" s="1101" customFormat="1" ht="9.9499999999999993" customHeight="1">
      <c r="A8" s="1541">
        <v>8</v>
      </c>
      <c r="B8" s="1541"/>
      <c r="C8" s="1108" t="s">
        <v>383</v>
      </c>
      <c r="D8" s="1109" t="s">
        <v>961</v>
      </c>
    </row>
    <row r="9" spans="1:4" s="1101" customFormat="1" ht="9.9499999999999993" customHeight="1">
      <c r="A9" s="1541">
        <v>8</v>
      </c>
      <c r="B9" s="1541"/>
      <c r="C9" s="1108" t="s">
        <v>588</v>
      </c>
      <c r="D9" s="1231" t="s">
        <v>1010</v>
      </c>
    </row>
    <row r="10" spans="1:4" s="1101" customFormat="1" ht="9.9499999999999993" customHeight="1">
      <c r="A10" s="1541">
        <v>9</v>
      </c>
      <c r="B10" s="1541"/>
      <c r="C10" s="1108" t="s">
        <v>384</v>
      </c>
      <c r="D10" s="1109" t="s">
        <v>962</v>
      </c>
    </row>
    <row r="11" spans="1:4" s="1101" customFormat="1" ht="9.9499999999999993" customHeight="1">
      <c r="A11" s="1541">
        <v>9</v>
      </c>
      <c r="B11" s="1541"/>
      <c r="C11" s="1108" t="s">
        <v>589</v>
      </c>
      <c r="D11" s="1231" t="s">
        <v>1393</v>
      </c>
    </row>
    <row r="12" spans="1:4" s="1101" customFormat="1" ht="9.9499999999999993" customHeight="1">
      <c r="A12" s="1541">
        <v>10</v>
      </c>
      <c r="B12" s="1541"/>
      <c r="C12" s="1108" t="s">
        <v>892</v>
      </c>
      <c r="D12" s="1109" t="s">
        <v>963</v>
      </c>
    </row>
    <row r="13" spans="1:4" s="1101" customFormat="1" ht="9.9499999999999993" customHeight="1">
      <c r="A13" s="1541">
        <v>11</v>
      </c>
      <c r="B13" s="1541"/>
      <c r="C13" s="1108" t="s">
        <v>894</v>
      </c>
      <c r="D13" s="1109" t="s">
        <v>964</v>
      </c>
    </row>
    <row r="14" spans="1:4" s="1101" customFormat="1" ht="9.9499999999999993" customHeight="1">
      <c r="A14" s="1541">
        <v>12</v>
      </c>
      <c r="B14" s="1541"/>
      <c r="C14" s="1108" t="s">
        <v>895</v>
      </c>
      <c r="D14" s="1109" t="s">
        <v>369</v>
      </c>
    </row>
    <row r="15" spans="1:4" s="1101" customFormat="1" ht="9.9499999999999993" customHeight="1">
      <c r="A15" s="1541">
        <v>12</v>
      </c>
      <c r="B15" s="1541"/>
      <c r="C15" s="1108" t="s">
        <v>896</v>
      </c>
      <c r="D15" s="1109" t="s">
        <v>1048</v>
      </c>
    </row>
    <row r="16" spans="1:4" s="1101" customFormat="1" ht="9.9499999999999993" customHeight="1">
      <c r="A16" s="1541">
        <v>13</v>
      </c>
      <c r="B16" s="1541"/>
      <c r="C16" s="1108" t="s">
        <v>897</v>
      </c>
      <c r="D16" s="1109" t="s">
        <v>965</v>
      </c>
    </row>
    <row r="17" spans="1:4" s="1101" customFormat="1" ht="9.9499999999999993" customHeight="1">
      <c r="A17" s="1541">
        <v>13</v>
      </c>
      <c r="B17" s="1541"/>
      <c r="C17" s="1108" t="s">
        <v>1063</v>
      </c>
      <c r="D17" s="1109" t="s">
        <v>1058</v>
      </c>
    </row>
    <row r="18" spans="1:4" s="1101" customFormat="1" ht="9.9499999999999993" customHeight="1">
      <c r="A18" s="1541">
        <v>14</v>
      </c>
      <c r="B18" s="1541"/>
      <c r="C18" s="1108" t="s">
        <v>1572</v>
      </c>
      <c r="D18" s="1109" t="s">
        <v>373</v>
      </c>
    </row>
    <row r="19" spans="1:4" s="583" customFormat="1" ht="8.25" customHeight="1">
      <c r="A19" s="1252"/>
      <c r="B19" s="1541"/>
      <c r="C19" s="290"/>
    </row>
    <row r="20" spans="1:4" s="499" customFormat="1" ht="11.1" customHeight="1">
      <c r="A20" s="1254"/>
      <c r="B20" s="1541"/>
      <c r="C20" s="498" t="s">
        <v>358</v>
      </c>
    </row>
    <row r="21" spans="1:4" s="1101" customFormat="1" ht="9.9499999999999993" customHeight="1">
      <c r="A21" s="1541">
        <v>15</v>
      </c>
      <c r="B21" s="1541"/>
      <c r="C21" s="1108" t="s">
        <v>385</v>
      </c>
      <c r="D21" s="1109" t="s">
        <v>995</v>
      </c>
    </row>
    <row r="22" spans="1:4" s="1101" customFormat="1" ht="9.9499999999999993" customHeight="1">
      <c r="A22" s="1541">
        <v>15</v>
      </c>
      <c r="B22" s="1541"/>
      <c r="C22" s="1108" t="s">
        <v>386</v>
      </c>
      <c r="D22" s="1109" t="s">
        <v>994</v>
      </c>
    </row>
    <row r="23" spans="1:4" s="1101" customFormat="1" ht="9.9499999999999993" customHeight="1">
      <c r="A23" s="1541">
        <v>15</v>
      </c>
      <c r="B23" s="1541"/>
      <c r="C23" s="1108" t="s">
        <v>387</v>
      </c>
      <c r="D23" s="1109" t="s">
        <v>993</v>
      </c>
    </row>
    <row r="24" spans="1:4" s="1101" customFormat="1" ht="9.9499999999999993" customHeight="1">
      <c r="A24" s="1541">
        <v>16</v>
      </c>
      <c r="B24" s="1541"/>
      <c r="C24" s="1108" t="s">
        <v>388</v>
      </c>
      <c r="D24" s="1109" t="s">
        <v>1130</v>
      </c>
    </row>
    <row r="25" spans="1:4" s="1101" customFormat="1" ht="9.9499999999999993" customHeight="1">
      <c r="A25" s="1541">
        <v>18</v>
      </c>
      <c r="B25" s="1541"/>
      <c r="C25" s="1108" t="s">
        <v>415</v>
      </c>
      <c r="D25" s="1109" t="s">
        <v>13</v>
      </c>
    </row>
    <row r="26" spans="1:4" s="1101" customFormat="1" ht="9.9499999999999993" customHeight="1">
      <c r="A26" s="1541">
        <v>18</v>
      </c>
      <c r="B26" s="1541"/>
      <c r="C26" s="1108" t="s">
        <v>619</v>
      </c>
      <c r="D26" s="1109" t="s">
        <v>513</v>
      </c>
    </row>
    <row r="27" spans="1:4" s="583" customFormat="1" ht="8.25" customHeight="1">
      <c r="A27" s="1252"/>
      <c r="B27" s="1541"/>
      <c r="C27" s="290"/>
    </row>
    <row r="28" spans="1:4" s="499" customFormat="1" ht="11.1" customHeight="1">
      <c r="A28" s="1254"/>
      <c r="B28" s="1541"/>
      <c r="C28" s="498" t="s">
        <v>4</v>
      </c>
    </row>
    <row r="29" spans="1:4" s="1101" customFormat="1" ht="9.9499999999999993" customHeight="1">
      <c r="A29" s="1541">
        <v>19</v>
      </c>
      <c r="B29" s="1541"/>
      <c r="C29" s="1108" t="s">
        <v>389</v>
      </c>
      <c r="D29" s="1109" t="s">
        <v>4</v>
      </c>
    </row>
    <row r="30" spans="1:4" s="583" customFormat="1" ht="8.25" customHeight="1">
      <c r="A30" s="1252"/>
      <c r="B30" s="1541"/>
      <c r="C30" s="290"/>
    </row>
    <row r="31" spans="1:4" s="499" customFormat="1" ht="11.1" customHeight="1">
      <c r="A31" s="1254"/>
      <c r="B31" s="1541"/>
      <c r="C31" s="498" t="s">
        <v>169</v>
      </c>
    </row>
    <row r="32" spans="1:4" s="1101" customFormat="1" ht="9.9499999999999993" customHeight="1">
      <c r="A32" s="1541">
        <v>20</v>
      </c>
      <c r="B32" s="1541"/>
      <c r="C32" s="1251" t="s">
        <v>390</v>
      </c>
      <c r="D32" s="1231" t="s">
        <v>169</v>
      </c>
    </row>
    <row r="33" spans="1:7" s="1101" customFormat="1" ht="9.9499999999999993" customHeight="1">
      <c r="A33" s="1541">
        <v>20</v>
      </c>
      <c r="B33" s="1541"/>
      <c r="C33" s="1251" t="s">
        <v>391</v>
      </c>
      <c r="D33" s="1231" t="s">
        <v>1080</v>
      </c>
    </row>
    <row r="34" spans="1:7" s="1101" customFormat="1" ht="9.9499999999999993" customHeight="1">
      <c r="A34" s="1541">
        <v>21</v>
      </c>
      <c r="B34" s="1541"/>
      <c r="C34" s="1251" t="s">
        <v>392</v>
      </c>
      <c r="D34" s="1231" t="s">
        <v>8</v>
      </c>
    </row>
    <row r="35" spans="1:7" s="1101" customFormat="1" ht="9.9499999999999993" customHeight="1">
      <c r="A35" s="1541">
        <v>21</v>
      </c>
      <c r="B35" s="1541"/>
      <c r="C35" s="1108" t="s">
        <v>393</v>
      </c>
      <c r="D35" s="1109" t="s">
        <v>439</v>
      </c>
    </row>
    <row r="36" spans="1:7" s="1101" customFormat="1" ht="9.9499999999999993" customHeight="1">
      <c r="A36" s="1541">
        <v>22</v>
      </c>
      <c r="B36" s="1541"/>
      <c r="C36" s="1108" t="s">
        <v>394</v>
      </c>
      <c r="D36" s="1109" t="s">
        <v>951</v>
      </c>
    </row>
    <row r="37" spans="1:7" s="583" customFormat="1" ht="8.25" customHeight="1">
      <c r="A37" s="1252"/>
      <c r="B37" s="1541"/>
      <c r="C37" s="290"/>
    </row>
    <row r="38" spans="1:7" s="499" customFormat="1" ht="11.1" customHeight="1">
      <c r="A38" s="1254"/>
      <c r="B38" s="1541"/>
      <c r="C38" s="498" t="s">
        <v>360</v>
      </c>
    </row>
    <row r="39" spans="1:7" s="1101" customFormat="1" ht="9.9499999999999993" customHeight="1">
      <c r="A39" s="1541">
        <v>23</v>
      </c>
      <c r="B39" s="1541"/>
      <c r="C39" s="1108" t="s">
        <v>395</v>
      </c>
      <c r="D39" s="1109" t="s">
        <v>429</v>
      </c>
    </row>
    <row r="40" spans="1:7" s="1101" customFormat="1" ht="9.9499999999999993" customHeight="1">
      <c r="A40" s="1541">
        <v>23</v>
      </c>
      <c r="B40" s="1541"/>
      <c r="C40" s="1108" t="s">
        <v>396</v>
      </c>
      <c r="D40" s="1109" t="s">
        <v>947</v>
      </c>
    </row>
    <row r="41" spans="1:7" s="583" customFormat="1" ht="8.25" customHeight="1">
      <c r="A41" s="1252"/>
      <c r="B41" s="1541"/>
      <c r="C41" s="290"/>
    </row>
    <row r="42" spans="1:7" s="499" customFormat="1" ht="11.1" customHeight="1">
      <c r="A42" s="1254"/>
      <c r="B42" s="1541"/>
      <c r="C42" s="498" t="s">
        <v>250</v>
      </c>
    </row>
    <row r="43" spans="1:7" s="1101" customFormat="1" ht="9.9499999999999993" customHeight="1">
      <c r="A43" s="1541">
        <v>24</v>
      </c>
      <c r="B43" s="1541"/>
      <c r="C43" s="1251" t="s">
        <v>397</v>
      </c>
      <c r="D43" s="1231" t="s">
        <v>521</v>
      </c>
      <c r="E43" s="1112"/>
      <c r="F43" s="1112"/>
      <c r="G43" s="1112"/>
    </row>
    <row r="44" spans="1:7" s="1101" customFormat="1" ht="9.9499999999999993" customHeight="1">
      <c r="A44" s="1541">
        <v>25</v>
      </c>
      <c r="B44" s="1541"/>
      <c r="C44" s="1251" t="s">
        <v>398</v>
      </c>
      <c r="D44" s="1231" t="s">
        <v>253</v>
      </c>
      <c r="E44" s="1112"/>
      <c r="F44" s="1112"/>
      <c r="G44" s="1112"/>
    </row>
    <row r="45" spans="1:7" s="1101" customFormat="1" ht="9.9499999999999993" customHeight="1">
      <c r="A45" s="1541">
        <v>25</v>
      </c>
      <c r="B45" s="1541"/>
      <c r="C45" s="1251" t="s">
        <v>974</v>
      </c>
      <c r="D45" s="1231" t="s">
        <v>250</v>
      </c>
    </row>
    <row r="46" spans="1:7" s="583" customFormat="1" ht="8.25" customHeight="1">
      <c r="A46" s="1252"/>
      <c r="B46" s="1541"/>
      <c r="C46" s="290"/>
    </row>
    <row r="47" spans="1:7" s="499" customFormat="1" ht="11.1" customHeight="1">
      <c r="A47" s="1254"/>
      <c r="B47" s="1541"/>
      <c r="C47" s="498" t="s">
        <v>462</v>
      </c>
    </row>
    <row r="48" spans="1:7" s="1101" customFormat="1" ht="9.9499999999999993" customHeight="1">
      <c r="A48" s="1541">
        <v>26</v>
      </c>
      <c r="B48" s="1541"/>
      <c r="C48" s="1108" t="s">
        <v>399</v>
      </c>
      <c r="D48" s="1109" t="s">
        <v>459</v>
      </c>
    </row>
    <row r="49" spans="1:5" s="1101" customFormat="1" ht="9.9499999999999993" customHeight="1">
      <c r="A49" s="1541">
        <v>26</v>
      </c>
      <c r="B49" s="1541"/>
      <c r="C49" s="1251" t="s">
        <v>400</v>
      </c>
      <c r="D49" s="1231" t="s">
        <v>298</v>
      </c>
    </row>
    <row r="50" spans="1:5" s="1101" customFormat="1" ht="9.9499999999999993" customHeight="1">
      <c r="A50" s="1541">
        <v>26</v>
      </c>
      <c r="B50" s="1541"/>
      <c r="C50" s="1251" t="s">
        <v>401</v>
      </c>
      <c r="D50" s="1231" t="s">
        <v>1131</v>
      </c>
    </row>
    <row r="51" spans="1:5" s="1101" customFormat="1" ht="9.9499999999999993" customHeight="1">
      <c r="A51" s="1541">
        <v>27</v>
      </c>
      <c r="B51" s="1541"/>
      <c r="C51" s="1251" t="s">
        <v>402</v>
      </c>
      <c r="D51" s="1231" t="s">
        <v>364</v>
      </c>
    </row>
    <row r="52" spans="1:5" s="1101" customFormat="1" ht="9.9499999999999993" customHeight="1">
      <c r="A52" s="1541">
        <v>28</v>
      </c>
      <c r="B52" s="1541"/>
      <c r="C52" s="1251" t="s">
        <v>413</v>
      </c>
      <c r="D52" s="1231" t="s">
        <v>522</v>
      </c>
    </row>
    <row r="53" spans="1:5" s="1101" customFormat="1" ht="9.9499999999999993" customHeight="1">
      <c r="A53" s="1541">
        <v>28</v>
      </c>
      <c r="B53" s="1541"/>
      <c r="C53" s="1251" t="s">
        <v>414</v>
      </c>
      <c r="D53" s="1231" t="s">
        <v>258</v>
      </c>
      <c r="E53" s="1792"/>
    </row>
    <row r="54" spans="1:5" s="1101" customFormat="1" ht="9.9499999999999993" customHeight="1">
      <c r="A54" s="1541">
        <v>28</v>
      </c>
      <c r="B54" s="1541"/>
      <c r="C54" s="1251" t="s">
        <v>555</v>
      </c>
      <c r="D54" s="1231" t="s">
        <v>1132</v>
      </c>
    </row>
    <row r="55" spans="1:5" s="1101" customFormat="1" ht="9.9499999999999993" customHeight="1">
      <c r="A55" s="1541">
        <v>29</v>
      </c>
      <c r="B55" s="1541"/>
      <c r="C55" s="1251" t="s">
        <v>975</v>
      </c>
      <c r="D55" s="1231" t="s">
        <v>523</v>
      </c>
    </row>
    <row r="56" spans="1:5" s="1101" customFormat="1" ht="9.9499999999999993" customHeight="1">
      <c r="A56" s="1541">
        <v>29</v>
      </c>
      <c r="B56" s="1541"/>
      <c r="C56" s="1251" t="s">
        <v>1026</v>
      </c>
      <c r="D56" s="1231" t="s">
        <v>556</v>
      </c>
    </row>
    <row r="57" spans="1:5" s="583" customFormat="1" ht="8.25" customHeight="1">
      <c r="A57" s="1252"/>
      <c r="B57" s="1541"/>
      <c r="C57" s="1253"/>
      <c r="D57" s="609"/>
    </row>
    <row r="58" spans="1:5" s="499" customFormat="1" ht="11.1" customHeight="1">
      <c r="A58" s="1254"/>
      <c r="B58" s="1541"/>
      <c r="C58" s="602" t="s">
        <v>463</v>
      </c>
      <c r="D58" s="603"/>
    </row>
    <row r="59" spans="1:5" s="1101" customFormat="1" ht="9.9499999999999993" customHeight="1">
      <c r="A59" s="1541">
        <v>30</v>
      </c>
      <c r="B59" s="1541"/>
      <c r="C59" s="1251" t="s">
        <v>403</v>
      </c>
      <c r="D59" s="1231" t="s">
        <v>1187</v>
      </c>
    </row>
    <row r="60" spans="1:5" s="1101" customFormat="1" ht="9.9499999999999993" customHeight="1">
      <c r="A60" s="1541">
        <v>31</v>
      </c>
      <c r="B60" s="1541"/>
      <c r="C60" s="1251" t="s">
        <v>404</v>
      </c>
      <c r="D60" s="1231" t="s">
        <v>514</v>
      </c>
    </row>
    <row r="61" spans="1:5" s="1101" customFormat="1" ht="9.9499999999999993" customHeight="1">
      <c r="A61" s="1541">
        <v>32</v>
      </c>
      <c r="B61" s="1541"/>
      <c r="C61" s="1251" t="s">
        <v>405</v>
      </c>
      <c r="D61" s="1231" t="s">
        <v>1189</v>
      </c>
    </row>
    <row r="62" spans="1:5" s="1101" customFormat="1" ht="9.9499999999999993" customHeight="1">
      <c r="A62" s="1541">
        <v>33</v>
      </c>
      <c r="B62" s="1541"/>
      <c r="C62" s="1251" t="s">
        <v>406</v>
      </c>
      <c r="D62" s="1231" t="s">
        <v>590</v>
      </c>
    </row>
    <row r="63" spans="1:5" s="1101" customFormat="1" ht="9.9499999999999993" customHeight="1">
      <c r="A63" s="1541">
        <v>34</v>
      </c>
      <c r="B63" s="1541"/>
      <c r="C63" s="1251" t="s">
        <v>407</v>
      </c>
      <c r="D63" s="1231" t="s">
        <v>977</v>
      </c>
    </row>
    <row r="64" spans="1:5" s="1101" customFormat="1" ht="9.9499999999999993" customHeight="1">
      <c r="A64" s="1541">
        <v>34</v>
      </c>
      <c r="B64" s="1541"/>
      <c r="C64" s="1251" t="s">
        <v>465</v>
      </c>
      <c r="D64" s="1231" t="s">
        <v>1065</v>
      </c>
    </row>
    <row r="65" spans="1:4" s="1101" customFormat="1" ht="9.9499999999999993" customHeight="1">
      <c r="A65" s="1541">
        <v>35</v>
      </c>
      <c r="B65" s="1541"/>
      <c r="C65" s="1251" t="s">
        <v>486</v>
      </c>
      <c r="D65" s="1231" t="s">
        <v>1027</v>
      </c>
    </row>
    <row r="66" spans="1:4" s="1101" customFormat="1" ht="9.9499999999999993" customHeight="1">
      <c r="A66" s="1541">
        <v>36</v>
      </c>
      <c r="B66" s="1541"/>
      <c r="C66" s="1251" t="s">
        <v>1029</v>
      </c>
      <c r="D66" s="1231" t="s">
        <v>1028</v>
      </c>
    </row>
    <row r="67" spans="1:4" s="1101" customFormat="1" ht="9.9499999999999993" customHeight="1">
      <c r="A67" s="1541">
        <v>38</v>
      </c>
      <c r="B67" s="1541"/>
      <c r="C67" s="1251" t="s">
        <v>1030</v>
      </c>
      <c r="D67" s="1231" t="s">
        <v>363</v>
      </c>
    </row>
    <row r="68" spans="1:4" s="1101" customFormat="1" ht="9.9499999999999993" customHeight="1">
      <c r="A68" s="1541">
        <v>38</v>
      </c>
      <c r="B68" s="1541"/>
      <c r="C68" s="1251" t="s">
        <v>1188</v>
      </c>
      <c r="D68" s="1231" t="s">
        <v>362</v>
      </c>
    </row>
    <row r="69" spans="1:4" s="516" customFormat="1" ht="24" customHeight="1">
      <c r="A69" s="2008"/>
      <c r="B69" s="1576"/>
      <c r="C69" s="517"/>
    </row>
    <row r="70" spans="1:4" ht="20.25">
      <c r="A70" s="2009" t="s">
        <v>1097</v>
      </c>
      <c r="B70" s="1528"/>
      <c r="C70" s="289"/>
      <c r="D70" s="273"/>
    </row>
    <row r="71" spans="1:4" ht="15.75" customHeight="1">
      <c r="A71" s="2010" t="s">
        <v>953</v>
      </c>
      <c r="B71" s="590"/>
      <c r="C71" s="287"/>
      <c r="D71"/>
    </row>
    <row r="72" spans="1:4" s="499" customFormat="1" ht="11.1" customHeight="1">
      <c r="A72" s="1254"/>
      <c r="B72" s="1254"/>
      <c r="C72" s="602" t="s">
        <v>359</v>
      </c>
      <c r="D72" s="603"/>
    </row>
    <row r="73" spans="1:4" s="1101" customFormat="1" ht="9.9499999999999993" customHeight="1">
      <c r="A73" s="1541">
        <v>39</v>
      </c>
      <c r="B73" s="1541"/>
      <c r="C73" s="1251" t="s">
        <v>408</v>
      </c>
      <c r="D73" s="1231" t="s">
        <v>427</v>
      </c>
    </row>
    <row r="74" spans="1:4" s="1101" customFormat="1" ht="9.9499999999999993" customHeight="1">
      <c r="A74" s="1541">
        <v>40</v>
      </c>
      <c r="B74" s="1541"/>
      <c r="C74" s="1251" t="s">
        <v>409</v>
      </c>
      <c r="D74" s="1231" t="s">
        <v>199</v>
      </c>
    </row>
    <row r="75" spans="1:4" s="1101" customFormat="1" ht="9.9499999999999993" customHeight="1">
      <c r="A75" s="1541">
        <v>40</v>
      </c>
      <c r="B75" s="1541"/>
      <c r="C75" s="1251" t="s">
        <v>410</v>
      </c>
      <c r="D75" s="1231" t="s">
        <v>1133</v>
      </c>
    </row>
    <row r="76" spans="1:4" s="1101" customFormat="1" ht="9.9499999999999993" customHeight="1">
      <c r="A76" s="1541">
        <v>41</v>
      </c>
      <c r="B76" s="1541"/>
      <c r="C76" s="1251" t="s">
        <v>466</v>
      </c>
      <c r="D76" s="1231" t="s">
        <v>314</v>
      </c>
    </row>
    <row r="77" spans="1:4" s="1101" customFormat="1" ht="9.9499999999999993" customHeight="1">
      <c r="A77" s="1541">
        <v>41</v>
      </c>
      <c r="B77" s="1541"/>
      <c r="C77" s="1251" t="s">
        <v>467</v>
      </c>
      <c r="D77" s="1231" t="s">
        <v>343</v>
      </c>
    </row>
    <row r="78" spans="1:4" s="1101" customFormat="1" ht="9.9499999999999993" customHeight="1">
      <c r="A78" s="1541">
        <v>42</v>
      </c>
      <c r="B78" s="1541"/>
      <c r="C78" s="1251" t="s">
        <v>1081</v>
      </c>
      <c r="D78" s="1231" t="s">
        <v>948</v>
      </c>
    </row>
    <row r="79" spans="1:4" s="1101" customFormat="1" ht="9.9499999999999993" customHeight="1">
      <c r="A79" s="1541">
        <v>42</v>
      </c>
      <c r="B79" s="1541"/>
      <c r="C79" s="1251" t="s">
        <v>1091</v>
      </c>
      <c r="D79" s="1231" t="s">
        <v>1092</v>
      </c>
    </row>
    <row r="80" spans="1:4" s="583" customFormat="1" ht="8.25" customHeight="1">
      <c r="A80" s="1542"/>
      <c r="B80" s="1541"/>
      <c r="C80" s="1253"/>
      <c r="D80" s="609"/>
    </row>
    <row r="81" spans="1:4" s="499" customFormat="1" ht="11.1" customHeight="1">
      <c r="A81" s="1254"/>
      <c r="B81" s="1541"/>
      <c r="C81" s="602" t="s">
        <v>361</v>
      </c>
      <c r="D81" s="603"/>
    </row>
    <row r="82" spans="1:4" s="1101" customFormat="1" ht="9.9499999999999993" customHeight="1">
      <c r="A82" s="1541">
        <v>43</v>
      </c>
      <c r="B82" s="1541"/>
      <c r="C82" s="1251" t="s">
        <v>411</v>
      </c>
      <c r="D82" s="1231" t="s">
        <v>510</v>
      </c>
    </row>
    <row r="83" spans="1:4" s="1101" customFormat="1" ht="9.9499999999999993" customHeight="1">
      <c r="A83" s="1541">
        <v>44</v>
      </c>
      <c r="B83" s="1541"/>
      <c r="C83" s="1251" t="s">
        <v>412</v>
      </c>
      <c r="D83" s="1231" t="s">
        <v>365</v>
      </c>
    </row>
    <row r="84" spans="1:4" s="1101" customFormat="1" ht="9.9499999999999993" customHeight="1">
      <c r="A84" s="1541">
        <v>44</v>
      </c>
      <c r="B84" s="1541"/>
      <c r="C84" s="1251" t="s">
        <v>464</v>
      </c>
      <c r="D84" s="1231" t="s">
        <v>1648</v>
      </c>
    </row>
    <row r="85" spans="1:4" s="1101" customFormat="1" ht="9.9499999999999993" customHeight="1">
      <c r="A85" s="1541">
        <v>45</v>
      </c>
      <c r="B85" s="1541"/>
      <c r="C85" s="1251" t="s">
        <v>485</v>
      </c>
      <c r="D85" s="1231" t="s">
        <v>487</v>
      </c>
    </row>
    <row r="86" spans="1:4" s="1101" customFormat="1" ht="9.9499999999999993" customHeight="1">
      <c r="A86" s="1541">
        <v>46</v>
      </c>
      <c r="B86" s="1541"/>
      <c r="C86" s="1108" t="s">
        <v>1031</v>
      </c>
      <c r="D86" s="1109" t="s">
        <v>511</v>
      </c>
    </row>
    <row r="87" spans="1:4" s="544" customFormat="1" ht="20.100000000000001" customHeight="1">
      <c r="A87" s="2011"/>
      <c r="B87" s="1529"/>
      <c r="C87" s="1414"/>
    </row>
    <row r="88" spans="1:4" ht="20.25">
      <c r="A88" s="2009" t="s">
        <v>955</v>
      </c>
      <c r="B88" s="1528"/>
      <c r="C88" s="289"/>
      <c r="D88" s="273"/>
    </row>
    <row r="89" spans="1:4" ht="12" customHeight="1">
      <c r="A89" s="2010" t="s">
        <v>953</v>
      </c>
      <c r="B89" s="590"/>
      <c r="C89" s="287"/>
      <c r="D89"/>
    </row>
    <row r="90" spans="1:4" s="262" customFormat="1" ht="11.1" customHeight="1">
      <c r="A90" s="1530"/>
      <c r="B90" s="1530"/>
      <c r="C90" s="601" t="s">
        <v>611</v>
      </c>
      <c r="D90" s="263"/>
    </row>
    <row r="91" spans="1:4" s="1101" customFormat="1" ht="9.9499999999999993" customHeight="1">
      <c r="A91" s="1541">
        <v>48</v>
      </c>
      <c r="B91" s="1541"/>
      <c r="C91" s="1111" t="s">
        <v>381</v>
      </c>
      <c r="D91" s="1231" t="s">
        <v>612</v>
      </c>
    </row>
    <row r="92" spans="1:4" s="1101" customFormat="1" ht="9.9499999999999993" customHeight="1">
      <c r="A92" s="1541">
        <v>49</v>
      </c>
      <c r="B92" s="1541"/>
      <c r="C92" s="1102" t="s">
        <v>382</v>
      </c>
      <c r="D92" s="1109" t="s">
        <v>613</v>
      </c>
    </row>
    <row r="93" spans="1:4" s="1101" customFormat="1" ht="9.9499999999999993" customHeight="1">
      <c r="A93" s="1541">
        <v>49</v>
      </c>
      <c r="B93" s="1541"/>
      <c r="C93" s="1102" t="s">
        <v>587</v>
      </c>
      <c r="D93" s="1109" t="s">
        <v>978</v>
      </c>
    </row>
    <row r="94" spans="1:4" s="1101" customFormat="1" ht="9.9499999999999993" customHeight="1">
      <c r="A94" s="1541">
        <v>50</v>
      </c>
      <c r="B94" s="1541"/>
      <c r="C94" s="1102" t="s">
        <v>383</v>
      </c>
      <c r="D94" s="1109" t="s">
        <v>614</v>
      </c>
    </row>
    <row r="95" spans="1:4" s="1101" customFormat="1" ht="9.9499999999999993" customHeight="1">
      <c r="A95" s="1541">
        <v>51</v>
      </c>
      <c r="B95" s="1541"/>
      <c r="C95" s="1102" t="s">
        <v>588</v>
      </c>
      <c r="D95" s="1109" t="s">
        <v>615</v>
      </c>
    </row>
    <row r="96" spans="1:4" s="728" customFormat="1" ht="8.25" customHeight="1">
      <c r="A96" s="1252"/>
      <c r="B96" s="1541"/>
      <c r="C96" s="290"/>
      <c r="D96" s="583"/>
    </row>
    <row r="97" spans="1:10" s="1110" customFormat="1" ht="11.1" customHeight="1">
      <c r="A97" s="1530"/>
      <c r="B97" s="1541"/>
      <c r="C97" s="602" t="s">
        <v>557</v>
      </c>
      <c r="D97" s="603"/>
    </row>
    <row r="98" spans="1:10" s="1101" customFormat="1" ht="9.9499999999999993" customHeight="1">
      <c r="A98" s="1541">
        <v>52</v>
      </c>
      <c r="B98" s="1541"/>
      <c r="C98" s="1102" t="s">
        <v>385</v>
      </c>
      <c r="D98" s="1109" t="s">
        <v>611</v>
      </c>
      <c r="J98" s="1101">
        <v>1</v>
      </c>
    </row>
    <row r="99" spans="1:10" s="1101" customFormat="1" ht="9.9499999999999993" customHeight="1">
      <c r="A99" s="1541">
        <v>53</v>
      </c>
      <c r="B99" s="1541"/>
      <c r="C99" s="1102" t="s">
        <v>386</v>
      </c>
      <c r="D99" s="1109" t="s">
        <v>514</v>
      </c>
    </row>
    <row r="100" spans="1:10" s="1101" customFormat="1" ht="9.9499999999999993" customHeight="1">
      <c r="A100" s="1541">
        <v>53</v>
      </c>
      <c r="B100" s="1541"/>
      <c r="C100" s="1102" t="s">
        <v>387</v>
      </c>
      <c r="D100" s="1109" t="s">
        <v>1167</v>
      </c>
    </row>
    <row r="101" spans="1:10" s="1101" customFormat="1" ht="9.9499999999999993" customHeight="1">
      <c r="A101" s="1541">
        <v>54</v>
      </c>
      <c r="B101" s="1541"/>
      <c r="C101" s="1102" t="s">
        <v>388</v>
      </c>
      <c r="D101" s="1109" t="s">
        <v>616</v>
      </c>
    </row>
    <row r="102" spans="1:10" s="1101" customFormat="1" ht="9.9499999999999993" customHeight="1">
      <c r="A102" s="1541">
        <v>54</v>
      </c>
      <c r="B102" s="1541"/>
      <c r="C102" s="1102" t="s">
        <v>415</v>
      </c>
      <c r="D102" s="1109" t="s">
        <v>617</v>
      </c>
    </row>
    <row r="103" spans="1:10" s="1101" customFormat="1" ht="9.9499999999999993" customHeight="1">
      <c r="A103" s="1541">
        <v>55</v>
      </c>
      <c r="B103" s="1541"/>
      <c r="C103" s="1102" t="s">
        <v>619</v>
      </c>
      <c r="D103" s="1109" t="s">
        <v>618</v>
      </c>
    </row>
    <row r="104" spans="1:10" s="1101" customFormat="1" ht="9.9499999999999993" customHeight="1">
      <c r="A104" s="1541">
        <v>56</v>
      </c>
      <c r="B104" s="1541"/>
      <c r="C104" s="1102" t="s">
        <v>1190</v>
      </c>
      <c r="D104" s="1109" t="s">
        <v>1066</v>
      </c>
    </row>
    <row r="105" spans="1:10" s="1101" customFormat="1" ht="9.9499999999999993" customHeight="1">
      <c r="A105" s="1541">
        <v>56</v>
      </c>
      <c r="B105" s="1541"/>
      <c r="C105" s="1102" t="s">
        <v>1191</v>
      </c>
      <c r="D105" s="1109" t="s">
        <v>1067</v>
      </c>
    </row>
    <row r="106" spans="1:10" s="728" customFormat="1" ht="8.25" customHeight="1">
      <c r="A106" s="1252"/>
      <c r="B106" s="1541"/>
      <c r="C106" s="290"/>
      <c r="D106" s="583"/>
    </row>
    <row r="107" spans="1:10" s="1110" customFormat="1" ht="11.1" customHeight="1">
      <c r="A107" s="1100"/>
      <c r="B107" s="1541"/>
      <c r="C107" s="498" t="s">
        <v>1068</v>
      </c>
      <c r="D107" s="499"/>
    </row>
    <row r="108" spans="1:10" s="1101" customFormat="1" ht="9.9499999999999993" customHeight="1">
      <c r="A108" s="2012">
        <v>57</v>
      </c>
      <c r="B108" s="1541"/>
      <c r="C108" s="1102" t="s">
        <v>389</v>
      </c>
      <c r="D108" s="1109" t="s">
        <v>611</v>
      </c>
    </row>
    <row r="109" spans="1:10" s="1101" customFormat="1" ht="9.9499999999999993" customHeight="1">
      <c r="A109" s="2012">
        <v>58</v>
      </c>
      <c r="B109" s="1541"/>
      <c r="C109" s="1102" t="s">
        <v>620</v>
      </c>
      <c r="D109" s="1109" t="s">
        <v>514</v>
      </c>
    </row>
    <row r="110" spans="1:10" s="1101" customFormat="1" ht="9.9499999999999993" customHeight="1">
      <c r="A110" s="2012">
        <v>58</v>
      </c>
      <c r="B110" s="1541"/>
      <c r="C110" s="1102" t="s">
        <v>1119</v>
      </c>
      <c r="D110" s="1109" t="s">
        <v>1167</v>
      </c>
    </row>
    <row r="111" spans="1:10" s="1101" customFormat="1" ht="9.9499999999999993" customHeight="1">
      <c r="A111" s="2012">
        <v>58</v>
      </c>
      <c r="B111" s="1541"/>
      <c r="C111" s="1102" t="s">
        <v>1192</v>
      </c>
      <c r="D111" s="1109" t="s">
        <v>616</v>
      </c>
    </row>
    <row r="112" spans="1:10" s="728" customFormat="1" ht="8.25" customHeight="1">
      <c r="A112" s="1252"/>
      <c r="B112" s="1541"/>
      <c r="C112" s="290"/>
      <c r="D112" s="583"/>
    </row>
    <row r="113" spans="1:4" s="1110" customFormat="1" ht="11.1" customHeight="1">
      <c r="A113" s="1100"/>
      <c r="B113" s="1541"/>
      <c r="C113" s="498" t="s">
        <v>1069</v>
      </c>
      <c r="D113" s="499"/>
    </row>
    <row r="114" spans="1:4" s="1101" customFormat="1" ht="9.9499999999999993" customHeight="1">
      <c r="A114" s="2012">
        <v>59</v>
      </c>
      <c r="B114" s="1541"/>
      <c r="C114" s="1102" t="s">
        <v>390</v>
      </c>
      <c r="D114" s="1109" t="s">
        <v>611</v>
      </c>
    </row>
    <row r="115" spans="1:4" s="1101" customFormat="1" ht="9.9499999999999993" customHeight="1">
      <c r="A115" s="2012">
        <v>60</v>
      </c>
      <c r="B115" s="1541"/>
      <c r="C115" s="1102" t="s">
        <v>391</v>
      </c>
      <c r="D115" s="1109" t="s">
        <v>514</v>
      </c>
    </row>
    <row r="116" spans="1:4" s="1101" customFormat="1" ht="9.9499999999999993" customHeight="1">
      <c r="A116" s="2012">
        <v>60</v>
      </c>
      <c r="B116" s="1541"/>
      <c r="C116" s="1102" t="s">
        <v>392</v>
      </c>
      <c r="D116" s="1109" t="s">
        <v>1167</v>
      </c>
    </row>
    <row r="117" spans="1:4" s="1101" customFormat="1" ht="9.9499999999999993" customHeight="1">
      <c r="A117" s="2012">
        <v>61</v>
      </c>
      <c r="B117" s="1541"/>
      <c r="C117" s="1102" t="s">
        <v>393</v>
      </c>
      <c r="D117" s="1109" t="s">
        <v>138</v>
      </c>
    </row>
    <row r="118" spans="1:4" s="1101" customFormat="1" ht="9.9499999999999993" customHeight="1">
      <c r="A118" s="2012">
        <v>61</v>
      </c>
      <c r="B118" s="1541"/>
      <c r="C118" s="1102" t="s">
        <v>394</v>
      </c>
      <c r="D118" s="1109" t="s">
        <v>616</v>
      </c>
    </row>
    <row r="119" spans="1:4" s="1101" customFormat="1" ht="9.9499999999999993" customHeight="1">
      <c r="A119" s="2012">
        <v>62</v>
      </c>
      <c r="B119" s="1541"/>
      <c r="C119" s="1102" t="s">
        <v>1193</v>
      </c>
      <c r="D119" s="1109" t="s">
        <v>1199</v>
      </c>
    </row>
    <row r="120" spans="1:4" s="1101" customFormat="1" ht="9.9499999999999993" customHeight="1">
      <c r="A120" s="1541"/>
      <c r="B120" s="1541"/>
      <c r="C120" s="1102"/>
      <c r="D120" s="1514" t="s">
        <v>1167</v>
      </c>
    </row>
    <row r="121" spans="1:4" s="1101" customFormat="1" ht="9.9499999999999993" customHeight="1">
      <c r="A121" s="1541"/>
      <c r="B121" s="1541"/>
      <c r="C121" s="1102"/>
      <c r="D121" s="1514" t="s">
        <v>514</v>
      </c>
    </row>
    <row r="122" spans="1:4" s="1101" customFormat="1" ht="9.9499999999999993" customHeight="1">
      <c r="A122" s="2012">
        <v>62</v>
      </c>
      <c r="B122" s="1541"/>
      <c r="C122" s="1102" t="s">
        <v>1194</v>
      </c>
      <c r="D122" s="1109" t="s">
        <v>1198</v>
      </c>
    </row>
    <row r="123" spans="1:4" s="1101" customFormat="1" ht="9.9499999999999993" customHeight="1">
      <c r="A123" s="1541"/>
      <c r="B123" s="1541"/>
      <c r="C123" s="1102"/>
      <c r="D123" s="1514" t="s">
        <v>1167</v>
      </c>
    </row>
    <row r="124" spans="1:4" s="1101" customFormat="1" ht="9.9499999999999993" customHeight="1">
      <c r="A124" s="1541"/>
      <c r="B124" s="1541"/>
      <c r="C124" s="1102"/>
      <c r="D124" s="1514" t="s">
        <v>514</v>
      </c>
    </row>
    <row r="125" spans="1:4" s="1101" customFormat="1" ht="9.9499999999999993" customHeight="1">
      <c r="A125" s="2012">
        <v>63</v>
      </c>
      <c r="B125" s="1541"/>
      <c r="C125" s="1102" t="s">
        <v>1195</v>
      </c>
      <c r="D125" s="1109" t="s">
        <v>1200</v>
      </c>
    </row>
    <row r="126" spans="1:4" s="1101" customFormat="1" ht="9.9499999999999993" customHeight="1">
      <c r="A126" s="1541"/>
      <c r="B126" s="1541"/>
      <c r="C126" s="1102"/>
      <c r="D126" s="1514" t="s">
        <v>1167</v>
      </c>
    </row>
    <row r="127" spans="1:4" s="1101" customFormat="1" ht="9.9499999999999993" customHeight="1">
      <c r="A127" s="1541"/>
      <c r="B127" s="1541"/>
      <c r="C127" s="1102"/>
      <c r="D127" s="1514" t="s">
        <v>514</v>
      </c>
    </row>
    <row r="128" spans="1:4" s="1101" customFormat="1" ht="9.9499999999999993" customHeight="1">
      <c r="A128" s="2012">
        <v>63</v>
      </c>
      <c r="B128" s="1541"/>
      <c r="C128" s="1102" t="s">
        <v>1196</v>
      </c>
      <c r="D128" s="1109" t="s">
        <v>1201</v>
      </c>
    </row>
    <row r="129" spans="1:4" s="1101" customFormat="1" ht="9.9499999999999993" customHeight="1">
      <c r="A129" s="1541"/>
      <c r="B129" s="1541"/>
      <c r="C129" s="1102"/>
      <c r="D129" s="1514" t="s">
        <v>1167</v>
      </c>
    </row>
    <row r="130" spans="1:4" s="1101" customFormat="1" ht="9.9499999999999993" customHeight="1">
      <c r="A130" s="1541"/>
      <c r="B130" s="1541"/>
      <c r="C130" s="1102"/>
      <c r="D130" s="1514" t="s">
        <v>514</v>
      </c>
    </row>
    <row r="131" spans="1:4" s="1101" customFormat="1" ht="9.9499999999999993" customHeight="1">
      <c r="A131" s="2012">
        <v>64</v>
      </c>
      <c r="B131" s="1541"/>
      <c r="C131" s="1102" t="s">
        <v>1197</v>
      </c>
      <c r="D131" s="1109" t="s">
        <v>1202</v>
      </c>
    </row>
    <row r="132" spans="1:4" s="1101" customFormat="1" ht="9.9499999999999993" customHeight="1">
      <c r="A132" s="1541"/>
      <c r="B132" s="1541"/>
      <c r="C132" s="1102"/>
      <c r="D132" s="1514" t="s">
        <v>1203</v>
      </c>
    </row>
    <row r="133" spans="1:4" s="1101" customFormat="1" ht="9.9499999999999993" customHeight="1">
      <c r="A133" s="1541"/>
      <c r="B133" s="1541"/>
      <c r="C133" s="1102"/>
      <c r="D133" s="1514" t="s">
        <v>1204</v>
      </c>
    </row>
    <row r="134" spans="1:4" s="1101" customFormat="1" ht="9.9499999999999993" customHeight="1">
      <c r="A134" s="1541"/>
      <c r="B134" s="1541"/>
      <c r="C134" s="1102"/>
      <c r="D134" s="1514" t="s">
        <v>1205</v>
      </c>
    </row>
    <row r="135" spans="1:4" s="1101" customFormat="1" ht="9.9499999999999993" customHeight="1">
      <c r="A135" s="1541"/>
      <c r="B135" s="1541"/>
      <c r="C135" s="1102"/>
      <c r="D135" s="1514" t="s">
        <v>1206</v>
      </c>
    </row>
    <row r="136" spans="1:4" s="1101" customFormat="1" ht="9.9499999999999993" customHeight="1">
      <c r="A136" s="2012">
        <v>65</v>
      </c>
      <c r="B136" s="1541"/>
      <c r="C136" s="1102" t="s">
        <v>1332</v>
      </c>
      <c r="D136" s="1109" t="s">
        <v>1351</v>
      </c>
    </row>
    <row r="137" spans="1:4" s="1101" customFormat="1" ht="9.9499999999999993" customHeight="1">
      <c r="A137" s="1541"/>
      <c r="B137" s="1541"/>
      <c r="C137" s="1102"/>
      <c r="D137" s="1514" t="s">
        <v>82</v>
      </c>
    </row>
    <row r="138" spans="1:4" s="1101" customFormat="1" ht="9.9499999999999993" customHeight="1">
      <c r="A138" s="1541"/>
      <c r="B138" s="1541"/>
      <c r="C138" s="1102"/>
      <c r="D138" s="1514" t="s">
        <v>545</v>
      </c>
    </row>
    <row r="139" spans="1:4" s="1101" customFormat="1" ht="9.9499999999999993" customHeight="1">
      <c r="A139" s="1541"/>
      <c r="B139" s="1541"/>
      <c r="C139" s="1102"/>
      <c r="D139" s="1514" t="s">
        <v>537</v>
      </c>
    </row>
    <row r="140" spans="1:4" s="728" customFormat="1" ht="8.25" customHeight="1">
      <c r="A140" s="1252"/>
      <c r="B140" s="1541"/>
      <c r="C140" s="290"/>
      <c r="D140" s="583"/>
    </row>
    <row r="141" spans="1:4" s="1110" customFormat="1" ht="11.1" customHeight="1">
      <c r="A141" s="1100"/>
      <c r="B141" s="1541"/>
      <c r="C141" s="498" t="s">
        <v>621</v>
      </c>
      <c r="D141" s="499"/>
    </row>
    <row r="142" spans="1:4" s="1101" customFormat="1" ht="9.9499999999999993" customHeight="1">
      <c r="A142" s="2012">
        <v>66</v>
      </c>
      <c r="B142" s="1541"/>
      <c r="C142" s="1102" t="s">
        <v>395</v>
      </c>
      <c r="D142" s="1109" t="s">
        <v>611</v>
      </c>
    </row>
    <row r="143" spans="1:4" s="728" customFormat="1" ht="8.25" customHeight="1">
      <c r="A143" s="1252"/>
      <c r="B143" s="1541"/>
      <c r="C143" s="290"/>
      <c r="D143" s="583"/>
    </row>
    <row r="144" spans="1:4" s="516" customFormat="1" ht="20.100000000000001" customHeight="1">
      <c r="A144" s="2008"/>
      <c r="B144" s="1576"/>
      <c r="C144" s="517"/>
    </row>
    <row r="145" spans="1:4" ht="20.25">
      <c r="A145" s="2009" t="s">
        <v>1207</v>
      </c>
      <c r="B145" s="1528"/>
      <c r="C145" s="289"/>
      <c r="D145" s="273"/>
    </row>
    <row r="146" spans="1:4" ht="15.75" customHeight="1">
      <c r="A146" s="2010" t="s">
        <v>953</v>
      </c>
      <c r="B146" s="590"/>
      <c r="C146" s="287"/>
      <c r="D146"/>
    </row>
    <row r="147" spans="1:4" s="1110" customFormat="1" ht="11.1" customHeight="1">
      <c r="A147" s="1100"/>
      <c r="B147" s="1541"/>
      <c r="C147" s="498" t="s">
        <v>978</v>
      </c>
      <c r="D147" s="499"/>
    </row>
    <row r="148" spans="1:4" s="1101" customFormat="1" ht="9.9499999999999993" customHeight="1">
      <c r="A148" s="2012">
        <v>67</v>
      </c>
      <c r="B148" s="1541"/>
      <c r="C148" s="1102" t="s">
        <v>397</v>
      </c>
      <c r="D148" s="1109" t="s">
        <v>611</v>
      </c>
    </row>
    <row r="149" spans="1:4" s="728" customFormat="1" ht="8.25" customHeight="1">
      <c r="A149" s="1252"/>
      <c r="B149" s="1541"/>
      <c r="C149" s="290"/>
      <c r="D149" s="583"/>
    </row>
    <row r="150" spans="1:4" s="1110" customFormat="1" ht="11.1" customHeight="1">
      <c r="A150" s="1100"/>
      <c r="B150" s="1541"/>
      <c r="C150" s="498" t="s">
        <v>622</v>
      </c>
      <c r="D150" s="499"/>
    </row>
    <row r="151" spans="1:4" s="1101" customFormat="1" ht="9.9499999999999993" customHeight="1">
      <c r="A151" s="2012">
        <v>68</v>
      </c>
      <c r="B151" s="1541"/>
      <c r="C151" s="1102" t="s">
        <v>399</v>
      </c>
      <c r="D151" s="1109" t="s">
        <v>611</v>
      </c>
    </row>
    <row r="152" spans="1:4" s="1101" customFormat="1" ht="9.9499999999999993" customHeight="1">
      <c r="A152" s="2012">
        <v>68</v>
      </c>
      <c r="B152" s="1541"/>
      <c r="C152" s="1102" t="s">
        <v>400</v>
      </c>
      <c r="D152" s="1109" t="s">
        <v>1070</v>
      </c>
    </row>
    <row r="153" spans="1:4" s="728" customFormat="1" ht="8.25" customHeight="1">
      <c r="A153" s="1252"/>
      <c r="B153" s="1541"/>
      <c r="C153" s="290"/>
      <c r="D153" s="583"/>
    </row>
    <row r="154" spans="1:4" s="609" customFormat="1" ht="11.1" customHeight="1">
      <c r="A154" s="1100"/>
      <c r="B154" s="1100"/>
      <c r="C154" s="605" t="s">
        <v>623</v>
      </c>
      <c r="D154" s="606"/>
    </row>
    <row r="155" spans="1:4" s="609" customFormat="1" ht="10.5" customHeight="1">
      <c r="A155" s="1100"/>
      <c r="B155" s="1100"/>
      <c r="C155" s="608" t="s">
        <v>624</v>
      </c>
    </row>
    <row r="156" spans="1:4" s="1112" customFormat="1" ht="9.9499999999999993" customHeight="1">
      <c r="A156" s="2012">
        <v>69</v>
      </c>
      <c r="B156" s="1541"/>
      <c r="C156" s="1111"/>
      <c r="D156" s="1102" t="s">
        <v>979</v>
      </c>
    </row>
    <row r="157" spans="1:4" s="1112" customFormat="1" ht="9.9499999999999993" customHeight="1">
      <c r="A157" s="2012">
        <v>69</v>
      </c>
      <c r="B157" s="1541"/>
      <c r="C157" s="1111"/>
      <c r="D157" s="1102" t="s">
        <v>980</v>
      </c>
    </row>
    <row r="158" spans="1:4" s="1112" customFormat="1" ht="9.9499999999999993" customHeight="1">
      <c r="A158" s="2012">
        <v>69</v>
      </c>
      <c r="B158" s="1541"/>
      <c r="C158" s="1111"/>
      <c r="D158" s="1102" t="s">
        <v>981</v>
      </c>
    </row>
    <row r="159" spans="1:4" s="609" customFormat="1" ht="11.1" customHeight="1">
      <c r="A159" s="1100"/>
      <c r="B159" s="1541"/>
      <c r="C159" s="608" t="s">
        <v>625</v>
      </c>
    </row>
    <row r="160" spans="1:4" s="1101" customFormat="1" ht="9.9499999999999993" customHeight="1">
      <c r="A160" s="2012">
        <v>70</v>
      </c>
      <c r="B160" s="1541"/>
      <c r="C160" s="1102"/>
      <c r="D160" s="1102" t="s">
        <v>982</v>
      </c>
    </row>
    <row r="161" spans="1:4" s="1101" customFormat="1" ht="9.9499999999999993" customHeight="1">
      <c r="A161" s="2012">
        <v>72</v>
      </c>
      <c r="B161" s="1541"/>
      <c r="C161" s="1102"/>
      <c r="D161" s="1102" t="s">
        <v>983</v>
      </c>
    </row>
    <row r="162" spans="1:4" s="1113" customFormat="1" ht="9.9499999999999993" customHeight="1">
      <c r="A162" s="2012">
        <v>74</v>
      </c>
      <c r="B162" s="1541"/>
      <c r="C162" s="1102"/>
      <c r="D162" s="1102" t="s">
        <v>984</v>
      </c>
    </row>
    <row r="163" spans="1:4" s="1113" customFormat="1" ht="9.9499999999999993" customHeight="1">
      <c r="A163" s="2012">
        <v>75</v>
      </c>
      <c r="B163" s="1541"/>
      <c r="C163" s="1102"/>
      <c r="D163" s="1111" t="s">
        <v>985</v>
      </c>
    </row>
    <row r="164" spans="1:4" s="1113" customFormat="1" ht="9.9499999999999993" customHeight="1">
      <c r="A164" s="2012">
        <v>75</v>
      </c>
      <c r="B164" s="1541"/>
      <c r="C164" s="1102"/>
      <c r="D164" s="1102" t="s">
        <v>986</v>
      </c>
    </row>
    <row r="165" spans="1:4" s="1113" customFormat="1" ht="9.9499999999999993" customHeight="1">
      <c r="A165" s="2012">
        <v>76</v>
      </c>
      <c r="B165" s="1541"/>
      <c r="C165" s="1102"/>
      <c r="D165" s="1102" t="s">
        <v>987</v>
      </c>
    </row>
    <row r="166" spans="1:4" s="1113" customFormat="1" ht="9.9499999999999993" customHeight="1">
      <c r="A166" s="2012">
        <v>77</v>
      </c>
      <c r="B166" s="1541"/>
      <c r="C166" s="1102"/>
      <c r="D166" s="1102" t="s">
        <v>1056</v>
      </c>
    </row>
    <row r="167" spans="1:4" s="1113" customFormat="1" ht="9.9499999999999993" customHeight="1">
      <c r="A167" s="2012">
        <v>77</v>
      </c>
      <c r="B167" s="1541"/>
      <c r="C167" s="1102"/>
      <c r="D167" s="1102" t="s">
        <v>1057</v>
      </c>
    </row>
    <row r="168" spans="1:4" s="609" customFormat="1" ht="11.1" customHeight="1">
      <c r="A168" s="1541"/>
      <c r="B168" s="1541"/>
      <c r="C168" s="608" t="s">
        <v>626</v>
      </c>
    </row>
    <row r="169" spans="1:4" s="1112" customFormat="1" ht="9.9499999999999993" customHeight="1">
      <c r="A169" s="2012">
        <v>78</v>
      </c>
      <c r="B169" s="1541"/>
      <c r="C169" s="1111"/>
      <c r="D169" s="1102" t="s">
        <v>988</v>
      </c>
    </row>
    <row r="170" spans="1:4" s="609" customFormat="1" ht="11.1" customHeight="1">
      <c r="A170" s="1541"/>
      <c r="B170" s="1541"/>
      <c r="C170" s="608" t="s">
        <v>1609</v>
      </c>
    </row>
    <row r="171" spans="1:4" s="1112" customFormat="1" ht="9.9499999999999993" customHeight="1">
      <c r="A171" s="2012">
        <v>79</v>
      </c>
      <c r="B171" s="1541"/>
      <c r="C171" s="1111"/>
      <c r="D171" s="1102" t="s">
        <v>989</v>
      </c>
    </row>
    <row r="172" spans="1:4" s="544" customFormat="1" ht="20.100000000000001" customHeight="1">
      <c r="A172" s="2011"/>
      <c r="B172" s="1529"/>
      <c r="C172" s="1414"/>
    </row>
    <row r="173" spans="1:4" ht="20.25">
      <c r="A173" s="2009" t="s">
        <v>956</v>
      </c>
      <c r="B173" s="1528"/>
      <c r="C173" s="289"/>
      <c r="D173" s="273"/>
    </row>
    <row r="174" spans="1:4" s="728" customFormat="1" ht="12" customHeight="1">
      <c r="A174" s="2010" t="s">
        <v>953</v>
      </c>
      <c r="B174" s="590"/>
      <c r="C174" s="1114"/>
    </row>
    <row r="175" spans="1:4" s="583" customFormat="1" ht="11.1" customHeight="1">
      <c r="A175" s="1543"/>
      <c r="B175" s="1543"/>
      <c r="C175" s="601" t="s">
        <v>827</v>
      </c>
      <c r="D175" s="263"/>
    </row>
    <row r="176" spans="1:4" s="1101" customFormat="1" ht="9.9499999999999993" customHeight="1">
      <c r="A176" s="2012">
        <v>81</v>
      </c>
      <c r="B176" s="1541"/>
      <c r="C176" s="1115" t="s">
        <v>381</v>
      </c>
      <c r="D176" s="1109" t="s">
        <v>193</v>
      </c>
    </row>
    <row r="177" spans="1:4" s="1101" customFormat="1" ht="9.9499999999999993" customHeight="1">
      <c r="A177" s="2012">
        <v>81</v>
      </c>
      <c r="B177" s="1541"/>
      <c r="C177" s="1115" t="s">
        <v>382</v>
      </c>
      <c r="D177" s="1109" t="s">
        <v>1610</v>
      </c>
    </row>
    <row r="178" spans="1:4" s="1101" customFormat="1" ht="9.9499999999999993" customHeight="1">
      <c r="A178" s="2012">
        <v>81</v>
      </c>
      <c r="B178" s="1541"/>
      <c r="C178" s="1115" t="s">
        <v>587</v>
      </c>
      <c r="D178" s="1109" t="s">
        <v>828</v>
      </c>
    </row>
    <row r="179" spans="1:4" s="1101" customFormat="1" ht="9.9499999999999993" customHeight="1">
      <c r="A179" s="2012">
        <v>81</v>
      </c>
      <c r="B179" s="1541"/>
      <c r="C179" s="1115" t="s">
        <v>383</v>
      </c>
      <c r="D179" s="1109" t="s">
        <v>829</v>
      </c>
    </row>
    <row r="180" spans="1:4" s="1101" customFormat="1" ht="9.9499999999999993" customHeight="1">
      <c r="A180" s="2012">
        <v>81</v>
      </c>
      <c r="B180" s="1541"/>
      <c r="C180" s="1115" t="s">
        <v>588</v>
      </c>
      <c r="D180" s="1109" t="s">
        <v>1071</v>
      </c>
    </row>
    <row r="181" spans="1:4" s="728" customFormat="1" ht="8.25" customHeight="1">
      <c r="A181" s="1252"/>
      <c r="B181" s="1541"/>
      <c r="C181" s="290"/>
      <c r="D181" s="583"/>
    </row>
    <row r="182" spans="1:4" s="1110" customFormat="1" ht="11.1" customHeight="1">
      <c r="A182" s="1254"/>
      <c r="B182" s="1541"/>
      <c r="C182" s="602" t="s">
        <v>830</v>
      </c>
      <c r="D182" s="603"/>
    </row>
    <row r="183" spans="1:4" s="1101" customFormat="1" ht="9.9499999999999993" customHeight="1">
      <c r="A183" s="2012">
        <v>82</v>
      </c>
      <c r="B183" s="1541"/>
      <c r="C183" s="1115" t="s">
        <v>385</v>
      </c>
      <c r="D183" s="1109" t="s">
        <v>1134</v>
      </c>
    </row>
    <row r="184" spans="1:4" s="1101" customFormat="1" ht="9.9499999999999993" customHeight="1">
      <c r="A184" s="2012">
        <v>83</v>
      </c>
      <c r="B184" s="1541"/>
      <c r="C184" s="1115" t="s">
        <v>386</v>
      </c>
      <c r="D184" s="1109" t="s">
        <v>831</v>
      </c>
    </row>
    <row r="185" spans="1:4" s="1101" customFormat="1" ht="9.9499999999999993" customHeight="1">
      <c r="A185" s="2012">
        <v>83</v>
      </c>
      <c r="B185" s="1541"/>
      <c r="C185" s="1115" t="s">
        <v>387</v>
      </c>
      <c r="D185" s="1109" t="s">
        <v>1072</v>
      </c>
    </row>
    <row r="186" spans="1:4" s="1101" customFormat="1" ht="9.9499999999999993" customHeight="1">
      <c r="A186" s="2012">
        <v>83</v>
      </c>
      <c r="B186" s="1541"/>
      <c r="C186" s="1115" t="s">
        <v>388</v>
      </c>
      <c r="D186" s="1109" t="s">
        <v>832</v>
      </c>
    </row>
    <row r="187" spans="1:4" s="728" customFormat="1" ht="8.25" customHeight="1">
      <c r="A187" s="1252"/>
      <c r="B187" s="1541"/>
      <c r="C187" s="290"/>
      <c r="D187" s="583"/>
    </row>
    <row r="188" spans="1:4" s="1110" customFormat="1" ht="11.1" customHeight="1">
      <c r="A188" s="1254"/>
      <c r="B188" s="1541"/>
      <c r="C188" s="498" t="s">
        <v>833</v>
      </c>
      <c r="D188" s="499"/>
    </row>
    <row r="189" spans="1:4" s="1101" customFormat="1" ht="9.9499999999999993" customHeight="1">
      <c r="A189" s="2012">
        <v>84</v>
      </c>
      <c r="B189" s="1541"/>
      <c r="C189" s="1115" t="s">
        <v>389</v>
      </c>
      <c r="D189" s="1109" t="s">
        <v>834</v>
      </c>
    </row>
    <row r="190" spans="1:4" s="1101" customFormat="1" ht="9.9499999999999993" customHeight="1">
      <c r="A190" s="2012">
        <v>85</v>
      </c>
      <c r="B190" s="1541"/>
      <c r="C190" s="1115" t="s">
        <v>620</v>
      </c>
      <c r="D190" s="1109" t="s">
        <v>835</v>
      </c>
    </row>
    <row r="191" spans="1:4" s="1101" customFormat="1" ht="9.9499999999999993" customHeight="1">
      <c r="A191" s="2012">
        <v>86</v>
      </c>
      <c r="B191" s="1541"/>
      <c r="C191" s="1115" t="s">
        <v>1119</v>
      </c>
      <c r="D191" s="1109" t="s">
        <v>836</v>
      </c>
    </row>
    <row r="192" spans="1:4" s="728" customFormat="1" ht="8.25" customHeight="1">
      <c r="A192" s="1252"/>
      <c r="B192" s="1541"/>
      <c r="C192" s="290"/>
      <c r="D192" s="583"/>
    </row>
    <row r="193" spans="1:4" s="1110" customFormat="1" ht="11.1" customHeight="1">
      <c r="A193" s="1254"/>
      <c r="B193" s="1541"/>
      <c r="C193" s="498" t="s">
        <v>837</v>
      </c>
      <c r="D193" s="499"/>
    </row>
    <row r="194" spans="1:4" s="1101" customFormat="1" ht="9.9499999999999993" customHeight="1">
      <c r="A194" s="2012">
        <v>87</v>
      </c>
      <c r="B194" s="1541"/>
      <c r="C194" s="1115" t="s">
        <v>390</v>
      </c>
      <c r="D194" s="1109" t="s">
        <v>838</v>
      </c>
    </row>
    <row r="195" spans="1:4" s="1101" customFormat="1" ht="9.9499999999999993" customHeight="1">
      <c r="A195" s="2012">
        <v>87</v>
      </c>
      <c r="B195" s="1541"/>
      <c r="C195" s="1115" t="s">
        <v>391</v>
      </c>
      <c r="D195" s="1109" t="s">
        <v>1135</v>
      </c>
    </row>
    <row r="196" spans="1:4" s="544" customFormat="1" ht="20.100000000000001" customHeight="1">
      <c r="A196" s="2011"/>
      <c r="B196" s="1529"/>
      <c r="C196" s="1414"/>
    </row>
    <row r="197" spans="1:4" ht="20.25">
      <c r="A197" s="2009" t="s">
        <v>957</v>
      </c>
      <c r="B197" s="1528"/>
      <c r="C197" s="289"/>
      <c r="D197" s="273"/>
    </row>
    <row r="198" spans="1:4" ht="12" customHeight="1">
      <c r="A198" s="2010" t="s">
        <v>953</v>
      </c>
      <c r="B198" s="590"/>
      <c r="C198" s="287"/>
      <c r="D198"/>
    </row>
    <row r="199" spans="1:4" s="1101" customFormat="1" ht="9.9499999999999993" customHeight="1">
      <c r="A199" s="2012">
        <v>89</v>
      </c>
      <c r="B199" s="1541"/>
      <c r="C199" s="1116" t="s">
        <v>381</v>
      </c>
      <c r="D199" s="1109" t="s">
        <v>889</v>
      </c>
    </row>
    <row r="200" spans="1:4" s="1101" customFormat="1" ht="9.9499999999999993" customHeight="1">
      <c r="A200" s="2012">
        <v>89</v>
      </c>
      <c r="B200" s="1541"/>
      <c r="C200" s="1116" t="s">
        <v>382</v>
      </c>
      <c r="D200" s="1109" t="s">
        <v>1136</v>
      </c>
    </row>
    <row r="201" spans="1:4" s="1101" customFormat="1" ht="9.9499999999999993" customHeight="1">
      <c r="A201" s="2012">
        <v>90</v>
      </c>
      <c r="B201" s="1541"/>
      <c r="C201" s="1116" t="s">
        <v>587</v>
      </c>
      <c r="D201" s="1109" t="s">
        <v>1137</v>
      </c>
    </row>
    <row r="202" spans="1:4" s="1101" customFormat="1" ht="9.9499999999999993" customHeight="1">
      <c r="A202" s="2012">
        <v>90</v>
      </c>
      <c r="B202" s="1541"/>
      <c r="C202" s="1116" t="s">
        <v>383</v>
      </c>
      <c r="D202" s="1109" t="s">
        <v>890</v>
      </c>
    </row>
    <row r="203" spans="1:4" s="1101" customFormat="1" ht="9.9499999999999993" customHeight="1">
      <c r="A203" s="2012">
        <v>90</v>
      </c>
      <c r="B203" s="1541"/>
      <c r="C203" s="1116" t="s">
        <v>588</v>
      </c>
      <c r="D203" s="1109" t="s">
        <v>1138</v>
      </c>
    </row>
    <row r="204" spans="1:4" s="1101" customFormat="1" ht="9.9499999999999993" customHeight="1">
      <c r="A204" s="2012">
        <v>90</v>
      </c>
      <c r="B204" s="1541"/>
      <c r="C204" s="1116" t="s">
        <v>384</v>
      </c>
      <c r="D204" s="1109" t="s">
        <v>1139</v>
      </c>
    </row>
    <row r="205" spans="1:4" s="1101" customFormat="1" ht="9.9499999999999993" customHeight="1">
      <c r="A205" s="2012">
        <v>91</v>
      </c>
      <c r="B205" s="1541"/>
      <c r="C205" s="1116" t="s">
        <v>589</v>
      </c>
      <c r="D205" s="1109" t="s">
        <v>891</v>
      </c>
    </row>
    <row r="206" spans="1:4" s="1101" customFormat="1" ht="9.9499999999999993" customHeight="1">
      <c r="A206" s="2012">
        <v>91</v>
      </c>
      <c r="B206" s="1541"/>
      <c r="C206" s="1116" t="s">
        <v>892</v>
      </c>
      <c r="D206" s="1109" t="s">
        <v>893</v>
      </c>
    </row>
    <row r="207" spans="1:4" s="1101" customFormat="1" ht="9.9499999999999993" customHeight="1">
      <c r="A207" s="2012">
        <v>92</v>
      </c>
      <c r="B207" s="1541"/>
      <c r="C207" s="1116" t="s">
        <v>894</v>
      </c>
      <c r="D207" s="1109" t="s">
        <v>1140</v>
      </c>
    </row>
    <row r="208" spans="1:4" s="1101" customFormat="1" ht="9.9499999999999993" customHeight="1">
      <c r="A208" s="2012">
        <v>92</v>
      </c>
      <c r="B208" s="1541"/>
      <c r="C208" s="1116" t="s">
        <v>895</v>
      </c>
      <c r="D208" s="1109" t="s">
        <v>1141</v>
      </c>
    </row>
    <row r="209" spans="1:4" s="1101" customFormat="1" ht="9.9499999999999993" customHeight="1">
      <c r="A209" s="2012">
        <v>93</v>
      </c>
      <c r="B209" s="1541"/>
      <c r="C209" s="1116" t="s">
        <v>896</v>
      </c>
      <c r="D209" s="1109" t="s">
        <v>1142</v>
      </c>
    </row>
    <row r="210" spans="1:4" s="1101" customFormat="1" ht="9.9499999999999993" customHeight="1">
      <c r="A210" s="2012">
        <v>93</v>
      </c>
      <c r="B210" s="1541"/>
      <c r="C210" s="1116" t="s">
        <v>897</v>
      </c>
      <c r="D210" s="1109" t="s">
        <v>1143</v>
      </c>
    </row>
    <row r="211" spans="1:4" s="544" customFormat="1" ht="20.100000000000001" customHeight="1">
      <c r="A211" s="2011"/>
      <c r="B211" s="1529"/>
      <c r="C211" s="1414"/>
    </row>
    <row r="212" spans="1:4" ht="20.25">
      <c r="A212" s="2009" t="s">
        <v>1333</v>
      </c>
      <c r="B212" s="1528"/>
      <c r="C212" s="289"/>
      <c r="D212" s="273"/>
    </row>
    <row r="213" spans="1:4" ht="12" customHeight="1">
      <c r="A213" s="2010" t="s">
        <v>953</v>
      </c>
      <c r="B213" s="590"/>
      <c r="C213" s="287"/>
      <c r="D213"/>
    </row>
    <row r="214" spans="1:4" s="1101" customFormat="1" ht="9.9499999999999993" customHeight="1">
      <c r="A214" s="1541" t="s">
        <v>1747</v>
      </c>
      <c r="B214" s="1541"/>
      <c r="C214" s="1116"/>
      <c r="D214" s="1231" t="s">
        <v>1352</v>
      </c>
    </row>
    <row r="215" spans="1:4" s="262" customFormat="1">
      <c r="A215" s="2013"/>
      <c r="B215" s="1300"/>
      <c r="D215" s="291"/>
    </row>
    <row r="216" spans="1:4" s="262" customFormat="1">
      <c r="A216" s="2013"/>
      <c r="B216" s="1300"/>
      <c r="D216" s="291"/>
    </row>
  </sheetData>
  <pageMargins left="0.70866141732283472" right="0.70866141732283472" top="0.6692913385826772" bottom="0.39370078740157483" header="0.51181102362204722" footer="0.51181102362204722"/>
  <pageSetup paperSize="9" scale="95" fitToHeight="0" orientation="portrait" r:id="rId1"/>
  <headerFooter scaleWithDoc="0">
    <oddHeader>&amp;L&amp;8FACT BOOK DNB - 1Q16&amp;R&amp;8CONTENTS</oddHeader>
  </headerFooter>
  <rowBreaks count="2" manualBreakCount="2">
    <brk id="68" max="16383" man="1"/>
    <brk id="143"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1"/>
  <sheetViews>
    <sheetView showGridLines="0" zoomScale="140" zoomScaleNormal="140" zoomScaleSheetLayoutView="120" workbookViewId="0"/>
  </sheetViews>
  <sheetFormatPr baseColWidth="10" defaultColWidth="10.85546875" defaultRowHeight="22.5" customHeight="1"/>
  <cols>
    <col min="1" max="1" width="35.28515625" style="1492" customWidth="1"/>
    <col min="2" max="12" width="6.42578125" style="725" customWidth="1"/>
    <col min="13" max="13" width="13.140625" style="725" bestFit="1" customWidth="1"/>
    <col min="14" max="16384" width="10.85546875" style="725"/>
  </cols>
  <sheetData>
    <row r="1" spans="1:13" s="522" customFormat="1" ht="22.5" customHeight="1">
      <c r="A1" s="1881"/>
      <c r="B1" s="611"/>
      <c r="C1" s="611"/>
      <c r="D1" s="611"/>
      <c r="E1" s="611"/>
      <c r="F1" s="611"/>
      <c r="G1" s="611"/>
      <c r="H1" s="611"/>
      <c r="I1" s="611"/>
      <c r="J1" s="679"/>
      <c r="K1" s="679"/>
    </row>
    <row r="2" spans="1:13" s="512" customFormat="1" ht="18.75" customHeight="1">
      <c r="A2" s="612" t="s">
        <v>1001</v>
      </c>
    </row>
    <row r="3" spans="1:13" s="512" customFormat="1" ht="12" customHeight="1"/>
    <row r="4" spans="1:13" s="709" customFormat="1" ht="13.5" customHeight="1">
      <c r="A4" s="899" t="s">
        <v>1</v>
      </c>
      <c r="B4" s="947" t="s">
        <v>1812</v>
      </c>
      <c r="C4" s="292" t="s">
        <v>1683</v>
      </c>
      <c r="D4" s="662" t="s">
        <v>1650</v>
      </c>
      <c r="E4" s="662" t="s">
        <v>1577</v>
      </c>
      <c r="F4" s="662" t="s">
        <v>1325</v>
      </c>
      <c r="G4" s="662" t="s">
        <v>1288</v>
      </c>
      <c r="H4" s="662" t="s">
        <v>1219</v>
      </c>
      <c r="I4" s="662" t="s">
        <v>1120</v>
      </c>
      <c r="J4" s="662" t="s">
        <v>1075</v>
      </c>
    </row>
    <row r="5" spans="1:13" s="709" customFormat="1" ht="12" customHeight="1">
      <c r="A5" s="776" t="s">
        <v>705</v>
      </c>
      <c r="B5" s="2482">
        <v>1736.288</v>
      </c>
      <c r="C5" s="2483">
        <v>4127.3849999999993</v>
      </c>
      <c r="D5" s="2483">
        <v>450.59100000000035</v>
      </c>
      <c r="E5" s="2483">
        <v>1698.3679999999995</v>
      </c>
      <c r="F5" s="2483">
        <v>2472.9830000000002</v>
      </c>
      <c r="G5" s="2483">
        <v>2613.5820000000008</v>
      </c>
      <c r="H5" s="2483">
        <v>2250.8160000000012</v>
      </c>
      <c r="I5" s="2483">
        <v>3558.2649999999994</v>
      </c>
      <c r="J5" s="2483">
        <v>2403.5809999999997</v>
      </c>
    </row>
    <row r="6" spans="1:13" s="709" customFormat="1" ht="12" customHeight="1">
      <c r="A6" s="902" t="s">
        <v>706</v>
      </c>
      <c r="B6" s="2484">
        <v>-1517.134</v>
      </c>
      <c r="C6" s="2485">
        <v>-1499.8219999999999</v>
      </c>
      <c r="D6" s="2485">
        <v>-1547.2660000000003</v>
      </c>
      <c r="E6" s="2485">
        <v>-1539.8030000000001</v>
      </c>
      <c r="F6" s="2485">
        <v>-1681.2090000000001</v>
      </c>
      <c r="G6" s="2485">
        <v>-1378.0529999999999</v>
      </c>
      <c r="H6" s="2485">
        <v>-2068.991</v>
      </c>
      <c r="I6" s="2485">
        <v>-1638.241</v>
      </c>
      <c r="J6" s="2485">
        <v>-1624.473</v>
      </c>
    </row>
    <row r="7" spans="1:13" s="709" customFormat="1" ht="12" customHeight="1">
      <c r="A7" s="776" t="s">
        <v>707</v>
      </c>
      <c r="B7" s="2482">
        <v>219.154</v>
      </c>
      <c r="C7" s="2483">
        <v>2627.5629999999992</v>
      </c>
      <c r="D7" s="2483">
        <v>-1096.675</v>
      </c>
      <c r="E7" s="2483">
        <v>158.56499999999937</v>
      </c>
      <c r="F7" s="2483">
        <v>791.77400000000011</v>
      </c>
      <c r="G7" s="2483">
        <v>1235.5290000000005</v>
      </c>
      <c r="H7" s="2483">
        <v>181.82500000000118</v>
      </c>
      <c r="I7" s="2483">
        <v>1920.0239999999994</v>
      </c>
      <c r="J7" s="2483">
        <v>779.10799999999972</v>
      </c>
    </row>
    <row r="8" spans="1:13" s="709" customFormat="1" ht="12" customHeight="1">
      <c r="A8" s="1882" t="s">
        <v>708</v>
      </c>
      <c r="B8" s="2484">
        <v>-779.80899999999997</v>
      </c>
      <c r="C8" s="2485">
        <v>89.663000000000011</v>
      </c>
      <c r="D8" s="2485">
        <v>786.46900000000005</v>
      </c>
      <c r="E8" s="2485">
        <v>569.10699999999997</v>
      </c>
      <c r="F8" s="2485">
        <v>-908.66700000000003</v>
      </c>
      <c r="G8" s="2485">
        <v>-744.57899999999995</v>
      </c>
      <c r="H8" s="2485">
        <v>-149.33399999999995</v>
      </c>
      <c r="I8" s="2485">
        <v>-247.40000000000009</v>
      </c>
      <c r="J8" s="2485">
        <v>906.7</v>
      </c>
    </row>
    <row r="9" spans="1:13" s="774" customFormat="1" ht="21" customHeight="1">
      <c r="A9" s="906" t="s">
        <v>709</v>
      </c>
      <c r="B9" s="2482">
        <v>-560.65499999999997</v>
      </c>
      <c r="C9" s="2483">
        <v>2717.2259999999992</v>
      </c>
      <c r="D9" s="2483">
        <v>-310.2059999999999</v>
      </c>
      <c r="E9" s="2483">
        <v>727.67199999999934</v>
      </c>
      <c r="F9" s="2483">
        <v>-116.89299999999992</v>
      </c>
      <c r="G9" s="2483">
        <v>490.9500000000005</v>
      </c>
      <c r="H9" s="2483">
        <v>32.491000000001236</v>
      </c>
      <c r="I9" s="2483">
        <v>1672.6239999999993</v>
      </c>
      <c r="J9" s="2483">
        <v>1685.8079999999998</v>
      </c>
    </row>
    <row r="10" spans="1:13" s="709" customFormat="1" ht="12" customHeight="1">
      <c r="A10" s="1883" t="s">
        <v>710</v>
      </c>
      <c r="B10" s="2486">
        <v>566.09100000000001</v>
      </c>
      <c r="C10" s="2487">
        <v>-863.46799999999985</v>
      </c>
      <c r="D10" s="2487">
        <v>7.2120000000000175</v>
      </c>
      <c r="E10" s="2487">
        <v>-185.84300000000002</v>
      </c>
      <c r="F10" s="2487">
        <v>187.04900000000001</v>
      </c>
      <c r="G10" s="2487">
        <v>-843.99400000000003</v>
      </c>
      <c r="H10" s="2487">
        <v>0</v>
      </c>
      <c r="I10" s="2487">
        <v>0</v>
      </c>
      <c r="J10" s="2487">
        <v>0</v>
      </c>
    </row>
    <row r="11" spans="1:13" s="709" customFormat="1" ht="12" customHeight="1">
      <c r="A11" s="776" t="s">
        <v>711</v>
      </c>
      <c r="B11" s="2482">
        <v>5.4360000000000355</v>
      </c>
      <c r="C11" s="2488">
        <v>1853.7760000000001</v>
      </c>
      <c r="D11" s="2483">
        <v>-302.98800000000006</v>
      </c>
      <c r="E11" s="2483">
        <v>541.82699999999909</v>
      </c>
      <c r="F11" s="2483">
        <v>70.156000000000091</v>
      </c>
      <c r="G11" s="2483">
        <v>-353.04399999999964</v>
      </c>
      <c r="H11" s="2483">
        <v>32.491000000001236</v>
      </c>
      <c r="I11" s="2483">
        <v>1672.6239999999993</v>
      </c>
      <c r="J11" s="2483">
        <v>1685.8079999999998</v>
      </c>
    </row>
    <row r="12" spans="1:13" s="779" customFormat="1" ht="12" customHeight="1">
      <c r="A12" s="780" t="s">
        <v>712</v>
      </c>
      <c r="B12" s="2486">
        <v>61.331000000000003</v>
      </c>
      <c r="C12" s="2487">
        <v>165.666</v>
      </c>
      <c r="D12" s="2487">
        <v>142.357</v>
      </c>
      <c r="E12" s="2487">
        <v>186.41</v>
      </c>
      <c r="F12" s="2487">
        <v>104.896</v>
      </c>
      <c r="G12" s="2487">
        <v>213.93199999999996</v>
      </c>
      <c r="H12" s="2487">
        <v>88.761000000000038</v>
      </c>
      <c r="I12" s="2487">
        <v>43.293999999999997</v>
      </c>
      <c r="J12" s="2487">
        <v>122.15599999999999</v>
      </c>
    </row>
    <row r="13" spans="1:13" s="779" customFormat="1" ht="12" customHeight="1">
      <c r="A13" s="780" t="s">
        <v>713</v>
      </c>
      <c r="B13" s="2486">
        <v>105.44</v>
      </c>
      <c r="C13" s="2487">
        <v>99.401000000000039</v>
      </c>
      <c r="D13" s="2487">
        <v>73.796999999999997</v>
      </c>
      <c r="E13" s="2487">
        <v>63.045000000000002</v>
      </c>
      <c r="F13" s="2487">
        <v>55.231999999999999</v>
      </c>
      <c r="G13" s="2487">
        <v>48.821999999999989</v>
      </c>
      <c r="H13" s="2487">
        <v>44.001000000000005</v>
      </c>
      <c r="I13" s="2487">
        <v>53.196000000000012</v>
      </c>
      <c r="J13" s="2487">
        <v>82.303999999999988</v>
      </c>
    </row>
    <row r="14" spans="1:13" s="779" customFormat="1" ht="12" customHeight="1">
      <c r="A14" s="780" t="s">
        <v>677</v>
      </c>
      <c r="B14" s="2486">
        <v>83.290999999999997</v>
      </c>
      <c r="C14" s="2487">
        <v>137.32300000000001</v>
      </c>
      <c r="D14" s="2487">
        <v>131.34700000000001</v>
      </c>
      <c r="E14" s="2487">
        <v>133.00200000000001</v>
      </c>
      <c r="F14" s="2487">
        <v>133.46799999999999</v>
      </c>
      <c r="G14" s="2487">
        <v>173.20900000000006</v>
      </c>
      <c r="H14" s="2487">
        <v>149.24399999999997</v>
      </c>
      <c r="I14" s="2487">
        <v>164.74900000000002</v>
      </c>
      <c r="J14" s="2487">
        <v>160.19999999999999</v>
      </c>
      <c r="M14" s="774"/>
    </row>
    <row r="15" spans="1:13" s="779" customFormat="1" ht="12" customHeight="1">
      <c r="A15" s="1884" t="s">
        <v>1213</v>
      </c>
      <c r="B15" s="2486">
        <v>-72.352000000000004</v>
      </c>
      <c r="C15" s="2487">
        <v>-2504.5449999999996</v>
      </c>
      <c r="D15" s="2487">
        <v>162.00600000000003</v>
      </c>
      <c r="E15" s="2487">
        <v>-609.86500000000001</v>
      </c>
      <c r="F15" s="2487">
        <v>-188.79599999999999</v>
      </c>
      <c r="G15" s="2487">
        <v>81.8149999999996</v>
      </c>
      <c r="H15" s="2487">
        <v>-901.77799999999979</v>
      </c>
      <c r="I15" s="2487">
        <v>-380.16300000000001</v>
      </c>
      <c r="J15" s="2487">
        <v>-1708.837</v>
      </c>
      <c r="M15" s="774"/>
    </row>
    <row r="16" spans="1:13" s="774" customFormat="1" ht="21" customHeight="1">
      <c r="A16" s="1884" t="s">
        <v>1655</v>
      </c>
      <c r="B16" s="2486">
        <v>-54.74</v>
      </c>
      <c r="C16" s="2487">
        <v>-454.75500000000011</v>
      </c>
      <c r="D16" s="2487">
        <v>-28.425000000000011</v>
      </c>
      <c r="E16" s="2487">
        <v>-115.88500000000001</v>
      </c>
      <c r="F16" s="2487">
        <v>-202.875</v>
      </c>
      <c r="G16" s="2487">
        <v>56.706000000000074</v>
      </c>
      <c r="H16" s="2487">
        <v>601.08799999999997</v>
      </c>
      <c r="I16" s="2487">
        <v>-1300.913</v>
      </c>
      <c r="J16" s="2487">
        <v>-269.41000000000003</v>
      </c>
    </row>
    <row r="17" spans="1:11" s="774" customFormat="1" ht="12" customHeight="1">
      <c r="A17" s="783" t="s">
        <v>680</v>
      </c>
      <c r="B17" s="2484">
        <v>81.858000000000004</v>
      </c>
      <c r="C17" s="2489">
        <v>107.23400000000001</v>
      </c>
      <c r="D17" s="2489">
        <v>-20.132999999999999</v>
      </c>
      <c r="E17" s="2489">
        <v>188.619</v>
      </c>
      <c r="F17" s="2489">
        <v>224.03200000000001</v>
      </c>
      <c r="G17" s="2489">
        <v>90.978000000000065</v>
      </c>
      <c r="H17" s="2489">
        <v>162.49899999999997</v>
      </c>
      <c r="I17" s="2489">
        <v>193.334</v>
      </c>
      <c r="J17" s="2489">
        <v>205.24</v>
      </c>
      <c r="K17" s="1793"/>
    </row>
    <row r="18" spans="1:11" s="785" customFormat="1" ht="12" customHeight="1">
      <c r="A18" s="784" t="s">
        <v>1998</v>
      </c>
      <c r="B18" s="2490">
        <v>210.26400000000004</v>
      </c>
      <c r="C18" s="2491">
        <v>-595.9</v>
      </c>
      <c r="D18" s="2492">
        <v>157.96099999999996</v>
      </c>
      <c r="E18" s="2492">
        <v>387.152999999999</v>
      </c>
      <c r="F18" s="2492">
        <v>196.11300000000008</v>
      </c>
      <c r="G18" s="2492">
        <v>312.41800000000012</v>
      </c>
      <c r="H18" s="2492">
        <v>176.30600000000135</v>
      </c>
      <c r="I18" s="2492">
        <v>446.12099999999936</v>
      </c>
      <c r="J18" s="2492">
        <v>277.46099999999984</v>
      </c>
    </row>
    <row r="19" spans="1:11" s="774" customFormat="1" ht="12" customHeight="1">
      <c r="A19" s="782" t="s">
        <v>711</v>
      </c>
      <c r="B19" s="2486">
        <v>16.376999999999999</v>
      </c>
      <c r="C19" s="2493">
        <v>59.710999999999999</v>
      </c>
      <c r="D19" s="2493">
        <v>1.8580000000000025</v>
      </c>
      <c r="E19" s="2493">
        <v>133.09200000000001</v>
      </c>
      <c r="F19" s="2493">
        <v>108.26600000000001</v>
      </c>
      <c r="G19" s="2493">
        <v>71.951999999999998</v>
      </c>
      <c r="H19" s="2493">
        <v>100.34400000000011</v>
      </c>
      <c r="I19" s="2493">
        <v>174.404</v>
      </c>
      <c r="J19" s="2493">
        <v>221.613</v>
      </c>
    </row>
    <row r="20" spans="1:11" s="774" customFormat="1" ht="12" customHeight="1">
      <c r="A20" s="782" t="s">
        <v>712</v>
      </c>
      <c r="B20" s="2486">
        <v>10.864000000000001</v>
      </c>
      <c r="C20" s="2493">
        <v>52.741</v>
      </c>
      <c r="D20" s="2493">
        <v>41.506</v>
      </c>
      <c r="E20" s="2493">
        <v>37.402000000000001</v>
      </c>
      <c r="F20" s="2493">
        <v>16.091000000000001</v>
      </c>
      <c r="G20" s="2493">
        <v>56.886999999999986</v>
      </c>
      <c r="H20" s="2493">
        <v>111.01300000000001</v>
      </c>
      <c r="I20" s="2493">
        <v>5.7090000000000014</v>
      </c>
      <c r="J20" s="2493">
        <v>12.872</v>
      </c>
    </row>
    <row r="21" spans="1:11" s="774" customFormat="1" ht="12" customHeight="1">
      <c r="A21" s="782" t="s">
        <v>713</v>
      </c>
      <c r="B21" s="2486">
        <v>34.582999999999998</v>
      </c>
      <c r="C21" s="2493">
        <v>51.716999999999956</v>
      </c>
      <c r="D21" s="2493">
        <v>33.582000000000001</v>
      </c>
      <c r="E21" s="2493">
        <v>26.745999999999999</v>
      </c>
      <c r="F21" s="2493">
        <v>48.434000000000005</v>
      </c>
      <c r="G21" s="2493">
        <v>45.445999999999998</v>
      </c>
      <c r="H21" s="2493">
        <v>41.596999999999994</v>
      </c>
      <c r="I21" s="2493">
        <v>13.781000000000001</v>
      </c>
      <c r="J21" s="2493">
        <v>22.097000000000001</v>
      </c>
    </row>
    <row r="22" spans="1:11" s="774" customFormat="1" ht="12" customHeight="1">
      <c r="A22" s="780" t="s">
        <v>677</v>
      </c>
      <c r="B22" s="2486">
        <v>31.184999999999999</v>
      </c>
      <c r="C22" s="2493">
        <v>31.914999999999999</v>
      </c>
      <c r="D22" s="2493">
        <v>31.683</v>
      </c>
      <c r="E22" s="2493">
        <v>30.841000000000001</v>
      </c>
      <c r="F22" s="2493">
        <v>28.731999999999999</v>
      </c>
      <c r="G22" s="2493">
        <v>28.291999999999998</v>
      </c>
      <c r="H22" s="2493">
        <v>26.639999999999997</v>
      </c>
      <c r="I22" s="2493">
        <v>24.943000000000001</v>
      </c>
      <c r="J22" s="2493">
        <v>23.657</v>
      </c>
    </row>
    <row r="23" spans="1:11" s="774" customFormat="1" ht="12" customHeight="1">
      <c r="A23" s="782" t="s">
        <v>717</v>
      </c>
      <c r="B23" s="1076">
        <v>0</v>
      </c>
      <c r="C23" s="786">
        <v>0</v>
      </c>
      <c r="D23" s="786">
        <v>0</v>
      </c>
      <c r="E23" s="786">
        <v>0</v>
      </c>
      <c r="F23" s="786">
        <v>0</v>
      </c>
      <c r="G23" s="2493">
        <v>5.4849999999999994</v>
      </c>
      <c r="H23" s="2493">
        <v>2.7240000000000002</v>
      </c>
      <c r="I23" s="2493">
        <v>-14.872999999999999</v>
      </c>
      <c r="J23" s="2493">
        <v>-8.8970000000000002</v>
      </c>
    </row>
    <row r="24" spans="1:11" s="774" customFormat="1" ht="12" customHeight="1">
      <c r="A24" s="782" t="s">
        <v>715</v>
      </c>
      <c r="B24" s="2486">
        <v>-2.9969999999999999</v>
      </c>
      <c r="C24" s="2493">
        <v>-28.093</v>
      </c>
      <c r="D24" s="2493">
        <v>15.649000000000001</v>
      </c>
      <c r="E24" s="2493">
        <v>-108.477</v>
      </c>
      <c r="F24" s="2493">
        <v>-86.552999999999997</v>
      </c>
      <c r="G24" s="2493">
        <v>-25.266999999999999</v>
      </c>
      <c r="H24" s="2493">
        <v>-79.684999999999988</v>
      </c>
      <c r="I24" s="2493">
        <v>-158.81200000000001</v>
      </c>
      <c r="J24" s="2493">
        <v>-178.685</v>
      </c>
    </row>
    <row r="25" spans="1:11" s="774" customFormat="1" ht="12" customHeight="1">
      <c r="A25" s="782" t="s">
        <v>716</v>
      </c>
      <c r="B25" s="2486">
        <v>7.202</v>
      </c>
      <c r="C25" s="2493">
        <v>9.6159999999999997</v>
      </c>
      <c r="D25" s="2493">
        <v>-4.1679999999999993</v>
      </c>
      <c r="E25" s="2493">
        <v>13.639999999999999</v>
      </c>
      <c r="F25" s="2493">
        <v>26.080000000000002</v>
      </c>
      <c r="G25" s="2493">
        <v>7.6799999999999988</v>
      </c>
      <c r="H25" s="2493">
        <v>10.830000000000002</v>
      </c>
      <c r="I25" s="2493">
        <v>19.991</v>
      </c>
      <c r="J25" s="2493">
        <v>13.21</v>
      </c>
    </row>
    <row r="26" spans="1:11" s="785" customFormat="1" ht="12" customHeight="1">
      <c r="A26" s="784" t="s">
        <v>2007</v>
      </c>
      <c r="B26" s="2490">
        <v>97.213999999999999</v>
      </c>
      <c r="C26" s="2491">
        <v>177.60699999999997</v>
      </c>
      <c r="D26" s="2492">
        <v>120.10999999999999</v>
      </c>
      <c r="E26" s="2492">
        <v>133.24400000000003</v>
      </c>
      <c r="F26" s="2492">
        <v>141.05000000000001</v>
      </c>
      <c r="G26" s="2492">
        <v>190.47500000000002</v>
      </c>
      <c r="H26" s="2492">
        <v>213.46300000000011</v>
      </c>
      <c r="I26" s="2492">
        <v>65.143000000000015</v>
      </c>
      <c r="J26" s="2492">
        <v>105.86699999999999</v>
      </c>
    </row>
    <row r="27" spans="1:11" s="774" customFormat="1" ht="12" customHeight="1">
      <c r="A27" s="782" t="s">
        <v>711</v>
      </c>
      <c r="B27" s="2486">
        <v>2.6829999999999998</v>
      </c>
      <c r="C27" s="2493">
        <v>7.3020000000000032</v>
      </c>
      <c r="D27" s="2493">
        <v>5.285999999999996</v>
      </c>
      <c r="E27" s="2493">
        <v>7.1449999999999996</v>
      </c>
      <c r="F27" s="2493">
        <v>5.8260000000000005</v>
      </c>
      <c r="G27" s="2493">
        <v>4.6770000000000067</v>
      </c>
      <c r="H27" s="2493">
        <v>5.5669999999999931</v>
      </c>
      <c r="I27" s="2493">
        <v>5.2319999999999958</v>
      </c>
      <c r="J27" s="2493">
        <v>15.335000000000001</v>
      </c>
    </row>
    <row r="28" spans="1:11" s="774" customFormat="1" ht="12" customHeight="1">
      <c r="A28" s="782" t="s">
        <v>712</v>
      </c>
      <c r="B28" s="2486">
        <v>30.981999999999999</v>
      </c>
      <c r="C28" s="2493">
        <v>9.4099999999999895</v>
      </c>
      <c r="D28" s="2493">
        <v>40.912999999999997</v>
      </c>
      <c r="E28" s="2493">
        <v>34.055999999999997</v>
      </c>
      <c r="F28" s="2493">
        <v>29.654999999999998</v>
      </c>
      <c r="G28" s="2493">
        <v>25.464000000000013</v>
      </c>
      <c r="H28" s="2493">
        <v>19.597999999999999</v>
      </c>
      <c r="I28" s="2493">
        <v>-2.7300000000000004</v>
      </c>
      <c r="J28" s="2493">
        <v>9.093</v>
      </c>
    </row>
    <row r="29" spans="1:11" s="774" customFormat="1" ht="12" customHeight="1">
      <c r="A29" s="782" t="s">
        <v>713</v>
      </c>
      <c r="B29" s="2486">
        <v>-2.4750000000000001</v>
      </c>
      <c r="C29" s="2493">
        <v>3.3970000000000002</v>
      </c>
      <c r="D29" s="2493">
        <v>-10.244</v>
      </c>
      <c r="E29" s="2493">
        <v>-1.4870000000000005</v>
      </c>
      <c r="F29" s="2493">
        <v>-8.3149999999999995</v>
      </c>
      <c r="G29" s="2493">
        <v>-9.4916</v>
      </c>
      <c r="H29" s="2493">
        <v>-4.3414000000000001</v>
      </c>
      <c r="I29" s="2493">
        <v>-5.4399999999999995</v>
      </c>
      <c r="J29" s="2493">
        <v>-7.4630000000000001</v>
      </c>
    </row>
    <row r="30" spans="1:11" s="774" customFormat="1" ht="12" customHeight="1">
      <c r="A30" s="782" t="s">
        <v>717</v>
      </c>
      <c r="B30" s="1076">
        <v>0</v>
      </c>
      <c r="C30" s="786">
        <v>0</v>
      </c>
      <c r="D30" s="786">
        <v>0</v>
      </c>
      <c r="E30" s="786">
        <v>0</v>
      </c>
      <c r="F30" s="786">
        <v>0</v>
      </c>
      <c r="G30" s="2493">
        <v>-2.1949999999999994</v>
      </c>
      <c r="H30" s="2493">
        <v>1.073</v>
      </c>
      <c r="I30" s="2493">
        <v>-1.0890000000000004</v>
      </c>
      <c r="J30" s="786">
        <v>0</v>
      </c>
    </row>
    <row r="31" spans="1:11" s="774" customFormat="1" ht="12" customHeight="1">
      <c r="A31" s="782" t="s">
        <v>716</v>
      </c>
      <c r="B31" s="2486">
        <v>0.39400000000000002</v>
      </c>
      <c r="C31" s="2493">
        <v>0.49399999999999999</v>
      </c>
      <c r="D31" s="2493">
        <v>-0.17000000000000004</v>
      </c>
      <c r="E31" s="2493">
        <v>0.7280000000000002</v>
      </c>
      <c r="F31" s="2493">
        <v>1.5249999999999999</v>
      </c>
      <c r="G31" s="2493">
        <v>0.5230000000000008</v>
      </c>
      <c r="H31" s="2493">
        <v>0.87899999999999956</v>
      </c>
      <c r="I31" s="2493">
        <v>0.89599999999999991</v>
      </c>
      <c r="J31" s="2493">
        <v>1.27</v>
      </c>
    </row>
    <row r="32" spans="1:11" s="785" customFormat="1" ht="12" customHeight="1">
      <c r="A32" s="784" t="s">
        <v>2008</v>
      </c>
      <c r="B32" s="2490">
        <v>31.583999999999996</v>
      </c>
      <c r="C32" s="2491">
        <v>20.602999999999994</v>
      </c>
      <c r="D32" s="2492">
        <v>35.784999999999989</v>
      </c>
      <c r="E32" s="2492">
        <v>40.441999999999993</v>
      </c>
      <c r="F32" s="2492">
        <v>28.690999999999995</v>
      </c>
      <c r="G32" s="2492">
        <v>18.977400000000021</v>
      </c>
      <c r="H32" s="2492">
        <v>22.77559999999999</v>
      </c>
      <c r="I32" s="2492">
        <v>-3.1310000000000047</v>
      </c>
      <c r="J32" s="2492">
        <v>18.234999999999999</v>
      </c>
    </row>
    <row r="33" spans="1:11" s="774" customFormat="1" ht="12" customHeight="1">
      <c r="A33" s="787" t="s">
        <v>718</v>
      </c>
      <c r="B33" s="2335">
        <v>339.06200000000007</v>
      </c>
      <c r="C33" s="2336">
        <v>-397.69</v>
      </c>
      <c r="D33" s="2336">
        <v>313.85599999999988</v>
      </c>
      <c r="E33" s="2336">
        <v>560.83899999999903</v>
      </c>
      <c r="F33" s="2336">
        <v>365.8540000000001</v>
      </c>
      <c r="G33" s="2336">
        <v>521.87040000000013</v>
      </c>
      <c r="H33" s="2336">
        <v>412.54460000000148</v>
      </c>
      <c r="I33" s="2336">
        <v>508.13299999999936</v>
      </c>
      <c r="J33" s="2336">
        <v>401.56299999999987</v>
      </c>
    </row>
    <row r="34" spans="1:11" s="774" customFormat="1" ht="12" customHeight="1">
      <c r="A34" s="788" t="s">
        <v>1089</v>
      </c>
      <c r="B34" s="2494">
        <v>-33.905999999999999</v>
      </c>
      <c r="C34" s="2495">
        <v>734.84711516999994</v>
      </c>
      <c r="D34" s="2495">
        <v>56.99781924749999</v>
      </c>
      <c r="E34" s="2495">
        <v>-97.559000832500004</v>
      </c>
      <c r="F34" s="2495">
        <v>-1.9177770850000018</v>
      </c>
      <c r="G34" s="2495">
        <v>64.953999999999994</v>
      </c>
      <c r="H34" s="2495">
        <v>-99.546999999999997</v>
      </c>
      <c r="I34" s="2495">
        <v>-147.03800000000001</v>
      </c>
      <c r="J34" s="2495">
        <v>-70.063999999999993</v>
      </c>
    </row>
    <row r="35" spans="1:11" s="774" customFormat="1" ht="12" customHeight="1">
      <c r="A35" s="789" t="s">
        <v>719</v>
      </c>
      <c r="B35" s="2496">
        <v>305.15600000000006</v>
      </c>
      <c r="C35" s="2497">
        <v>337.15711516999994</v>
      </c>
      <c r="D35" s="2497">
        <v>370.85381924749987</v>
      </c>
      <c r="E35" s="2497">
        <v>463.279999167499</v>
      </c>
      <c r="F35" s="2497">
        <v>363.93622291500009</v>
      </c>
      <c r="G35" s="2497">
        <v>586.82440000000008</v>
      </c>
      <c r="H35" s="2497">
        <v>312.99760000000151</v>
      </c>
      <c r="I35" s="2497">
        <v>361.09499999999935</v>
      </c>
      <c r="J35" s="2497">
        <v>331.49899999999991</v>
      </c>
    </row>
    <row r="36" spans="1:11" ht="7.5" customHeight="1">
      <c r="A36" s="1880"/>
      <c r="B36" s="1626"/>
      <c r="C36" s="1794"/>
      <c r="D36" s="1794"/>
      <c r="E36" s="1794"/>
      <c r="F36" s="1794"/>
      <c r="G36" s="1794"/>
      <c r="H36" s="1794"/>
      <c r="I36" s="1794"/>
      <c r="J36" s="1794"/>
    </row>
    <row r="37" spans="1:11" ht="18.75" customHeight="1">
      <c r="A37" s="2628" t="s">
        <v>1317</v>
      </c>
      <c r="B37" s="2628"/>
      <c r="C37" s="2628"/>
      <c r="D37" s="2628"/>
      <c r="E37" s="2628"/>
      <c r="F37" s="2628"/>
      <c r="G37" s="2628"/>
      <c r="H37" s="2628"/>
      <c r="I37" s="2628"/>
      <c r="J37" s="2628"/>
    </row>
    <row r="38" spans="1:11" ht="7.5" customHeight="1">
      <c r="A38" s="1880"/>
      <c r="B38" s="1626"/>
      <c r="C38" s="1626"/>
      <c r="D38" s="1626"/>
      <c r="E38" s="1626"/>
      <c r="F38" s="1626"/>
      <c r="G38" s="1626"/>
      <c r="H38" s="1626"/>
      <c r="I38" s="1626"/>
      <c r="J38" s="1626"/>
    </row>
    <row r="39" spans="1:11" ht="12.75" customHeight="1">
      <c r="A39" s="2628" t="s">
        <v>720</v>
      </c>
      <c r="B39" s="2628"/>
      <c r="C39" s="2628"/>
      <c r="D39" s="2628"/>
      <c r="E39" s="2628"/>
      <c r="F39" s="2628"/>
      <c r="G39" s="2628"/>
      <c r="H39" s="2628"/>
      <c r="I39" s="2628"/>
      <c r="J39" s="2628"/>
    </row>
    <row r="40" spans="1:11" ht="44.25" customHeight="1">
      <c r="A40" s="2619" t="s">
        <v>1797</v>
      </c>
      <c r="B40" s="2619"/>
      <c r="C40" s="2619"/>
      <c r="D40" s="2619"/>
      <c r="E40" s="2619"/>
      <c r="F40" s="2619"/>
      <c r="G40" s="2619"/>
      <c r="H40" s="2619"/>
      <c r="I40" s="2619"/>
      <c r="J40" s="2619"/>
    </row>
    <row r="41" spans="1:11" ht="18" customHeight="1">
      <c r="A41" s="2619" t="s">
        <v>2043</v>
      </c>
      <c r="B41" s="2619"/>
      <c r="C41" s="2619"/>
      <c r="D41" s="2619"/>
      <c r="E41" s="2619"/>
      <c r="F41" s="2619"/>
      <c r="G41" s="2619"/>
      <c r="H41" s="2619"/>
      <c r="I41" s="2619"/>
      <c r="J41" s="2619"/>
    </row>
    <row r="42" spans="1:11" s="522" customFormat="1" ht="22.5" customHeight="1">
      <c r="A42" s="1881"/>
      <c r="B42" s="611"/>
      <c r="C42" s="611"/>
      <c r="D42" s="611"/>
      <c r="E42" s="611"/>
      <c r="F42" s="611"/>
      <c r="G42" s="611"/>
      <c r="H42" s="611"/>
      <c r="I42" s="611"/>
      <c r="J42" s="679"/>
      <c r="K42" s="679"/>
    </row>
    <row r="43" spans="1:11" s="512" customFormat="1" ht="18.75" customHeight="1">
      <c r="A43" s="612" t="s">
        <v>1149</v>
      </c>
    </row>
    <row r="44" spans="1:11" s="512" customFormat="1" ht="12" customHeight="1"/>
    <row r="45" spans="1:11" s="709" customFormat="1" ht="13.5" customHeight="1">
      <c r="A45" s="899" t="s">
        <v>1</v>
      </c>
      <c r="B45" s="708"/>
      <c r="C45" s="708"/>
      <c r="D45" s="708"/>
      <c r="E45" s="708"/>
      <c r="F45" s="708"/>
      <c r="G45" s="947" t="s">
        <v>1326</v>
      </c>
      <c r="H45" s="292" t="s">
        <v>1045</v>
      </c>
      <c r="I45" s="662" t="s">
        <v>212</v>
      </c>
      <c r="J45" s="662" t="s">
        <v>210</v>
      </c>
    </row>
    <row r="46" spans="1:11" s="709" customFormat="1" ht="12" customHeight="1">
      <c r="A46" s="776" t="s">
        <v>705</v>
      </c>
      <c r="B46" s="710"/>
      <c r="C46" s="710"/>
      <c r="D46" s="710"/>
      <c r="E46" s="710"/>
      <c r="F46" s="710"/>
      <c r="G46" s="2438">
        <v>8749.3269999999993</v>
      </c>
      <c r="H46" s="2439">
        <v>10826.244000000001</v>
      </c>
      <c r="I46" s="2483">
        <v>10457.909000000001</v>
      </c>
      <c r="J46" s="2483">
        <v>11340.699999999999</v>
      </c>
    </row>
    <row r="47" spans="1:11" s="709" customFormat="1" ht="12" customHeight="1">
      <c r="A47" s="902" t="s">
        <v>706</v>
      </c>
      <c r="B47" s="712"/>
      <c r="C47" s="712"/>
      <c r="D47" s="712"/>
      <c r="E47" s="712"/>
      <c r="F47" s="712"/>
      <c r="G47" s="2484">
        <v>-6268.1</v>
      </c>
      <c r="H47" s="2489">
        <v>-6709.7579999999998</v>
      </c>
      <c r="I47" s="2485">
        <v>-6884.7939999999999</v>
      </c>
      <c r="J47" s="2485">
        <v>-6801.4</v>
      </c>
    </row>
    <row r="48" spans="1:11" s="709" customFormat="1" ht="12" customHeight="1">
      <c r="A48" s="776" t="s">
        <v>707</v>
      </c>
      <c r="B48" s="710"/>
      <c r="C48" s="710"/>
      <c r="D48" s="710"/>
      <c r="E48" s="710"/>
      <c r="F48" s="710"/>
      <c r="G48" s="2482">
        <v>2481.226999999999</v>
      </c>
      <c r="H48" s="2498">
        <v>4116.4860000000008</v>
      </c>
      <c r="I48" s="2483">
        <v>3573.1150000000016</v>
      </c>
      <c r="J48" s="2483">
        <v>4539.2999999999993</v>
      </c>
    </row>
    <row r="49" spans="1:10" s="709" customFormat="1" ht="12" customHeight="1">
      <c r="A49" s="1882" t="s">
        <v>708</v>
      </c>
      <c r="B49" s="772"/>
      <c r="C49" s="772"/>
      <c r="D49" s="772"/>
      <c r="E49" s="772"/>
      <c r="F49" s="772"/>
      <c r="G49" s="2484">
        <v>536.572</v>
      </c>
      <c r="H49" s="2489">
        <v>-234.613</v>
      </c>
      <c r="I49" s="2485">
        <v>-1496.511</v>
      </c>
      <c r="J49" s="2485">
        <v>-635.70000000000005</v>
      </c>
    </row>
    <row r="50" spans="1:10" s="774" customFormat="1" ht="12" customHeight="1">
      <c r="A50" s="2784" t="s">
        <v>709</v>
      </c>
      <c r="B50" s="2784"/>
      <c r="C50" s="2784"/>
      <c r="D50" s="2784"/>
      <c r="E50" s="2784"/>
      <c r="F50" s="773"/>
      <c r="G50" s="2482">
        <v>3017.7989999999991</v>
      </c>
      <c r="H50" s="2498">
        <v>3881.873000000001</v>
      </c>
      <c r="I50" s="2483">
        <v>2076.6040000000012</v>
      </c>
      <c r="J50" s="2483">
        <v>3903.5999999999995</v>
      </c>
    </row>
    <row r="51" spans="1:10" s="709" customFormat="1" ht="12" customHeight="1">
      <c r="A51" s="1883" t="s">
        <v>710</v>
      </c>
      <c r="B51" s="775"/>
      <c r="C51" s="775"/>
      <c r="D51" s="775"/>
      <c r="E51" s="775"/>
      <c r="F51" s="775"/>
      <c r="G51" s="2486">
        <v>-855.05</v>
      </c>
      <c r="H51" s="2493">
        <v>-843.99400000000003</v>
      </c>
      <c r="I51" s="2487">
        <v>-10.253999999999991</v>
      </c>
      <c r="J51" s="2487">
        <v>0</v>
      </c>
    </row>
    <row r="52" spans="1:10" s="709" customFormat="1" ht="12" customHeight="1">
      <c r="A52" s="776" t="s">
        <v>711</v>
      </c>
      <c r="B52" s="776"/>
      <c r="C52" s="776"/>
      <c r="D52" s="776"/>
      <c r="E52" s="776"/>
      <c r="F52" s="776"/>
      <c r="G52" s="2482">
        <v>2162.7709999999997</v>
      </c>
      <c r="H52" s="2498">
        <v>3037.8790000000008</v>
      </c>
      <c r="I52" s="2483">
        <v>2066.3500000000013</v>
      </c>
      <c r="J52" s="2483">
        <v>3903.5999999999995</v>
      </c>
    </row>
    <row r="53" spans="1:10" s="779" customFormat="1" ht="12" customHeight="1">
      <c r="A53" s="780" t="s">
        <v>712</v>
      </c>
      <c r="B53" s="777"/>
      <c r="C53" s="777"/>
      <c r="D53" s="777"/>
      <c r="E53" s="777"/>
      <c r="F53" s="777"/>
      <c r="G53" s="2486">
        <v>599.32900000000006</v>
      </c>
      <c r="H53" s="2493">
        <v>468.14299999999997</v>
      </c>
      <c r="I53" s="2487">
        <v>320.98</v>
      </c>
      <c r="J53" s="2487">
        <v>-105</v>
      </c>
    </row>
    <row r="54" spans="1:10" s="779" customFormat="1" ht="12" customHeight="1">
      <c r="A54" s="780" t="s">
        <v>713</v>
      </c>
      <c r="B54" s="780"/>
      <c r="C54" s="780"/>
      <c r="D54" s="780"/>
      <c r="E54" s="780"/>
      <c r="F54" s="780"/>
      <c r="G54" s="2486">
        <v>291.47500000000002</v>
      </c>
      <c r="H54" s="2493">
        <v>228.32300000000001</v>
      </c>
      <c r="I54" s="2487">
        <v>123.709</v>
      </c>
      <c r="J54" s="2487">
        <v>18.399999999999999</v>
      </c>
    </row>
    <row r="55" spans="1:10" s="779" customFormat="1" ht="12" customHeight="1">
      <c r="A55" s="780" t="s">
        <v>677</v>
      </c>
      <c r="B55" s="780"/>
      <c r="C55" s="780"/>
      <c r="D55" s="780"/>
      <c r="E55" s="780"/>
      <c r="F55" s="780"/>
      <c r="G55" s="2486">
        <v>535.14</v>
      </c>
      <c r="H55" s="2493">
        <v>647.40200000000004</v>
      </c>
      <c r="I55" s="2487">
        <v>681.98400000000015</v>
      </c>
      <c r="J55" s="2487">
        <v>499.7</v>
      </c>
    </row>
    <row r="56" spans="1:10" s="779" customFormat="1" ht="12" customHeight="1">
      <c r="A56" s="782" t="s">
        <v>714</v>
      </c>
      <c r="B56" s="781"/>
      <c r="C56" s="781"/>
      <c r="D56" s="781"/>
      <c r="E56" s="781"/>
      <c r="F56" s="781"/>
      <c r="G56" s="2486">
        <v>-3141.2</v>
      </c>
      <c r="H56" s="2493">
        <v>-2908.9630000000002</v>
      </c>
      <c r="I56" s="2487">
        <v>-1798.1479999999999</v>
      </c>
      <c r="J56" s="2487">
        <v>-3322.82</v>
      </c>
    </row>
    <row r="57" spans="1:10" s="774" customFormat="1" ht="12" customHeight="1">
      <c r="A57" s="782" t="s">
        <v>715</v>
      </c>
      <c r="B57" s="782"/>
      <c r="C57" s="782"/>
      <c r="D57" s="782"/>
      <c r="E57" s="782"/>
      <c r="F57" s="782"/>
      <c r="G57" s="2486">
        <v>-801.94</v>
      </c>
      <c r="H57" s="2493">
        <v>-912.529</v>
      </c>
      <c r="I57" s="2487">
        <v>-354.89499999999998</v>
      </c>
      <c r="J57" s="2487">
        <v>-323.83</v>
      </c>
    </row>
    <row r="58" spans="1:10" s="774" customFormat="1" ht="12" customHeight="1">
      <c r="A58" s="783" t="s">
        <v>680</v>
      </c>
      <c r="B58" s="783"/>
      <c r="C58" s="783"/>
      <c r="D58" s="783"/>
      <c r="E58" s="783"/>
      <c r="F58" s="783"/>
      <c r="G58" s="2484">
        <v>499.75200000000001</v>
      </c>
      <c r="H58" s="2489">
        <v>652.05100000000004</v>
      </c>
      <c r="I58" s="2489">
        <v>559.43200000000002</v>
      </c>
      <c r="J58" s="2489">
        <v>511.04611000000006</v>
      </c>
    </row>
    <row r="59" spans="1:10" s="785" customFormat="1" ht="12" customHeight="1">
      <c r="A59" s="784" t="s">
        <v>1242</v>
      </c>
      <c r="B59" s="784"/>
      <c r="C59" s="784"/>
      <c r="D59" s="784"/>
      <c r="E59" s="784"/>
      <c r="F59" s="784"/>
      <c r="G59" s="2490">
        <v>145.32699999999983</v>
      </c>
      <c r="H59" s="2492">
        <v>1212.3060000000009</v>
      </c>
      <c r="I59" s="2492">
        <v>1599.4120000000012</v>
      </c>
      <c r="J59" s="2492">
        <v>1181.0961099999997</v>
      </c>
    </row>
    <row r="60" spans="1:10" s="774" customFormat="1" ht="12" customHeight="1">
      <c r="A60" s="782" t="s">
        <v>711</v>
      </c>
      <c r="B60" s="782"/>
      <c r="C60" s="782"/>
      <c r="D60" s="782"/>
      <c r="E60" s="782"/>
      <c r="F60" s="782"/>
      <c r="G60" s="2486">
        <v>302.92700000000002</v>
      </c>
      <c r="H60" s="2493">
        <v>568.31299999999999</v>
      </c>
      <c r="I60" s="2493">
        <v>331.78800000000001</v>
      </c>
      <c r="J60" s="2493">
        <v>447.09300000000002</v>
      </c>
    </row>
    <row r="61" spans="1:10" s="774" customFormat="1" ht="12" customHeight="1">
      <c r="A61" s="782" t="s">
        <v>712</v>
      </c>
      <c r="B61" s="782"/>
      <c r="C61" s="782"/>
      <c r="D61" s="782"/>
      <c r="E61" s="782"/>
      <c r="F61" s="782"/>
      <c r="G61" s="2486">
        <v>147.74</v>
      </c>
      <c r="H61" s="2493">
        <v>186.48099999999999</v>
      </c>
      <c r="I61" s="2493">
        <v>80.110000000000014</v>
      </c>
      <c r="J61" s="2493">
        <v>-140.37799999999999</v>
      </c>
    </row>
    <row r="62" spans="1:10" s="774" customFormat="1" ht="12" customHeight="1">
      <c r="A62" s="782" t="s">
        <v>713</v>
      </c>
      <c r="B62" s="782"/>
      <c r="C62" s="782"/>
      <c r="D62" s="782"/>
      <c r="E62" s="782"/>
      <c r="F62" s="782"/>
      <c r="G62" s="2486">
        <v>167.07500000000002</v>
      </c>
      <c r="H62" s="2493">
        <v>122.92100000000001</v>
      </c>
      <c r="I62" s="2493">
        <v>107.158</v>
      </c>
      <c r="J62" s="2493">
        <v>-5.1189999999999998</v>
      </c>
    </row>
    <row r="63" spans="1:10" s="774" customFormat="1" ht="12" customHeight="1">
      <c r="A63" s="780" t="s">
        <v>677</v>
      </c>
      <c r="B63" s="780"/>
      <c r="C63" s="780"/>
      <c r="D63" s="780"/>
      <c r="E63" s="780"/>
      <c r="F63" s="780"/>
      <c r="G63" s="2486">
        <v>123.17100000000001</v>
      </c>
      <c r="H63" s="2493">
        <v>103.532</v>
      </c>
      <c r="I63" s="2493">
        <v>106.41400000000002</v>
      </c>
      <c r="J63" s="2493">
        <v>80</v>
      </c>
    </row>
    <row r="64" spans="1:10" s="774" customFormat="1" ht="12" customHeight="1">
      <c r="A64" s="782" t="s">
        <v>717</v>
      </c>
      <c r="B64" s="780"/>
      <c r="C64" s="780"/>
      <c r="D64" s="780"/>
      <c r="E64" s="780"/>
      <c r="F64" s="780"/>
      <c r="G64" s="1076">
        <v>0</v>
      </c>
      <c r="H64" s="2493">
        <v>-15.561</v>
      </c>
      <c r="I64" s="2493">
        <v>4.0309999999999997</v>
      </c>
      <c r="J64" s="2493">
        <v>-16.309000000000001</v>
      </c>
    </row>
    <row r="65" spans="1:10" s="774" customFormat="1" ht="12" customHeight="1">
      <c r="A65" s="782" t="s">
        <v>715</v>
      </c>
      <c r="B65" s="782"/>
      <c r="C65" s="782"/>
      <c r="D65" s="782"/>
      <c r="E65" s="782"/>
      <c r="F65" s="782"/>
      <c r="G65" s="2486">
        <v>-207.47399999999999</v>
      </c>
      <c r="H65" s="2493">
        <v>-442.44900000000001</v>
      </c>
      <c r="I65" s="2493">
        <v>-230.89400000000001</v>
      </c>
      <c r="J65" s="2493">
        <v>-338.822</v>
      </c>
    </row>
    <row r="66" spans="1:10" s="774" customFormat="1" ht="12" customHeight="1">
      <c r="A66" s="782" t="s">
        <v>716</v>
      </c>
      <c r="B66" s="782"/>
      <c r="C66" s="782"/>
      <c r="D66" s="782"/>
      <c r="E66" s="782"/>
      <c r="F66" s="782"/>
      <c r="G66" s="2486">
        <v>45.168999999999997</v>
      </c>
      <c r="H66" s="2493">
        <v>51.710999999999999</v>
      </c>
      <c r="I66" s="2493">
        <v>35.991</v>
      </c>
      <c r="J66" s="2493">
        <v>32.884349999999998</v>
      </c>
    </row>
    <row r="67" spans="1:10" s="785" customFormat="1" ht="12" customHeight="1">
      <c r="A67" s="784" t="s">
        <v>2044</v>
      </c>
      <c r="B67" s="784"/>
      <c r="C67" s="784"/>
      <c r="D67" s="784"/>
      <c r="E67" s="784"/>
      <c r="F67" s="784"/>
      <c r="G67" s="2490">
        <v>578.60800000000006</v>
      </c>
      <c r="H67" s="2492">
        <v>574.94800000000009</v>
      </c>
      <c r="I67" s="2492">
        <v>434.59799999999996</v>
      </c>
      <c r="J67" s="2492">
        <v>59.349349999999973</v>
      </c>
    </row>
    <row r="68" spans="1:10" s="774" customFormat="1" ht="12" customHeight="1">
      <c r="A68" s="782" t="s">
        <v>711</v>
      </c>
      <c r="B68" s="782"/>
      <c r="C68" s="782"/>
      <c r="D68" s="782"/>
      <c r="E68" s="782"/>
      <c r="F68" s="782"/>
      <c r="G68" s="2486">
        <v>25.559000000000005</v>
      </c>
      <c r="H68" s="2493">
        <v>30.811000000000007</v>
      </c>
      <c r="I68" s="2493">
        <v>30.501000000000005</v>
      </c>
      <c r="J68" s="2493">
        <v>36.307000000000002</v>
      </c>
    </row>
    <row r="69" spans="1:10" s="774" customFormat="1" ht="12" customHeight="1">
      <c r="A69" s="782" t="s">
        <v>712</v>
      </c>
      <c r="B69" s="782"/>
      <c r="C69" s="782"/>
      <c r="D69" s="782"/>
      <c r="E69" s="782"/>
      <c r="F69" s="782"/>
      <c r="G69" s="2486">
        <v>114.03400000000001</v>
      </c>
      <c r="H69" s="2493">
        <v>51.425000000000011</v>
      </c>
      <c r="I69" s="2493">
        <v>51.078999999999994</v>
      </c>
      <c r="J69" s="2493">
        <v>-54.122000000000014</v>
      </c>
    </row>
    <row r="70" spans="1:10" s="774" customFormat="1" ht="12" customHeight="1">
      <c r="A70" s="782" t="s">
        <v>713</v>
      </c>
      <c r="B70" s="782"/>
      <c r="C70" s="782"/>
      <c r="D70" s="782"/>
      <c r="E70" s="782"/>
      <c r="F70" s="782"/>
      <c r="G70" s="2486">
        <v>-23.245000000000005</v>
      </c>
      <c r="H70" s="2493">
        <v>-26.736000000000001</v>
      </c>
      <c r="I70" s="2493">
        <v>4.6920000000000002</v>
      </c>
      <c r="J70" s="2493">
        <v>11.219000000000001</v>
      </c>
    </row>
    <row r="71" spans="1:10" s="774" customFormat="1" ht="12" customHeight="1">
      <c r="A71" s="782" t="s">
        <v>717</v>
      </c>
      <c r="B71" s="782"/>
      <c r="C71" s="782"/>
      <c r="D71" s="782"/>
      <c r="E71" s="782"/>
      <c r="F71" s="782"/>
      <c r="G71" s="1076">
        <v>0</v>
      </c>
      <c r="H71" s="2493">
        <v>-2.2109999999999985</v>
      </c>
      <c r="I71" s="2493">
        <v>10.326000000000001</v>
      </c>
      <c r="J71" s="2493">
        <v>-2.7910000000000004</v>
      </c>
    </row>
    <row r="72" spans="1:10" s="774" customFormat="1" ht="12" customHeight="1">
      <c r="A72" s="782" t="s">
        <v>715</v>
      </c>
      <c r="B72" s="782"/>
      <c r="C72" s="782"/>
      <c r="D72" s="782"/>
      <c r="E72" s="782"/>
      <c r="F72" s="782"/>
      <c r="G72" s="1076">
        <v>0</v>
      </c>
      <c r="H72" s="786">
        <v>0</v>
      </c>
      <c r="I72" s="2493">
        <v>-1.7770000000000001</v>
      </c>
      <c r="J72" s="2493">
        <v>44.981999999999999</v>
      </c>
    </row>
    <row r="73" spans="1:10" s="774" customFormat="1" ht="12" customHeight="1">
      <c r="A73" s="782" t="s">
        <v>716</v>
      </c>
      <c r="B73" s="782"/>
      <c r="C73" s="782"/>
      <c r="D73" s="782"/>
      <c r="E73" s="782"/>
      <c r="F73" s="782"/>
      <c r="G73" s="2486">
        <v>2.5760000000000005</v>
      </c>
      <c r="H73" s="2493">
        <v>3.5680000000000014</v>
      </c>
      <c r="I73" s="2493">
        <v>3.4769999999999994</v>
      </c>
      <c r="J73" s="2493">
        <v>3.1695399999999996</v>
      </c>
    </row>
    <row r="74" spans="1:10" s="785" customFormat="1" ht="12" customHeight="1">
      <c r="A74" s="784" t="s">
        <v>2045</v>
      </c>
      <c r="B74" s="784"/>
      <c r="C74" s="784"/>
      <c r="D74" s="784"/>
      <c r="E74" s="784"/>
      <c r="F74" s="784"/>
      <c r="G74" s="2490">
        <v>118.92400000000001</v>
      </c>
      <c r="H74" s="2492">
        <v>56.857000000000014</v>
      </c>
      <c r="I74" s="2492">
        <v>98.297999999999988</v>
      </c>
      <c r="J74" s="2492">
        <v>38.764539999999982</v>
      </c>
    </row>
    <row r="75" spans="1:10" s="774" customFormat="1" ht="12" customHeight="1">
      <c r="A75" s="787" t="s">
        <v>718</v>
      </c>
      <c r="B75" s="787"/>
      <c r="C75" s="787"/>
      <c r="D75" s="787"/>
      <c r="E75" s="787"/>
      <c r="F75" s="787"/>
      <c r="G75" s="2335">
        <v>842.85899999999992</v>
      </c>
      <c r="H75" s="2336">
        <v>1844.111000000001</v>
      </c>
      <c r="I75" s="2336">
        <v>2132.3080000000009</v>
      </c>
      <c r="J75" s="2336">
        <v>1279.2099999999996</v>
      </c>
    </row>
    <row r="76" spans="1:10" s="774" customFormat="1" ht="12" customHeight="1">
      <c r="A76" s="788" t="s">
        <v>1089</v>
      </c>
      <c r="B76" s="788"/>
      <c r="C76" s="788"/>
      <c r="D76" s="788"/>
      <c r="E76" s="788"/>
      <c r="F76" s="788"/>
      <c r="G76" s="2494">
        <v>692.36800000000005</v>
      </c>
      <c r="H76" s="2495">
        <v>-251.696</v>
      </c>
      <c r="I76" s="2495">
        <v>-256.19200000000001</v>
      </c>
      <c r="J76" s="2495">
        <v>354.791</v>
      </c>
    </row>
    <row r="77" spans="1:10" s="774" customFormat="1" ht="12" customHeight="1">
      <c r="A77" s="789" t="s">
        <v>719</v>
      </c>
      <c r="B77" s="789"/>
      <c r="C77" s="789"/>
      <c r="D77" s="789"/>
      <c r="E77" s="789"/>
      <c r="F77" s="789"/>
      <c r="G77" s="2496">
        <v>1535.2269999999999</v>
      </c>
      <c r="H77" s="2497">
        <v>1592.4150000000011</v>
      </c>
      <c r="I77" s="2497">
        <v>1876.1160000000009</v>
      </c>
      <c r="J77" s="2497">
        <v>1634.0009999999995</v>
      </c>
    </row>
    <row r="78" spans="1:10" ht="7.5" customHeight="1">
      <c r="A78" s="1880"/>
      <c r="B78" s="1626"/>
      <c r="C78" s="1626"/>
      <c r="D78" s="1626"/>
      <c r="E78" s="1626"/>
      <c r="F78" s="1626"/>
      <c r="G78" s="1626"/>
      <c r="H78" s="1626"/>
      <c r="I78" s="1626"/>
      <c r="J78" s="1626"/>
    </row>
    <row r="79" spans="1:10" ht="18.75" customHeight="1">
      <c r="A79" s="2628" t="s">
        <v>1317</v>
      </c>
      <c r="B79" s="2628"/>
      <c r="C79" s="2628"/>
      <c r="D79" s="2628"/>
      <c r="E79" s="2628"/>
      <c r="F79" s="2628"/>
      <c r="G79" s="2628"/>
      <c r="H79" s="2628"/>
      <c r="I79" s="2628"/>
      <c r="J79" s="2628"/>
    </row>
    <row r="80" spans="1:10" ht="7.5" customHeight="1">
      <c r="A80" s="1880"/>
      <c r="B80" s="1626"/>
      <c r="C80" s="1626"/>
      <c r="D80" s="1626"/>
      <c r="E80" s="1626"/>
      <c r="F80" s="1626"/>
      <c r="G80" s="1626"/>
      <c r="H80" s="1626"/>
      <c r="I80" s="1626"/>
      <c r="J80" s="1626"/>
    </row>
    <row r="81" spans="1:19" ht="12.75" customHeight="1">
      <c r="A81" s="2628" t="s">
        <v>720</v>
      </c>
      <c r="B81" s="2628"/>
      <c r="C81" s="2628"/>
      <c r="D81" s="2628"/>
      <c r="E81" s="2628"/>
      <c r="F81" s="2628"/>
      <c r="G81" s="2628"/>
      <c r="H81" s="2628"/>
      <c r="I81" s="2628"/>
      <c r="J81" s="2628"/>
    </row>
    <row r="82" spans="1:19" ht="19.5" customHeight="1">
      <c r="A82" s="2628" t="s">
        <v>2042</v>
      </c>
      <c r="B82" s="2628"/>
      <c r="C82" s="2628"/>
      <c r="D82" s="2628"/>
      <c r="E82" s="2628"/>
      <c r="F82" s="2628"/>
      <c r="G82" s="2628"/>
      <c r="H82" s="2628"/>
      <c r="I82" s="2628"/>
      <c r="J82" s="2628"/>
    </row>
    <row r="83" spans="1:19" s="522" customFormat="1" ht="22.5" customHeight="1">
      <c r="A83" s="1881"/>
      <c r="B83" s="611"/>
      <c r="C83" s="611"/>
      <c r="D83" s="611"/>
      <c r="E83" s="611"/>
      <c r="F83" s="611"/>
      <c r="G83" s="611"/>
      <c r="H83" s="611"/>
      <c r="I83" s="611"/>
      <c r="J83" s="679"/>
      <c r="K83" s="679"/>
    </row>
    <row r="84" spans="1:19" s="512" customFormat="1" ht="33.75" customHeight="1">
      <c r="A84" s="2775" t="s">
        <v>1243</v>
      </c>
      <c r="B84" s="2775"/>
      <c r="C84" s="2775"/>
      <c r="D84" s="2775"/>
      <c r="E84" s="2775"/>
      <c r="F84" s="2775"/>
      <c r="G84" s="2775"/>
      <c r="H84" s="2775"/>
      <c r="I84" s="2775"/>
      <c r="J84" s="2775"/>
    </row>
    <row r="85" spans="1:19" s="512" customFormat="1" ht="12" customHeight="1"/>
    <row r="86" spans="1:19" s="709" customFormat="1" ht="13.5" customHeight="1">
      <c r="A86" s="899" t="s">
        <v>1</v>
      </c>
      <c r="B86" s="947" t="s">
        <v>1812</v>
      </c>
      <c r="C86" s="292" t="s">
        <v>1683</v>
      </c>
      <c r="D86" s="662" t="s">
        <v>1650</v>
      </c>
      <c r="E86" s="662" t="s">
        <v>1577</v>
      </c>
      <c r="F86" s="662" t="s">
        <v>1325</v>
      </c>
      <c r="G86" s="662" t="s">
        <v>1288</v>
      </c>
      <c r="H86" s="662" t="s">
        <v>1219</v>
      </c>
      <c r="I86" s="662" t="s">
        <v>1120</v>
      </c>
      <c r="J86" s="662" t="s">
        <v>1075</v>
      </c>
    </row>
    <row r="87" spans="1:19" s="723" customFormat="1" ht="18" customHeight="1">
      <c r="A87" s="1267" t="s">
        <v>721</v>
      </c>
      <c r="B87" s="1077"/>
      <c r="C87" s="1354"/>
      <c r="D87" s="790"/>
      <c r="E87" s="790"/>
      <c r="F87" s="790"/>
      <c r="G87" s="790"/>
      <c r="H87" s="790"/>
      <c r="I87" s="790"/>
      <c r="J87" s="790"/>
    </row>
    <row r="88" spans="1:19" s="709" customFormat="1" ht="12" customHeight="1">
      <c r="A88" s="913" t="s">
        <v>1088</v>
      </c>
      <c r="B88" s="2486">
        <v>-11.081</v>
      </c>
      <c r="C88" s="2493">
        <v>-951.27899999999988</v>
      </c>
      <c r="D88" s="2487">
        <v>-165.65700000000001</v>
      </c>
      <c r="E88" s="2487">
        <v>53.117000000000004</v>
      </c>
      <c r="F88" s="2487">
        <v>-34.951000000000001</v>
      </c>
      <c r="G88" s="2487">
        <v>-56.334215</v>
      </c>
      <c r="H88" s="2487">
        <v>-58.203878000000003</v>
      </c>
      <c r="I88" s="2487">
        <v>220.83534900000001</v>
      </c>
      <c r="J88" s="2487">
        <v>1.4827440000000001</v>
      </c>
      <c r="L88" s="1416"/>
      <c r="M88" s="1416"/>
      <c r="N88" s="1416"/>
      <c r="O88" s="1416"/>
      <c r="P88" s="1416"/>
      <c r="Q88" s="1416"/>
      <c r="R88" s="1416"/>
      <c r="S88" s="1416"/>
    </row>
    <row r="89" spans="1:19" s="774" customFormat="1" ht="12" customHeight="1">
      <c r="A89" s="783" t="s">
        <v>1087</v>
      </c>
      <c r="B89" s="2484">
        <v>103.176</v>
      </c>
      <c r="C89" s="2489">
        <v>228.26300000000001</v>
      </c>
      <c r="D89" s="2485">
        <v>224.77600000000001</v>
      </c>
      <c r="E89" s="2485">
        <v>257.86799999999999</v>
      </c>
      <c r="F89" s="2485">
        <v>150.642</v>
      </c>
      <c r="G89" s="2485">
        <v>299.57299999999998</v>
      </c>
      <c r="H89" s="2485">
        <v>223.15795299999999</v>
      </c>
      <c r="I89" s="2485">
        <v>30.322783999999999</v>
      </c>
      <c r="J89" s="2485">
        <v>135.224076</v>
      </c>
      <c r="M89" s="779"/>
      <c r="N89" s="779"/>
      <c r="O89" s="779"/>
    </row>
    <row r="90" spans="1:19" s="723" customFormat="1" ht="12" customHeight="1">
      <c r="A90" s="1885" t="s">
        <v>722</v>
      </c>
      <c r="B90" s="2499">
        <v>92.094999999999999</v>
      </c>
      <c r="C90" s="2500">
        <v>-723.01599999999985</v>
      </c>
      <c r="D90" s="2501">
        <v>59.119</v>
      </c>
      <c r="E90" s="2501">
        <v>310.98500000000001</v>
      </c>
      <c r="F90" s="2501">
        <v>115.691</v>
      </c>
      <c r="G90" s="2501">
        <v>243.23878499999998</v>
      </c>
      <c r="H90" s="2501">
        <v>164.95407499999999</v>
      </c>
      <c r="I90" s="2501">
        <v>251.15813300000002</v>
      </c>
      <c r="J90" s="2501">
        <v>136.70681999999999</v>
      </c>
      <c r="M90" s="779"/>
      <c r="N90" s="779"/>
      <c r="O90" s="779"/>
    </row>
    <row r="91" spans="1:19" s="723" customFormat="1" ht="12" customHeight="1">
      <c r="A91" s="1883" t="s">
        <v>1061</v>
      </c>
      <c r="B91" s="2484"/>
      <c r="C91" s="2493">
        <v>41.772336000001928</v>
      </c>
      <c r="D91" s="2487">
        <v>9.4589719999999318</v>
      </c>
      <c r="E91" s="2487">
        <v>-140.552267</v>
      </c>
      <c r="F91" s="2487">
        <v>-62.72107299999999</v>
      </c>
      <c r="G91" s="2487">
        <v>-58.519000000000005</v>
      </c>
      <c r="H91" s="2487">
        <v>-28.537500000000001</v>
      </c>
      <c r="I91" s="2487">
        <v>-68.463250000000016</v>
      </c>
      <c r="J91" s="2487">
        <v>-31.468249999999998</v>
      </c>
      <c r="K91" s="1270"/>
      <c r="L91" s="1270"/>
      <c r="M91" s="779"/>
      <c r="N91" s="779"/>
      <c r="O91" s="779"/>
    </row>
    <row r="92" spans="1:19" s="723" customFormat="1" ht="12" customHeight="1">
      <c r="A92" s="1269" t="s">
        <v>1062</v>
      </c>
      <c r="B92" s="2502">
        <v>92.094999999999999</v>
      </c>
      <c r="C92" s="2503">
        <v>-681.24366399999792</v>
      </c>
      <c r="D92" s="2504">
        <v>68.577971999999932</v>
      </c>
      <c r="E92" s="2504">
        <v>170.43273300000001</v>
      </c>
      <c r="F92" s="2504">
        <v>52.969927000000013</v>
      </c>
      <c r="G92" s="2504">
        <v>184.71978499999997</v>
      </c>
      <c r="H92" s="2504">
        <v>136.41657499999999</v>
      </c>
      <c r="I92" s="2504">
        <v>182.694883</v>
      </c>
      <c r="J92" s="2504">
        <v>105.23857</v>
      </c>
      <c r="K92" s="1270"/>
      <c r="M92" s="779"/>
      <c r="N92" s="779"/>
      <c r="O92" s="779"/>
    </row>
    <row r="93" spans="1:19" s="723" customFormat="1" ht="18" customHeight="1">
      <c r="A93" s="1267" t="s">
        <v>625</v>
      </c>
      <c r="B93" s="2505"/>
      <c r="C93" s="2506"/>
      <c r="D93" s="2507"/>
      <c r="E93" s="2507"/>
      <c r="F93" s="2507"/>
      <c r="G93" s="2507"/>
      <c r="H93" s="2507"/>
      <c r="I93" s="2507"/>
      <c r="J93" s="2507"/>
      <c r="K93" s="1271"/>
      <c r="M93" s="779"/>
      <c r="N93" s="779"/>
      <c r="O93" s="779"/>
    </row>
    <row r="94" spans="1:19" s="779" customFormat="1" ht="12" customHeight="1">
      <c r="A94" s="780" t="s">
        <v>711</v>
      </c>
      <c r="B94" s="2486">
        <v>24.496000000000034</v>
      </c>
      <c r="C94" s="2487">
        <v>1920.7889999999993</v>
      </c>
      <c r="D94" s="2487">
        <v>-295.8439999999996</v>
      </c>
      <c r="E94" s="2487">
        <v>682.06399999999928</v>
      </c>
      <c r="F94" s="2487">
        <v>184.2480000000001</v>
      </c>
      <c r="G94" s="2487">
        <v>-276.41499999999968</v>
      </c>
      <c r="H94" s="2487">
        <v>138.40200000000121</v>
      </c>
      <c r="I94" s="2487">
        <v>1852.2599999999993</v>
      </c>
      <c r="J94" s="2487">
        <v>1922.7559999999999</v>
      </c>
      <c r="K94" s="898"/>
      <c r="L94" s="898"/>
    </row>
    <row r="95" spans="1:19" s="779" customFormat="1" ht="12" customHeight="1">
      <c r="A95" s="780" t="s">
        <v>680</v>
      </c>
      <c r="B95" s="2486">
        <v>89.454000000000008</v>
      </c>
      <c r="C95" s="2487">
        <v>117.34399999999998</v>
      </c>
      <c r="D95" s="2487">
        <v>-24.471000000000004</v>
      </c>
      <c r="E95" s="2487">
        <v>202.98699999999999</v>
      </c>
      <c r="F95" s="2487">
        <v>251.63700000000003</v>
      </c>
      <c r="G95" s="2487">
        <v>99.181000000000068</v>
      </c>
      <c r="H95" s="2487">
        <v>174.20799999999997</v>
      </c>
      <c r="I95" s="2487">
        <v>214.221</v>
      </c>
      <c r="J95" s="2487">
        <v>219.72</v>
      </c>
      <c r="K95" s="898"/>
      <c r="L95" s="1622"/>
    </row>
    <row r="96" spans="1:19" s="779" customFormat="1" ht="12" customHeight="1">
      <c r="A96" s="1796" t="s">
        <v>723</v>
      </c>
      <c r="B96" s="2486">
        <v>4.1970000000000454</v>
      </c>
      <c r="C96" s="2508">
        <v>5.0599999999996044</v>
      </c>
      <c r="D96" s="2487">
        <v>3.4760000000003259</v>
      </c>
      <c r="E96" s="2487">
        <v>5.33799999999923</v>
      </c>
      <c r="F96" s="2487">
        <v>1.699000000000126</v>
      </c>
      <c r="G96" s="2487">
        <v>1.1002150000000768</v>
      </c>
      <c r="H96" s="2487">
        <v>1.9250000013107671E-3</v>
      </c>
      <c r="I96" s="2487">
        <v>13.517872999999781</v>
      </c>
      <c r="J96" s="2487">
        <v>-6.7478200000000754</v>
      </c>
      <c r="K96" s="898"/>
      <c r="L96" s="1797"/>
    </row>
    <row r="97" spans="1:14" s="779" customFormat="1" ht="12" customHeight="1">
      <c r="A97" s="1796" t="s">
        <v>1571</v>
      </c>
      <c r="B97" s="2486">
        <v>-72.352000000000004</v>
      </c>
      <c r="C97" s="2487">
        <v>-2504.5449999999996</v>
      </c>
      <c r="D97" s="2487">
        <v>162.00600000000003</v>
      </c>
      <c r="E97" s="2487">
        <v>-609.86500000000001</v>
      </c>
      <c r="F97" s="2487">
        <v>-188.79599999999999</v>
      </c>
      <c r="G97" s="2487">
        <v>81.8149999999996</v>
      </c>
      <c r="H97" s="2487">
        <v>-901.77800000000002</v>
      </c>
      <c r="I97" s="2487">
        <v>-380.16300000000001</v>
      </c>
      <c r="J97" s="2487">
        <v>-1708.837</v>
      </c>
      <c r="K97" s="898"/>
      <c r="L97" s="898"/>
      <c r="M97" s="898"/>
      <c r="N97" s="898"/>
    </row>
    <row r="98" spans="1:14" s="779" customFormat="1" ht="12" customHeight="1">
      <c r="A98" s="782" t="s">
        <v>715</v>
      </c>
      <c r="B98" s="2486">
        <v>-57.737000000000002</v>
      </c>
      <c r="C98" s="2487">
        <v>-482.84800000000007</v>
      </c>
      <c r="D98" s="2487">
        <v>-12.776000000000028</v>
      </c>
      <c r="E98" s="2487">
        <v>-224.36199999999999</v>
      </c>
      <c r="F98" s="2487">
        <v>-289.428</v>
      </c>
      <c r="G98" s="2487">
        <v>31.4390000000001</v>
      </c>
      <c r="H98" s="2487">
        <v>521.38300000000004</v>
      </c>
      <c r="I98" s="2487">
        <v>-1459.7049999999999</v>
      </c>
      <c r="J98" s="2487">
        <v>-448.09500000000003</v>
      </c>
      <c r="K98" s="898"/>
      <c r="L98" s="898"/>
      <c r="M98" s="898"/>
      <c r="N98" s="898"/>
    </row>
    <row r="99" spans="1:14" s="779" customFormat="1" ht="12" customHeight="1">
      <c r="A99" s="780" t="s">
        <v>724</v>
      </c>
      <c r="B99" s="2486">
        <v>103.17700000000001</v>
      </c>
      <c r="C99" s="2487">
        <v>227.81700000000001</v>
      </c>
      <c r="D99" s="2487">
        <v>224.77599999999998</v>
      </c>
      <c r="E99" s="2487">
        <v>257.86799999999999</v>
      </c>
      <c r="F99" s="2487">
        <v>150.642</v>
      </c>
      <c r="G99" s="2487">
        <v>296.28299999999996</v>
      </c>
      <c r="H99" s="2487">
        <v>219.37200000000001</v>
      </c>
      <c r="I99" s="2487">
        <v>46.272999999999996</v>
      </c>
      <c r="J99" s="2487">
        <v>144.12099999999998</v>
      </c>
      <c r="K99" s="898"/>
      <c r="L99" s="898"/>
      <c r="M99" s="898"/>
      <c r="N99" s="898"/>
    </row>
    <row r="100" spans="1:14" s="779" customFormat="1" ht="12" customHeight="1">
      <c r="A100" s="780" t="s">
        <v>717</v>
      </c>
      <c r="B100" s="1076">
        <v>0</v>
      </c>
      <c r="C100" s="778">
        <v>0</v>
      </c>
      <c r="D100" s="778">
        <v>0</v>
      </c>
      <c r="E100" s="778">
        <v>0</v>
      </c>
      <c r="F100" s="778">
        <v>0</v>
      </c>
      <c r="G100" s="2487">
        <v>3.2900000000000027</v>
      </c>
      <c r="H100" s="2487">
        <v>3.7970000000000006</v>
      </c>
      <c r="I100" s="2487">
        <v>-15.962000000000002</v>
      </c>
      <c r="J100" s="2487">
        <v>-8.8970000000000002</v>
      </c>
      <c r="K100" s="898"/>
      <c r="L100" s="898"/>
      <c r="M100" s="898"/>
      <c r="N100" s="898"/>
    </row>
    <row r="101" spans="1:14" s="779" customFormat="1" ht="21" customHeight="1">
      <c r="A101" s="1886" t="s">
        <v>728</v>
      </c>
      <c r="B101" s="2486">
        <v>-9.2539999999999996</v>
      </c>
      <c r="C101" s="2487">
        <v>-3.4870000000000019</v>
      </c>
      <c r="D101" s="2487">
        <v>-8.9039999999999999</v>
      </c>
      <c r="E101" s="2487">
        <v>-7.6310000000000002</v>
      </c>
      <c r="F101" s="2487">
        <v>-9.0869999999999997</v>
      </c>
      <c r="G101" s="2487">
        <v>-8.7460000000000022</v>
      </c>
      <c r="H101" s="2487">
        <v>-9.4120000000000008</v>
      </c>
      <c r="I101" s="2487">
        <v>-7.4209999999999976</v>
      </c>
      <c r="J101" s="2487">
        <v>-9.1910000000000007</v>
      </c>
      <c r="K101" s="898"/>
      <c r="L101" s="898"/>
      <c r="M101" s="898"/>
      <c r="N101" s="898"/>
    </row>
    <row r="102" spans="1:14" s="792" customFormat="1" ht="12" customHeight="1">
      <c r="A102" s="1268" t="s">
        <v>722</v>
      </c>
      <c r="B102" s="2505">
        <v>92.094999999999999</v>
      </c>
      <c r="C102" s="2506">
        <v>-723.01599999999985</v>
      </c>
      <c r="D102" s="2507">
        <v>59.119000000000028</v>
      </c>
      <c r="E102" s="2507">
        <v>310.9849999999999</v>
      </c>
      <c r="F102" s="2507">
        <v>115.69099999999999</v>
      </c>
      <c r="G102" s="2507">
        <v>243.23878499999998</v>
      </c>
      <c r="H102" s="2507">
        <v>164.95407499999999</v>
      </c>
      <c r="I102" s="2507">
        <v>250.82712699999962</v>
      </c>
      <c r="J102" s="2507">
        <v>136.70681999999968</v>
      </c>
      <c r="K102" s="1795"/>
      <c r="L102" s="1272"/>
      <c r="M102" s="1272"/>
      <c r="N102" s="1272"/>
    </row>
    <row r="103" spans="1:14" s="723" customFormat="1" ht="12" customHeight="1">
      <c r="A103" s="1882" t="s">
        <v>1061</v>
      </c>
      <c r="B103" s="2484"/>
      <c r="C103" s="2489">
        <v>41.772336000001928</v>
      </c>
      <c r="D103" s="2485">
        <v>9.4589719999999318</v>
      </c>
      <c r="E103" s="2485">
        <v>-140.552267</v>
      </c>
      <c r="F103" s="2485">
        <v>-62.72107299999999</v>
      </c>
      <c r="G103" s="2485">
        <v>-58.519000000000005</v>
      </c>
      <c r="H103" s="2485">
        <v>-28.537500000000001</v>
      </c>
      <c r="I103" s="2485">
        <v>-68.463250000000016</v>
      </c>
      <c r="J103" s="2485">
        <v>-31.468249999999998</v>
      </c>
      <c r="K103" s="1270"/>
      <c r="L103" s="1270"/>
      <c r="M103" s="1270"/>
      <c r="N103" s="1270"/>
    </row>
    <row r="104" spans="1:14" s="723" customFormat="1" ht="12" customHeight="1">
      <c r="A104" s="1269" t="s">
        <v>1062</v>
      </c>
      <c r="B104" s="2502">
        <v>92.094999999999999</v>
      </c>
      <c r="C104" s="2503">
        <v>-681.24366399999792</v>
      </c>
      <c r="D104" s="2504">
        <v>68.57797199999996</v>
      </c>
      <c r="E104" s="2504">
        <v>170.4327329999999</v>
      </c>
      <c r="F104" s="2504">
        <v>52.969926999999998</v>
      </c>
      <c r="G104" s="2504">
        <v>184.71978499999997</v>
      </c>
      <c r="H104" s="2504">
        <v>136.41657499999999</v>
      </c>
      <c r="I104" s="2504">
        <v>182.694883</v>
      </c>
      <c r="J104" s="2504">
        <v>105.23857</v>
      </c>
      <c r="K104" s="1270"/>
      <c r="L104" s="1270"/>
      <c r="M104" s="1270"/>
      <c r="N104" s="1270"/>
    </row>
    <row r="105" spans="1:14" s="785" customFormat="1" ht="12" customHeight="1">
      <c r="A105" s="784"/>
      <c r="B105" s="793"/>
      <c r="C105" s="793"/>
      <c r="D105" s="793"/>
      <c r="E105" s="793"/>
      <c r="F105" s="793"/>
      <c r="G105" s="793"/>
      <c r="H105" s="793"/>
      <c r="I105" s="793"/>
      <c r="J105" s="793"/>
      <c r="K105" s="1273"/>
      <c r="L105" s="1273"/>
      <c r="M105" s="1273"/>
      <c r="N105" s="1273"/>
    </row>
    <row r="106" spans="1:14" s="723" customFormat="1" ht="18" customHeight="1">
      <c r="A106" s="1267" t="s">
        <v>721</v>
      </c>
      <c r="B106" s="1077"/>
      <c r="C106" s="1354"/>
      <c r="D106" s="790"/>
      <c r="E106" s="790"/>
      <c r="F106" s="790"/>
      <c r="G106" s="790"/>
      <c r="H106" s="790"/>
      <c r="I106" s="790"/>
      <c r="J106" s="790"/>
    </row>
    <row r="107" spans="1:14" s="774" customFormat="1" ht="12" customHeight="1">
      <c r="A107" s="782" t="s">
        <v>1282</v>
      </c>
      <c r="B107" s="2486">
        <v>600.23500000000001</v>
      </c>
      <c r="C107" s="2493">
        <v>606.13200000000006</v>
      </c>
      <c r="D107" s="2487">
        <v>604.59199999999987</v>
      </c>
      <c r="E107" s="2487">
        <v>640.05799999999999</v>
      </c>
      <c r="F107" s="2487">
        <v>647.51700000000005</v>
      </c>
      <c r="G107" s="2487">
        <v>699.43450096479307</v>
      </c>
      <c r="H107" s="2487">
        <v>656.51935000000003</v>
      </c>
      <c r="I107" s="2487">
        <v>672.85673199999997</v>
      </c>
      <c r="J107" s="2487">
        <v>669.56041600000003</v>
      </c>
    </row>
    <row r="108" spans="1:14" s="774" customFormat="1" ht="12" customHeight="1">
      <c r="A108" s="782" t="s">
        <v>1278</v>
      </c>
      <c r="B108" s="2486">
        <v>-83.863</v>
      </c>
      <c r="C108" s="2493">
        <v>-99.283000000000015</v>
      </c>
      <c r="D108" s="2487">
        <v>-80.117000000000019</v>
      </c>
      <c r="E108" s="2487">
        <v>-110.28399999999998</v>
      </c>
      <c r="F108" s="2487">
        <v>-101.44</v>
      </c>
      <c r="G108" s="2487">
        <v>-111.5293628342329</v>
      </c>
      <c r="H108" s="2487">
        <v>-107.44253</v>
      </c>
      <c r="I108" s="2487">
        <v>-112.135943</v>
      </c>
      <c r="J108" s="2487">
        <v>-92.486164000000002</v>
      </c>
    </row>
    <row r="109" spans="1:14" s="774" customFormat="1" ht="12" customHeight="1">
      <c r="A109" s="782" t="s">
        <v>16</v>
      </c>
      <c r="B109" s="2486">
        <v>7.2809999999999997</v>
      </c>
      <c r="C109" s="2493">
        <v>5.3939999999999992</v>
      </c>
      <c r="D109" s="2487">
        <v>5.819</v>
      </c>
      <c r="E109" s="2487">
        <v>6.37</v>
      </c>
      <c r="F109" s="2487">
        <v>5.9370000000000003</v>
      </c>
      <c r="G109" s="2487">
        <v>4.5683709999999991</v>
      </c>
      <c r="H109" s="2487">
        <v>2.9607049999999999</v>
      </c>
      <c r="I109" s="2487">
        <v>5.8101180000000001</v>
      </c>
      <c r="J109" s="2487">
        <v>3.910806</v>
      </c>
    </row>
    <row r="110" spans="1:14" s="774" customFormat="1" ht="12" customHeight="1">
      <c r="A110" s="782" t="s">
        <v>169</v>
      </c>
      <c r="B110" s="2486">
        <v>-276.68799999999999</v>
      </c>
      <c r="C110" s="2493">
        <v>-186.95799999999997</v>
      </c>
      <c r="D110" s="2487">
        <v>-275.19300000000004</v>
      </c>
      <c r="E110" s="2487">
        <v>-287.35499999999996</v>
      </c>
      <c r="F110" s="2487">
        <v>-301.15199999999999</v>
      </c>
      <c r="G110" s="2487">
        <v>-314.02960299999995</v>
      </c>
      <c r="H110" s="2487">
        <v>-304.729218</v>
      </c>
      <c r="I110" s="2487">
        <v>-309.20503400000001</v>
      </c>
      <c r="J110" s="2487">
        <v>-316.13314500000001</v>
      </c>
    </row>
    <row r="111" spans="1:14" s="794" customFormat="1" ht="21" customHeight="1">
      <c r="A111" s="791" t="s">
        <v>726</v>
      </c>
      <c r="B111" s="2509">
        <v>246.96500000000003</v>
      </c>
      <c r="C111" s="2510">
        <v>325.28500000000008</v>
      </c>
      <c r="D111" s="2511">
        <v>255.10099999999983</v>
      </c>
      <c r="E111" s="2511">
        <v>248.78900000000004</v>
      </c>
      <c r="F111" s="2511">
        <v>250.86200000000002</v>
      </c>
      <c r="G111" s="2511">
        <v>278.44390613056021</v>
      </c>
      <c r="H111" s="2511">
        <v>247.30830699999996</v>
      </c>
      <c r="I111" s="2511">
        <v>257.32587299999994</v>
      </c>
      <c r="J111" s="2511">
        <v>264.85191299999997</v>
      </c>
    </row>
    <row r="112" spans="1:14" s="774" customFormat="1" ht="12" customHeight="1">
      <c r="A112" s="795" t="s">
        <v>625</v>
      </c>
      <c r="B112" s="2335"/>
      <c r="C112" s="2336"/>
      <c r="D112" s="2336"/>
      <c r="E112" s="2336"/>
      <c r="F112" s="2336"/>
      <c r="G112" s="2336"/>
      <c r="H112" s="2336"/>
      <c r="I112" s="2336"/>
      <c r="J112" s="2336"/>
    </row>
    <row r="113" spans="1:11" s="774" customFormat="1" ht="12" customHeight="1">
      <c r="A113" s="780" t="s">
        <v>677</v>
      </c>
      <c r="B113" s="2512">
        <v>114.476</v>
      </c>
      <c r="C113" s="2513">
        <v>169.238</v>
      </c>
      <c r="D113" s="2513">
        <v>163.03</v>
      </c>
      <c r="E113" s="2513">
        <v>163.84300000000005</v>
      </c>
      <c r="F113" s="2513">
        <v>162.19999999999999</v>
      </c>
      <c r="G113" s="2513">
        <v>201.50100000000006</v>
      </c>
      <c r="H113" s="2513">
        <v>175.88399999999996</v>
      </c>
      <c r="I113" s="2513">
        <v>189.69200000000004</v>
      </c>
      <c r="J113" s="2513">
        <v>183.857</v>
      </c>
    </row>
    <row r="114" spans="1:11" s="774" customFormat="1" ht="12" customHeight="1">
      <c r="A114" s="780" t="s">
        <v>713</v>
      </c>
      <c r="B114" s="2512">
        <v>137.548</v>
      </c>
      <c r="C114" s="2513">
        <v>154.51500000000007</v>
      </c>
      <c r="D114" s="2513">
        <v>97.134999999999991</v>
      </c>
      <c r="E114" s="2513">
        <v>88.304000000000002</v>
      </c>
      <c r="F114" s="2513">
        <v>95.350999999999999</v>
      </c>
      <c r="G114" s="2513">
        <v>84.776399999999995</v>
      </c>
      <c r="H114" s="2513">
        <v>81.256600000000006</v>
      </c>
      <c r="I114" s="2513">
        <v>61.537000000000013</v>
      </c>
      <c r="J114" s="2513">
        <v>96.937999999999988</v>
      </c>
    </row>
    <row r="115" spans="1:11" s="779" customFormat="1" ht="12" customHeight="1">
      <c r="A115" s="1796" t="s">
        <v>727</v>
      </c>
      <c r="B115" s="2486">
        <v>4.1970000000000454</v>
      </c>
      <c r="C115" s="2493">
        <v>5.0599999999996044</v>
      </c>
      <c r="D115" s="2487">
        <v>3.4760000000003259</v>
      </c>
      <c r="E115" s="2487">
        <v>5.3379999999992265</v>
      </c>
      <c r="F115" s="2487">
        <v>1.699000000000126</v>
      </c>
      <c r="G115" s="2487">
        <v>1.1002150000000768</v>
      </c>
      <c r="H115" s="2487">
        <v>1.9250000013107671E-3</v>
      </c>
      <c r="I115" s="2487">
        <v>13.517872999999893</v>
      </c>
      <c r="J115" s="2487">
        <v>-6.7478199999999902</v>
      </c>
    </row>
    <row r="116" spans="1:11" s="774" customFormat="1" ht="21" customHeight="1">
      <c r="A116" s="1887" t="s">
        <v>725</v>
      </c>
      <c r="B116" s="2494">
        <v>-9.2539999999999996</v>
      </c>
      <c r="C116" s="2495">
        <v>-3.4870000000000019</v>
      </c>
      <c r="D116" s="2495">
        <v>-8.9039999999999999</v>
      </c>
      <c r="E116" s="2495">
        <v>-7.6310000000000002</v>
      </c>
      <c r="F116" s="2495">
        <v>-9.0869999999999997</v>
      </c>
      <c r="G116" s="2495">
        <v>-8.7460000000000022</v>
      </c>
      <c r="H116" s="2495">
        <v>-9.4120000000000008</v>
      </c>
      <c r="I116" s="2495">
        <v>-7.4209999999999976</v>
      </c>
      <c r="J116" s="2495">
        <v>-9.1910000000000007</v>
      </c>
    </row>
    <row r="117" spans="1:11" s="792" customFormat="1" ht="21" customHeight="1">
      <c r="A117" s="796" t="s">
        <v>726</v>
      </c>
      <c r="B117" s="2514">
        <v>246.96700000000007</v>
      </c>
      <c r="C117" s="2515">
        <v>325.32599999999962</v>
      </c>
      <c r="D117" s="2511">
        <v>254.73700000000031</v>
      </c>
      <c r="E117" s="2511">
        <v>248.78900000000004</v>
      </c>
      <c r="F117" s="2515">
        <v>250.86200000000002</v>
      </c>
      <c r="G117" s="2515">
        <v>278.44390613056021</v>
      </c>
      <c r="H117" s="2515">
        <v>247.43052500000127</v>
      </c>
      <c r="I117" s="2515">
        <v>257.32587299999994</v>
      </c>
      <c r="J117" s="2515">
        <v>264.85617999999999</v>
      </c>
    </row>
    <row r="118" spans="1:11" s="792" customFormat="1" ht="12.75" customHeight="1">
      <c r="A118" s="782"/>
      <c r="B118" s="797"/>
      <c r="C118" s="797"/>
      <c r="D118" s="797"/>
      <c r="E118" s="797"/>
      <c r="F118" s="797"/>
      <c r="G118" s="797"/>
    </row>
    <row r="119" spans="1:11" s="522" customFormat="1" ht="22.5" customHeight="1">
      <c r="A119" s="1881"/>
      <c r="B119" s="611"/>
      <c r="C119" s="611"/>
      <c r="D119" s="611"/>
      <c r="E119" s="611"/>
      <c r="F119" s="611"/>
      <c r="G119" s="611"/>
      <c r="H119" s="611"/>
      <c r="I119" s="611"/>
      <c r="J119" s="679"/>
      <c r="K119" s="679"/>
    </row>
    <row r="120" spans="1:11" s="512" customFormat="1" ht="33.75" customHeight="1">
      <c r="A120" s="2775" t="s">
        <v>1281</v>
      </c>
      <c r="B120" s="2775"/>
      <c r="C120" s="2775"/>
      <c r="D120" s="2775"/>
      <c r="E120" s="2775"/>
      <c r="F120" s="2775"/>
      <c r="G120" s="2775"/>
      <c r="H120" s="2775"/>
      <c r="I120" s="2775"/>
      <c r="J120" s="2775"/>
    </row>
    <row r="121" spans="1:11" s="505" customFormat="1" ht="3.75" customHeight="1">
      <c r="A121" s="674"/>
      <c r="B121" s="1581"/>
      <c r="C121" s="1581"/>
      <c r="D121" s="880"/>
      <c r="E121" s="880"/>
      <c r="F121" s="1581"/>
      <c r="G121" s="880"/>
      <c r="H121" s="880"/>
      <c r="I121" s="880"/>
      <c r="J121" s="880"/>
    </row>
    <row r="122" spans="1:11" s="512" customFormat="1" ht="18" customHeight="1">
      <c r="A122" s="2785" t="s">
        <v>1274</v>
      </c>
      <c r="B122" s="2785"/>
      <c r="C122" s="2785"/>
      <c r="D122" s="2785"/>
      <c r="E122" s="2785"/>
      <c r="F122" s="2785"/>
      <c r="G122" s="2785"/>
      <c r="H122" s="2785"/>
      <c r="I122" s="2785"/>
      <c r="J122" s="2785"/>
    </row>
    <row r="123" spans="1:11" s="505" customFormat="1" ht="3.75" customHeight="1">
      <c r="A123" s="674"/>
      <c r="B123" s="1555"/>
      <c r="C123" s="1555"/>
      <c r="D123" s="1556"/>
      <c r="E123" s="1556"/>
      <c r="F123" s="1555"/>
      <c r="G123" s="1556"/>
      <c r="H123" s="1556"/>
      <c r="I123" s="1556"/>
      <c r="J123" s="1556"/>
    </row>
    <row r="124" spans="1:11" s="709" customFormat="1" ht="13.5" customHeight="1">
      <c r="A124" s="899" t="s">
        <v>1</v>
      </c>
      <c r="B124" s="947" t="s">
        <v>1812</v>
      </c>
      <c r="C124" s="292" t="s">
        <v>1683</v>
      </c>
      <c r="D124" s="662" t="s">
        <v>1650</v>
      </c>
      <c r="E124" s="662" t="s">
        <v>1577</v>
      </c>
      <c r="F124" s="662" t="s">
        <v>1325</v>
      </c>
      <c r="G124" s="662" t="s">
        <v>1288</v>
      </c>
      <c r="H124" s="662" t="s">
        <v>1219</v>
      </c>
      <c r="I124" s="662" t="s">
        <v>1120</v>
      </c>
      <c r="J124" s="662" t="s">
        <v>1075</v>
      </c>
    </row>
    <row r="125" spans="1:11" s="846" customFormat="1" ht="12" customHeight="1">
      <c r="A125" s="1888" t="s">
        <v>2011</v>
      </c>
      <c r="B125" s="1552"/>
      <c r="C125" s="1553"/>
      <c r="D125" s="1554"/>
      <c r="E125" s="1554"/>
      <c r="F125" s="1554"/>
      <c r="G125" s="1554"/>
      <c r="H125" s="1554"/>
      <c r="I125" s="1553"/>
      <c r="J125" s="1553"/>
    </row>
    <row r="126" spans="1:11" s="846" customFormat="1" ht="9.9499999999999993" customHeight="1">
      <c r="A126" s="1889" t="s">
        <v>1268</v>
      </c>
      <c r="B126" s="2516">
        <v>192.977</v>
      </c>
      <c r="C126" s="2517">
        <v>187.44499999999999</v>
      </c>
      <c r="D126" s="2518">
        <v>191.035</v>
      </c>
      <c r="E126" s="2518">
        <v>207.44</v>
      </c>
      <c r="F126" s="2518">
        <v>220.63499999999999</v>
      </c>
      <c r="G126" s="2518">
        <v>210.29357083143299</v>
      </c>
      <c r="H126" s="2518">
        <v>200.27827431051898</v>
      </c>
      <c r="I126" s="2517">
        <v>191.38697500560301</v>
      </c>
      <c r="J126" s="2517">
        <v>191.68617985244501</v>
      </c>
    </row>
    <row r="127" spans="1:11" s="846" customFormat="1" ht="9.9499999999999993" customHeight="1">
      <c r="A127" s="1889" t="s">
        <v>1269</v>
      </c>
      <c r="B127" s="2516">
        <v>31.184999999999999</v>
      </c>
      <c r="C127" s="2517">
        <v>31.913999999999994</v>
      </c>
      <c r="D127" s="2518">
        <v>31.683</v>
      </c>
      <c r="E127" s="2518">
        <v>30.841000000000001</v>
      </c>
      <c r="F127" s="2518">
        <v>28.731999999999999</v>
      </c>
      <c r="G127" s="2518">
        <v>28.289975625000011</v>
      </c>
      <c r="H127" s="2518">
        <v>26.644986119000002</v>
      </c>
      <c r="I127" s="2517">
        <v>24.937654635999991</v>
      </c>
      <c r="J127" s="2517">
        <v>23.657383620000001</v>
      </c>
    </row>
    <row r="128" spans="1:11" s="846" customFormat="1" ht="15" customHeight="1">
      <c r="A128" s="1890" t="s">
        <v>2012</v>
      </c>
      <c r="B128" s="2516"/>
      <c r="C128" s="2517"/>
      <c r="D128" s="2518"/>
      <c r="E128" s="2518"/>
      <c r="F128" s="2518"/>
      <c r="G128" s="2518"/>
      <c r="H128" s="2518"/>
      <c r="I128" s="2517"/>
      <c r="J128" s="2517"/>
    </row>
    <row r="129" spans="1:14" s="846" customFormat="1" ht="9.9499999999999993" customHeight="1">
      <c r="A129" s="1889" t="s">
        <v>1268</v>
      </c>
      <c r="B129" s="2516">
        <v>33.295999999999999</v>
      </c>
      <c r="C129" s="2517">
        <v>31.917999999999992</v>
      </c>
      <c r="D129" s="2518">
        <v>24.902000000000001</v>
      </c>
      <c r="E129" s="2518">
        <v>33.020000000000003</v>
      </c>
      <c r="F129" s="2518">
        <v>28.524999999999999</v>
      </c>
      <c r="G129" s="2518">
        <v>26.349797861114407</v>
      </c>
      <c r="H129" s="2518">
        <v>28.639361112435299</v>
      </c>
      <c r="I129" s="2517">
        <v>25.686184803862897</v>
      </c>
      <c r="J129" s="2517">
        <v>28.419656222587403</v>
      </c>
    </row>
    <row r="130" spans="1:14" s="846" customFormat="1" ht="6" customHeight="1">
      <c r="A130" s="1571"/>
      <c r="B130" s="2516"/>
      <c r="C130" s="2517"/>
      <c r="D130" s="2518"/>
      <c r="E130" s="2518"/>
      <c r="F130" s="2518"/>
      <c r="G130" s="2518"/>
      <c r="H130" s="2518"/>
      <c r="I130" s="2517"/>
      <c r="J130" s="2517"/>
    </row>
    <row r="131" spans="1:14" s="846" customFormat="1" ht="12" customHeight="1">
      <c r="A131" s="1891" t="s">
        <v>2013</v>
      </c>
      <c r="B131" s="2516"/>
      <c r="C131" s="2517"/>
      <c r="D131" s="2518"/>
      <c r="E131" s="2518"/>
      <c r="F131" s="2518"/>
      <c r="G131" s="2518"/>
      <c r="H131" s="2518"/>
      <c r="I131" s="2517"/>
      <c r="J131" s="2517"/>
    </row>
    <row r="132" spans="1:14" s="846" customFormat="1" ht="9.9499999999999993" customHeight="1">
      <c r="A132" s="1572" t="s">
        <v>1270</v>
      </c>
      <c r="B132" s="2516"/>
      <c r="C132" s="2517"/>
      <c r="D132" s="2518"/>
      <c r="E132" s="2518"/>
      <c r="F132" s="2518"/>
      <c r="G132" s="2518"/>
      <c r="H132" s="2518"/>
      <c r="I132" s="2517"/>
      <c r="J132" s="2517"/>
    </row>
    <row r="133" spans="1:14" s="846" customFormat="1" ht="9.9499999999999993" customHeight="1">
      <c r="A133" s="1892" t="s">
        <v>1268</v>
      </c>
      <c r="B133" s="2516">
        <v>102.417</v>
      </c>
      <c r="C133" s="2517">
        <v>74.034999999999997</v>
      </c>
      <c r="D133" s="2518">
        <v>69.628999999999991</v>
      </c>
      <c r="E133" s="2518">
        <v>76.066000000000003</v>
      </c>
      <c r="F133" s="2518">
        <v>84.03</v>
      </c>
      <c r="G133" s="2518">
        <v>86.946008469399999</v>
      </c>
      <c r="H133" s="2518">
        <v>72.194334807999979</v>
      </c>
      <c r="I133" s="2517">
        <v>70.637123803299971</v>
      </c>
      <c r="J133" s="2517">
        <v>86.062532919300011</v>
      </c>
    </row>
    <row r="134" spans="1:14" s="846" customFormat="1" ht="9.9499999999999993" customHeight="1">
      <c r="A134" s="1892" t="s">
        <v>1269</v>
      </c>
      <c r="B134" s="2516">
        <v>80.620999999999995</v>
      </c>
      <c r="C134" s="2517">
        <v>134.82499999999993</v>
      </c>
      <c r="D134" s="2518">
        <v>130.52600000000001</v>
      </c>
      <c r="E134" s="2518">
        <v>130.38900000000001</v>
      </c>
      <c r="F134" s="2518">
        <v>130.06</v>
      </c>
      <c r="G134" s="2518">
        <v>154.89235183999995</v>
      </c>
      <c r="H134" s="2518">
        <v>126.88432716400006</v>
      </c>
      <c r="I134" s="2517">
        <v>129.64315462599998</v>
      </c>
      <c r="J134" s="2517">
        <v>128.61016636999997</v>
      </c>
    </row>
    <row r="135" spans="1:14" s="846" customFormat="1" ht="15" customHeight="1">
      <c r="A135" s="1573" t="s">
        <v>1271</v>
      </c>
      <c r="B135" s="2516"/>
      <c r="C135" s="2517"/>
      <c r="D135" s="2518"/>
      <c r="E135" s="2518"/>
      <c r="F135" s="2518"/>
      <c r="G135" s="2518"/>
      <c r="H135" s="2518"/>
      <c r="I135" s="2517"/>
      <c r="J135" s="2517"/>
    </row>
    <row r="136" spans="1:14" s="846" customFormat="1" ht="9.9499999999999993" customHeight="1">
      <c r="A136" s="1892" t="s">
        <v>1268</v>
      </c>
      <c r="B136" s="2516">
        <v>68.876000000000005</v>
      </c>
      <c r="C136" s="2517">
        <v>65.547000000000011</v>
      </c>
      <c r="D136" s="2518">
        <v>63.646000000000001</v>
      </c>
      <c r="E136" s="2518">
        <v>66.366</v>
      </c>
      <c r="F136" s="2518">
        <v>58.350999999999999</v>
      </c>
      <c r="G136" s="2518">
        <v>61.974753272837575</v>
      </c>
      <c r="H136" s="2518">
        <v>59.293057465462454</v>
      </c>
      <c r="I136" s="2517">
        <v>56.030997406962598</v>
      </c>
      <c r="J136" s="2517">
        <v>56.561191854737402</v>
      </c>
    </row>
    <row r="137" spans="1:14" s="846" customFormat="1" ht="15" customHeight="1">
      <c r="A137" s="1573" t="s">
        <v>1272</v>
      </c>
      <c r="B137" s="2516"/>
      <c r="C137" s="2517"/>
      <c r="D137" s="2518"/>
      <c r="E137" s="2518"/>
      <c r="F137" s="2518"/>
      <c r="G137" s="2518"/>
      <c r="H137" s="2518"/>
      <c r="I137" s="2517"/>
      <c r="J137" s="2517"/>
    </row>
    <row r="138" spans="1:14" s="846" customFormat="1" ht="9.9499999999999993" customHeight="1">
      <c r="A138" s="1892" t="s">
        <v>1268</v>
      </c>
      <c r="B138" s="2516">
        <v>72.403000000000006</v>
      </c>
      <c r="C138" s="2517">
        <v>68.399999999999963</v>
      </c>
      <c r="D138" s="2518">
        <v>77.121000000000024</v>
      </c>
      <c r="E138" s="2518">
        <v>81.023999999999987</v>
      </c>
      <c r="F138" s="2518">
        <v>76.765000000000001</v>
      </c>
      <c r="G138" s="2518">
        <v>75.085011485008181</v>
      </c>
      <c r="H138" s="2518">
        <v>86.778803451498661</v>
      </c>
      <c r="I138" s="2517">
        <v>83.555711673134937</v>
      </c>
      <c r="J138" s="2517">
        <v>82.940473390358235</v>
      </c>
    </row>
    <row r="139" spans="1:14" s="846" customFormat="1" ht="15" customHeight="1">
      <c r="A139" s="1573" t="s">
        <v>1273</v>
      </c>
      <c r="B139" s="2516"/>
      <c r="C139" s="2517"/>
      <c r="D139" s="2518"/>
      <c r="E139" s="2518"/>
      <c r="F139" s="2518"/>
      <c r="G139" s="2518"/>
      <c r="H139" s="2518"/>
      <c r="I139" s="2517"/>
      <c r="J139" s="2517"/>
    </row>
    <row r="140" spans="1:14" s="846" customFormat="1" ht="9.9499999999999993" customHeight="1">
      <c r="A140" s="1892" t="s">
        <v>1268</v>
      </c>
      <c r="B140" s="2516">
        <v>6.5359999999999996</v>
      </c>
      <c r="C140" s="2517">
        <v>6.0699999999999958</v>
      </c>
      <c r="D140" s="2518">
        <v>6.3280000000000021</v>
      </c>
      <c r="E140" s="2518">
        <v>4.6680000000000001</v>
      </c>
      <c r="F140" s="2518">
        <v>7.9240000000000004</v>
      </c>
      <c r="G140" s="2518">
        <v>28.541865602499982</v>
      </c>
      <c r="H140" s="2518">
        <v>23.862197287500038</v>
      </c>
      <c r="I140" s="2517">
        <v>39.384296994999985</v>
      </c>
      <c r="J140" s="2517">
        <v>40.081640114999999</v>
      </c>
      <c r="M140" s="1833"/>
      <c r="N140" s="1833"/>
    </row>
    <row r="141" spans="1:14" s="848" customFormat="1" ht="9.9499999999999993" customHeight="1">
      <c r="A141" s="1892" t="s">
        <v>1269</v>
      </c>
      <c r="B141" s="2516">
        <v>2.67</v>
      </c>
      <c r="C141" s="2517">
        <v>2.4980000000000007</v>
      </c>
      <c r="D141" s="2518">
        <v>0.82099999999999929</v>
      </c>
      <c r="E141" s="2518">
        <v>2.613</v>
      </c>
      <c r="F141" s="2518">
        <v>3.4079999999999999</v>
      </c>
      <c r="G141" s="2518">
        <v>18.31458291749999</v>
      </c>
      <c r="H141" s="2518">
        <v>22.359279586500008</v>
      </c>
      <c r="I141" s="2517">
        <v>35.154947001000004</v>
      </c>
      <c r="J141" s="2517">
        <v>31.541190495000002</v>
      </c>
    </row>
    <row r="142" spans="1:14" s="848" customFormat="1" ht="12" customHeight="1">
      <c r="A142" s="1574" t="s">
        <v>1280</v>
      </c>
      <c r="B142" s="2519">
        <v>590.98099999999988</v>
      </c>
      <c r="C142" s="2520">
        <v>602.65199999999993</v>
      </c>
      <c r="D142" s="2520">
        <v>595.69100000000003</v>
      </c>
      <c r="E142" s="2520">
        <v>632.42700000000002</v>
      </c>
      <c r="F142" s="2520">
        <v>638.43000000000006</v>
      </c>
      <c r="G142" s="2520">
        <v>690.68791790479304</v>
      </c>
      <c r="H142" s="2520">
        <v>646.93462130491525</v>
      </c>
      <c r="I142" s="2520">
        <v>656.41704595086378</v>
      </c>
      <c r="J142" s="2520">
        <v>669.56041483942806</v>
      </c>
    </row>
    <row r="143" spans="1:14" s="848" customFormat="1" ht="12" customHeight="1">
      <c r="A143" s="1575" t="s">
        <v>2010</v>
      </c>
      <c r="B143" s="2521">
        <v>9.2539999999999996</v>
      </c>
      <c r="C143" s="2522">
        <v>3.4870000000000019</v>
      </c>
      <c r="D143" s="2523">
        <v>8.9039999999999999</v>
      </c>
      <c r="E143" s="2523">
        <v>7.6310000000000002</v>
      </c>
      <c r="F143" s="2523">
        <v>9.0869999999999997</v>
      </c>
      <c r="G143" s="2523">
        <v>8.746583059999999</v>
      </c>
      <c r="H143" s="2523">
        <v>9.5847293600000008</v>
      </c>
      <c r="I143" s="2523">
        <v>16.439687580000001</v>
      </c>
      <c r="J143" s="1566">
        <v>0</v>
      </c>
    </row>
    <row r="144" spans="1:14" s="848" customFormat="1" ht="12" customHeight="1">
      <c r="A144" s="1893" t="s">
        <v>1276</v>
      </c>
      <c r="B144" s="2524">
        <v>600.2349999999999</v>
      </c>
      <c r="C144" s="2525">
        <v>606.1389999999999</v>
      </c>
      <c r="D144" s="2526">
        <v>604.59500000000003</v>
      </c>
      <c r="E144" s="2526">
        <v>640.05799999999999</v>
      </c>
      <c r="F144" s="2526">
        <v>647.51700000000005</v>
      </c>
      <c r="G144" s="2526">
        <v>699.43450096479307</v>
      </c>
      <c r="H144" s="2526">
        <v>656.51935066491524</v>
      </c>
      <c r="I144" s="2525">
        <v>672.85673353086383</v>
      </c>
      <c r="J144" s="2525">
        <v>669.56041483942806</v>
      </c>
    </row>
    <row r="145" spans="1:21" s="848" customFormat="1" ht="5.25" customHeight="1">
      <c r="A145" s="1894"/>
      <c r="B145" s="1567"/>
      <c r="C145" s="1567"/>
      <c r="D145" s="1568"/>
      <c r="E145" s="1568"/>
      <c r="F145" s="1568"/>
      <c r="G145" s="1568"/>
      <c r="H145" s="1568"/>
      <c r="I145" s="1567"/>
      <c r="J145" s="1567"/>
    </row>
    <row r="146" spans="1:21" s="848" customFormat="1" ht="19.5" customHeight="1">
      <c r="A146" s="2619" t="s">
        <v>2053</v>
      </c>
      <c r="B146" s="2619"/>
      <c r="C146" s="2619"/>
      <c r="D146" s="2619"/>
      <c r="E146" s="2619"/>
      <c r="F146" s="2619"/>
      <c r="G146" s="2619"/>
      <c r="H146" s="2619"/>
      <c r="I146" s="2619"/>
      <c r="J146" s="2619"/>
    </row>
    <row r="147" spans="1:21" s="848" customFormat="1" ht="12.75" customHeight="1">
      <c r="A147" s="2786" t="s">
        <v>2009</v>
      </c>
      <c r="B147" s="2786"/>
      <c r="C147" s="2786"/>
      <c r="D147" s="2786"/>
      <c r="E147" s="2786"/>
      <c r="F147" s="2786"/>
      <c r="G147" s="2786"/>
      <c r="H147" s="2786"/>
      <c r="I147" s="2786"/>
      <c r="J147" s="2786"/>
    </row>
    <row r="148" spans="1:21" s="848" customFormat="1" ht="15.75" customHeight="1">
      <c r="A148" s="1577"/>
      <c r="B148" s="1569"/>
      <c r="C148" s="1569"/>
      <c r="D148" s="1570"/>
      <c r="E148" s="1570"/>
      <c r="F148" s="1570"/>
      <c r="G148" s="1570"/>
      <c r="H148" s="1570"/>
      <c r="I148" s="1569"/>
      <c r="J148" s="1569"/>
    </row>
    <row r="149" spans="1:21" s="512" customFormat="1" ht="11.25" customHeight="1">
      <c r="A149" s="2785" t="s">
        <v>1287</v>
      </c>
      <c r="B149" s="2785"/>
      <c r="C149" s="2785"/>
      <c r="D149" s="2785"/>
      <c r="E149" s="2785"/>
      <c r="F149" s="2785"/>
      <c r="G149" s="2785"/>
      <c r="H149" s="2785"/>
      <c r="I149" s="2785"/>
      <c r="J149" s="2785"/>
    </row>
    <row r="150" spans="1:21" s="505" customFormat="1" ht="3.75" customHeight="1">
      <c r="A150" s="674"/>
      <c r="B150" s="1555"/>
      <c r="C150" s="1555"/>
      <c r="D150" s="1556"/>
      <c r="E150" s="1556"/>
      <c r="F150" s="1555"/>
      <c r="G150" s="1556"/>
      <c r="H150" s="1556"/>
      <c r="I150" s="1556"/>
      <c r="J150" s="1556"/>
    </row>
    <row r="151" spans="1:21" s="709" customFormat="1" ht="13.5" customHeight="1">
      <c r="A151" s="899" t="s">
        <v>1</v>
      </c>
      <c r="B151" s="947" t="s">
        <v>1812</v>
      </c>
      <c r="C151" s="292" t="s">
        <v>1683</v>
      </c>
      <c r="D151" s="662" t="s">
        <v>1650</v>
      </c>
      <c r="E151" s="662" t="s">
        <v>1577</v>
      </c>
      <c r="F151" s="662" t="s">
        <v>1325</v>
      </c>
      <c r="G151" s="662" t="s">
        <v>1288</v>
      </c>
      <c r="H151" s="662" t="s">
        <v>1219</v>
      </c>
      <c r="I151" s="662" t="s">
        <v>1120</v>
      </c>
      <c r="J151" s="662" t="s">
        <v>1075</v>
      </c>
    </row>
    <row r="152" spans="1:21" s="846" customFormat="1" ht="12" customHeight="1">
      <c r="A152" s="1574" t="s">
        <v>2014</v>
      </c>
      <c r="B152" s="2516">
        <v>-39.884999999999998</v>
      </c>
      <c r="C152" s="2517">
        <v>-41.81</v>
      </c>
      <c r="D152" s="2518">
        <v>-34.468999999999994</v>
      </c>
      <c r="E152" s="2518">
        <v>-50.965999999999994</v>
      </c>
      <c r="F152" s="2518">
        <v>-46.765000000000001</v>
      </c>
      <c r="G152" s="2518">
        <v>-43.311798576637329</v>
      </c>
      <c r="H152" s="2518">
        <v>-33.088148693238999</v>
      </c>
      <c r="I152" s="2517">
        <v>-47.632068070123694</v>
      </c>
      <c r="J152" s="2517">
        <v>-36.844984659999994</v>
      </c>
      <c r="M152" s="1833"/>
      <c r="N152" s="1833"/>
      <c r="O152" s="1833"/>
      <c r="P152" s="1833"/>
      <c r="Q152" s="1833"/>
      <c r="R152" s="1833"/>
      <c r="S152" s="1833"/>
      <c r="T152" s="1833"/>
      <c r="U152" s="1833"/>
    </row>
    <row r="153" spans="1:21" s="846" customFormat="1" ht="6" customHeight="1">
      <c r="A153" s="1571"/>
      <c r="B153" s="2516"/>
      <c r="C153" s="2517"/>
      <c r="D153" s="2518"/>
      <c r="E153" s="2518"/>
      <c r="F153" s="2518"/>
      <c r="G153" s="2518"/>
      <c r="H153" s="2518"/>
      <c r="I153" s="2517"/>
      <c r="J153" s="2517"/>
      <c r="M153" s="1833"/>
      <c r="N153" s="1833"/>
      <c r="O153" s="1833"/>
      <c r="P153" s="1833"/>
      <c r="Q153" s="1833"/>
      <c r="R153" s="1833"/>
      <c r="S153" s="1833"/>
      <c r="T153" s="1833"/>
      <c r="U153" s="1833"/>
    </row>
    <row r="154" spans="1:21" s="846" customFormat="1" ht="12" customHeight="1">
      <c r="A154" s="1571" t="s">
        <v>2015</v>
      </c>
      <c r="B154" s="2516">
        <v>-7.5549999999999997</v>
      </c>
      <c r="C154" s="2517">
        <v>-10.009999999999998</v>
      </c>
      <c r="D154" s="2518">
        <v>-8.879999999999999</v>
      </c>
      <c r="E154" s="2518">
        <v>-8.6700000000000017</v>
      </c>
      <c r="F154" s="2518">
        <v>-8.02</v>
      </c>
      <c r="G154" s="2518">
        <v>-10.399238350463175</v>
      </c>
      <c r="H154" s="2518">
        <v>-8.3911886899044319</v>
      </c>
      <c r="I154" s="2517">
        <v>-9.843756969632393</v>
      </c>
      <c r="J154" s="2517">
        <v>-6.892815989999999</v>
      </c>
      <c r="M154" s="1833"/>
      <c r="N154" s="1833"/>
      <c r="O154" s="1833"/>
      <c r="P154" s="1833"/>
      <c r="Q154" s="1833"/>
      <c r="R154" s="1833"/>
      <c r="S154" s="1833"/>
      <c r="T154" s="1833"/>
      <c r="U154" s="1833"/>
    </row>
    <row r="155" spans="1:21" s="846" customFormat="1" ht="6" customHeight="1">
      <c r="A155" s="1571"/>
      <c r="B155" s="2516"/>
      <c r="C155" s="2517"/>
      <c r="D155" s="2518"/>
      <c r="E155" s="2518"/>
      <c r="F155" s="2518"/>
      <c r="G155" s="2518"/>
      <c r="H155" s="2518"/>
      <c r="I155" s="2517"/>
      <c r="J155" s="2517"/>
      <c r="M155" s="1833"/>
      <c r="N155" s="1833"/>
      <c r="O155" s="1833"/>
      <c r="P155" s="1833"/>
      <c r="Q155" s="1833"/>
      <c r="R155" s="1833"/>
      <c r="S155" s="1833"/>
      <c r="T155" s="1833"/>
      <c r="U155" s="1833"/>
    </row>
    <row r="156" spans="1:21" s="846" customFormat="1" ht="12" customHeight="1">
      <c r="A156" s="1571" t="s">
        <v>2016</v>
      </c>
      <c r="B156" s="2516"/>
      <c r="C156" s="2517"/>
      <c r="D156" s="2518"/>
      <c r="E156" s="2518"/>
      <c r="F156" s="2518"/>
      <c r="G156" s="2518"/>
      <c r="H156" s="2518"/>
      <c r="I156" s="2517"/>
      <c r="J156" s="2517"/>
      <c r="M156" s="1833"/>
      <c r="N156" s="1833"/>
      <c r="O156" s="1833"/>
      <c r="P156" s="1833"/>
      <c r="Q156" s="1833"/>
      <c r="R156" s="1833"/>
      <c r="S156" s="1833"/>
      <c r="T156" s="1833"/>
      <c r="U156" s="1833"/>
    </row>
    <row r="157" spans="1:21" s="846" customFormat="1" ht="12" customHeight="1">
      <c r="A157" s="1572" t="s">
        <v>1284</v>
      </c>
      <c r="B157" s="2516">
        <v>-10.363</v>
      </c>
      <c r="C157" s="2517">
        <v>-10.650000000000007</v>
      </c>
      <c r="D157" s="2518">
        <v>-7.3979999999999979</v>
      </c>
      <c r="E157" s="2518">
        <v>-11.69</v>
      </c>
      <c r="F157" s="2518">
        <v>-10.542</v>
      </c>
      <c r="G157" s="2518">
        <v>-13.108272732101881</v>
      </c>
      <c r="H157" s="2518">
        <v>-17.676424257380301</v>
      </c>
      <c r="I157" s="2517">
        <v>-8.5857818205178233</v>
      </c>
      <c r="J157" s="2517">
        <v>-10.15952119</v>
      </c>
      <c r="M157" s="1833"/>
      <c r="N157" s="1833"/>
      <c r="O157" s="1833"/>
      <c r="P157" s="1833"/>
      <c r="Q157" s="1833"/>
      <c r="R157" s="1833"/>
      <c r="S157" s="1833"/>
      <c r="T157" s="1833"/>
      <c r="U157" s="1833"/>
    </row>
    <row r="158" spans="1:21" s="846" customFormat="1" ht="12" customHeight="1">
      <c r="A158" s="1573" t="s">
        <v>744</v>
      </c>
      <c r="B158" s="2516">
        <v>-11.497</v>
      </c>
      <c r="C158" s="2517">
        <v>-12.49</v>
      </c>
      <c r="D158" s="2518">
        <v>-8.4239999999999977</v>
      </c>
      <c r="E158" s="2518">
        <v>-13.456999999999999</v>
      </c>
      <c r="F158" s="2518">
        <v>-11.699</v>
      </c>
      <c r="G158" s="2518">
        <v>-12.208621380621253</v>
      </c>
      <c r="H158" s="2518">
        <v>-11.838793591390559</v>
      </c>
      <c r="I158" s="2517">
        <v>-12.735110237988188</v>
      </c>
      <c r="J158" s="2517">
        <v>-9.5074747899999998</v>
      </c>
      <c r="M158" s="1833"/>
      <c r="N158" s="1833"/>
      <c r="O158" s="1833"/>
      <c r="P158" s="1833"/>
      <c r="Q158" s="1833"/>
      <c r="R158" s="1833"/>
      <c r="S158" s="1833"/>
      <c r="T158" s="1833"/>
      <c r="U158" s="1833"/>
    </row>
    <row r="159" spans="1:21" s="846" customFormat="1" ht="12" customHeight="1">
      <c r="A159" s="1573" t="s">
        <v>743</v>
      </c>
      <c r="B159" s="2516">
        <v>-9.91</v>
      </c>
      <c r="C159" s="2517">
        <v>-19.549999999999997</v>
      </c>
      <c r="D159" s="2518">
        <v>-17.026999999999994</v>
      </c>
      <c r="E159" s="2518">
        <v>-20.743000000000002</v>
      </c>
      <c r="F159" s="2518">
        <v>-19.78</v>
      </c>
      <c r="G159" s="2518">
        <v>-20.32223127145167</v>
      </c>
      <c r="H159" s="2518">
        <v>-26.996633258325726</v>
      </c>
      <c r="I159" s="2517">
        <v>-18.395066340222584</v>
      </c>
      <c r="J159" s="2517">
        <v>-19.666069130000004</v>
      </c>
      <c r="M159" s="1833"/>
      <c r="N159" s="1833"/>
      <c r="O159" s="1833"/>
      <c r="P159" s="1833"/>
      <c r="Q159" s="1833"/>
      <c r="R159" s="1833"/>
      <c r="S159" s="1833"/>
      <c r="T159" s="1833"/>
      <c r="U159" s="1833"/>
    </row>
    <row r="160" spans="1:21" s="846" customFormat="1" ht="12" customHeight="1">
      <c r="A160" s="1573" t="s">
        <v>751</v>
      </c>
      <c r="B160" s="2516">
        <v>-1.4330000000000001</v>
      </c>
      <c r="C160" s="2517">
        <v>-1.4800000000000006</v>
      </c>
      <c r="D160" s="2518">
        <v>-1.018</v>
      </c>
      <c r="E160" s="2518">
        <v>-1.6460000000000001</v>
      </c>
      <c r="F160" s="2518">
        <v>-1.4259999999999999</v>
      </c>
      <c r="G160" s="2518">
        <v>-8.3222630829575834</v>
      </c>
      <c r="H160" s="2518">
        <v>-4.1401540202886302</v>
      </c>
      <c r="I160" s="2517">
        <v>-12.525552676753788</v>
      </c>
      <c r="J160" s="2517">
        <v>-6.4320302199999997</v>
      </c>
      <c r="M160" s="1833"/>
      <c r="N160" s="1833"/>
      <c r="O160" s="1833"/>
      <c r="P160" s="1833"/>
      <c r="Q160" s="1833"/>
      <c r="R160" s="1833"/>
      <c r="S160" s="1833"/>
      <c r="T160" s="1833"/>
      <c r="U160" s="1833"/>
    </row>
    <row r="161" spans="1:21" s="846" customFormat="1" ht="12" customHeight="1">
      <c r="A161" s="1573" t="s">
        <v>770</v>
      </c>
      <c r="B161" s="2516">
        <v>-3.2240000000000002</v>
      </c>
      <c r="C161" s="2517">
        <v>-3.8100000000000005</v>
      </c>
      <c r="D161" s="2518">
        <v>-2.3699999999999997</v>
      </c>
      <c r="E161" s="2518">
        <v>-3.1120000000000001</v>
      </c>
      <c r="F161" s="2518">
        <v>-3.2080000000000002</v>
      </c>
      <c r="G161" s="2518">
        <v>-3.8569374400000012</v>
      </c>
      <c r="H161" s="2518">
        <v>-5.3111874800000001</v>
      </c>
      <c r="I161" s="2517">
        <v>-2.4186069799999994</v>
      </c>
      <c r="J161" s="2517">
        <v>-2.9832681000000005</v>
      </c>
      <c r="M161" s="1833"/>
      <c r="N161" s="1833"/>
      <c r="O161" s="1833"/>
      <c r="P161" s="1833"/>
      <c r="Q161" s="1833"/>
      <c r="R161" s="1833"/>
      <c r="S161" s="1833"/>
      <c r="T161" s="1833"/>
      <c r="U161" s="1833"/>
    </row>
    <row r="162" spans="1:21" s="848" customFormat="1" ht="12" customHeight="1">
      <c r="A162" s="1893" t="s">
        <v>1279</v>
      </c>
      <c r="B162" s="2524">
        <v>-83.867000000000004</v>
      </c>
      <c r="C162" s="2525">
        <v>-99.800000000000011</v>
      </c>
      <c r="D162" s="2525">
        <v>-79.585999999999984</v>
      </c>
      <c r="E162" s="2525">
        <v>-110.28399999999998</v>
      </c>
      <c r="F162" s="2525">
        <v>-101.44</v>
      </c>
      <c r="G162" s="2525">
        <v>-111.5293628342329</v>
      </c>
      <c r="H162" s="2525">
        <v>-107.44252999052866</v>
      </c>
      <c r="I162" s="2525">
        <v>-112.13594309523846</v>
      </c>
      <c r="J162" s="2525">
        <v>-92.486164080000009</v>
      </c>
      <c r="M162" s="1833"/>
      <c r="N162" s="1833"/>
      <c r="O162" s="1833"/>
      <c r="P162" s="1833"/>
      <c r="Q162" s="1833"/>
      <c r="R162" s="1833"/>
      <c r="S162" s="1833"/>
      <c r="T162" s="1833"/>
      <c r="U162" s="1833"/>
    </row>
    <row r="163" spans="1:21" s="522" customFormat="1" ht="22.5" customHeight="1">
      <c r="A163" s="1881"/>
      <c r="B163" s="611"/>
      <c r="C163" s="611"/>
      <c r="D163" s="611"/>
      <c r="E163" s="611"/>
      <c r="F163" s="611"/>
      <c r="G163" s="611"/>
      <c r="H163" s="611"/>
      <c r="I163" s="611"/>
      <c r="J163" s="679"/>
      <c r="K163" s="679"/>
    </row>
    <row r="164" spans="1:21" s="512" customFormat="1" ht="18.75" customHeight="1">
      <c r="A164" s="612" t="s">
        <v>1002</v>
      </c>
    </row>
    <row r="165" spans="1:21" s="512" customFormat="1" ht="12" customHeight="1">
      <c r="A165" s="612"/>
    </row>
    <row r="166" spans="1:21" s="709" customFormat="1" ht="13.5" customHeight="1">
      <c r="A166" s="1895" t="s">
        <v>50</v>
      </c>
      <c r="B166" s="947" t="s">
        <v>1812</v>
      </c>
      <c r="C166" s="292" t="s">
        <v>1683</v>
      </c>
      <c r="D166" s="662" t="s">
        <v>1650</v>
      </c>
      <c r="E166" s="662" t="s">
        <v>1577</v>
      </c>
      <c r="F166" s="662" t="s">
        <v>1325</v>
      </c>
      <c r="G166" s="662" t="s">
        <v>1288</v>
      </c>
      <c r="H166" s="662" t="s">
        <v>1219</v>
      </c>
      <c r="I166" s="662" t="s">
        <v>1120</v>
      </c>
      <c r="J166" s="662" t="s">
        <v>1075</v>
      </c>
    </row>
    <row r="167" spans="1:21" s="799" customFormat="1" ht="12" customHeight="1">
      <c r="A167" s="1896" t="s">
        <v>729</v>
      </c>
      <c r="B167" s="1078"/>
      <c r="C167" s="808"/>
      <c r="D167" s="798"/>
      <c r="E167" s="798"/>
      <c r="F167" s="798"/>
      <c r="G167" s="798"/>
      <c r="H167" s="798"/>
      <c r="I167" s="798"/>
      <c r="J167" s="798"/>
    </row>
    <row r="168" spans="1:21" s="799" customFormat="1" ht="12" customHeight="1">
      <c r="A168" s="755" t="s">
        <v>730</v>
      </c>
      <c r="B168" s="1078"/>
      <c r="C168" s="808"/>
      <c r="D168" s="798"/>
      <c r="E168" s="798"/>
      <c r="F168" s="798"/>
      <c r="G168" s="798"/>
      <c r="H168" s="798"/>
      <c r="I168" s="798"/>
      <c r="J168" s="798"/>
    </row>
    <row r="169" spans="1:21" s="799" customFormat="1" ht="12" customHeight="1">
      <c r="A169" s="755" t="s">
        <v>731</v>
      </c>
      <c r="B169" s="1078">
        <v>-3.59</v>
      </c>
      <c r="C169" s="808">
        <v>6.01</v>
      </c>
      <c r="D169" s="798">
        <v>-8.26</v>
      </c>
      <c r="E169" s="798">
        <v>5.36</v>
      </c>
      <c r="F169" s="798">
        <v>3.02</v>
      </c>
      <c r="G169" s="798">
        <v>-4.82</v>
      </c>
      <c r="H169" s="798">
        <v>-2.25</v>
      </c>
      <c r="I169" s="798">
        <v>8.9700000000000006</v>
      </c>
      <c r="J169" s="798">
        <v>1.51</v>
      </c>
    </row>
    <row r="170" spans="1:21" s="799" customFormat="1" ht="12" customHeight="1">
      <c r="A170" s="755" t="s">
        <v>732</v>
      </c>
      <c r="B170" s="1078">
        <v>-1.17</v>
      </c>
      <c r="C170" s="808">
        <v>5.73</v>
      </c>
      <c r="D170" s="798">
        <v>-9.11</v>
      </c>
      <c r="E170" s="798">
        <v>-0.26</v>
      </c>
      <c r="F170" s="798">
        <v>4.0599999999999996</v>
      </c>
      <c r="G170" s="798">
        <v>1.39</v>
      </c>
      <c r="H170" s="798">
        <v>-0.2</v>
      </c>
      <c r="I170" s="798">
        <v>4.0599999999999996</v>
      </c>
      <c r="J170" s="798">
        <v>0.21</v>
      </c>
    </row>
    <row r="171" spans="1:21" s="765" customFormat="1" ht="12" customHeight="1">
      <c r="A171" s="755" t="s">
        <v>733</v>
      </c>
      <c r="B171" s="1078">
        <v>1.91</v>
      </c>
      <c r="C171" s="808">
        <v>0.35</v>
      </c>
      <c r="D171" s="798">
        <v>0.88</v>
      </c>
      <c r="E171" s="798">
        <v>-0.57999999999999996</v>
      </c>
      <c r="F171" s="798">
        <v>0.15</v>
      </c>
      <c r="G171" s="798">
        <v>2.74</v>
      </c>
      <c r="H171" s="798">
        <v>1.22</v>
      </c>
      <c r="I171" s="798">
        <v>2.35</v>
      </c>
      <c r="J171" s="798">
        <v>1.71</v>
      </c>
    </row>
    <row r="172" spans="1:21" s="765" customFormat="1" ht="12" customHeight="1">
      <c r="A172" s="755" t="s">
        <v>734</v>
      </c>
      <c r="B172" s="1078">
        <v>2.95</v>
      </c>
      <c r="C172" s="808">
        <v>0.74</v>
      </c>
      <c r="D172" s="798">
        <v>0.56999999999999995</v>
      </c>
      <c r="E172" s="798">
        <v>-1.48</v>
      </c>
      <c r="F172" s="798">
        <v>1.64</v>
      </c>
      <c r="G172" s="798">
        <v>1.7</v>
      </c>
      <c r="H172" s="798">
        <v>1.24</v>
      </c>
      <c r="I172" s="798">
        <v>1.9</v>
      </c>
      <c r="J172" s="798">
        <v>1.7</v>
      </c>
    </row>
    <row r="173" spans="1:21" s="765" customFormat="1" ht="12" customHeight="1">
      <c r="A173" s="755" t="s">
        <v>735</v>
      </c>
      <c r="B173" s="1078">
        <v>0.61</v>
      </c>
      <c r="C173" s="808">
        <v>0.37</v>
      </c>
      <c r="D173" s="798">
        <v>-0.03</v>
      </c>
      <c r="E173" s="798">
        <v>0.39</v>
      </c>
      <c r="F173" s="798">
        <v>0.37</v>
      </c>
      <c r="G173" s="798">
        <v>0.46</v>
      </c>
      <c r="H173" s="798">
        <v>0.53</v>
      </c>
      <c r="I173" s="798">
        <v>0.53</v>
      </c>
      <c r="J173" s="798">
        <v>0.52</v>
      </c>
    </row>
    <row r="174" spans="1:21" s="765" customFormat="1" ht="12" customHeight="1">
      <c r="A174" s="755" t="s">
        <v>736</v>
      </c>
      <c r="B174" s="1078">
        <v>1.1200000000000001</v>
      </c>
      <c r="C174" s="808">
        <v>1.1999999999999997</v>
      </c>
      <c r="D174" s="798">
        <v>1.1800000000000002</v>
      </c>
      <c r="E174" s="798">
        <v>1.1299999999999999</v>
      </c>
      <c r="F174" s="798">
        <v>1.17</v>
      </c>
      <c r="G174" s="798">
        <v>1.1900000000000004</v>
      </c>
      <c r="H174" s="798">
        <v>1.2399999999999998</v>
      </c>
      <c r="I174" s="798">
        <v>1.19</v>
      </c>
      <c r="J174" s="798">
        <v>1.1200000000000001</v>
      </c>
    </row>
    <row r="175" spans="1:21" s="765" customFormat="1" ht="12" customHeight="1">
      <c r="A175" s="759" t="s">
        <v>737</v>
      </c>
      <c r="B175" s="1078">
        <v>1.3</v>
      </c>
      <c r="C175" s="808">
        <v>6.6999999999999993</v>
      </c>
      <c r="D175" s="798">
        <v>2.9</v>
      </c>
      <c r="E175" s="798">
        <v>2.5</v>
      </c>
      <c r="F175" s="798">
        <v>1.4</v>
      </c>
      <c r="G175" s="798">
        <v>2.6000000000000005</v>
      </c>
      <c r="H175" s="800">
        <v>1.8999999999999997</v>
      </c>
      <c r="I175" s="800">
        <v>1.7</v>
      </c>
      <c r="J175" s="800">
        <v>1.2</v>
      </c>
    </row>
    <row r="176" spans="1:21" s="765" customFormat="1" ht="12" customHeight="1">
      <c r="A176" s="1897" t="s">
        <v>738</v>
      </c>
      <c r="B176" s="1079">
        <v>0.91</v>
      </c>
      <c r="C176" s="1355">
        <v>2.19</v>
      </c>
      <c r="D176" s="801">
        <v>0.21</v>
      </c>
      <c r="E176" s="801">
        <v>0.89</v>
      </c>
      <c r="F176" s="801">
        <v>1.31</v>
      </c>
      <c r="G176" s="801">
        <v>1.31</v>
      </c>
      <c r="H176" s="801">
        <v>1.1200000000000001</v>
      </c>
      <c r="I176" s="801">
        <v>1.73</v>
      </c>
      <c r="J176" s="801">
        <v>1.18</v>
      </c>
    </row>
    <row r="177" spans="1:10" s="765" customFormat="1" ht="12" customHeight="1">
      <c r="A177" s="755" t="s">
        <v>1102</v>
      </c>
      <c r="B177" s="1078">
        <v>0.49</v>
      </c>
      <c r="C177" s="808">
        <v>2.27</v>
      </c>
      <c r="D177" s="798">
        <v>0.64</v>
      </c>
      <c r="E177" s="798">
        <v>1.2</v>
      </c>
      <c r="F177" s="798">
        <v>0.86</v>
      </c>
      <c r="G177" s="798">
        <v>0.97</v>
      </c>
      <c r="H177" s="798">
        <v>1.06</v>
      </c>
      <c r="I177" s="798">
        <v>1.61</v>
      </c>
      <c r="J177" s="798">
        <v>1.66</v>
      </c>
    </row>
    <row r="178" spans="1:10" s="765" customFormat="1" ht="12" customHeight="1">
      <c r="A178" s="755" t="s">
        <v>739</v>
      </c>
      <c r="B178" s="1078">
        <v>3.72</v>
      </c>
      <c r="C178" s="808">
        <v>9.18</v>
      </c>
      <c r="D178" s="798">
        <v>0.83</v>
      </c>
      <c r="E178" s="798">
        <v>3.6</v>
      </c>
      <c r="F178" s="798">
        <v>5.4</v>
      </c>
      <c r="G178" s="798">
        <v>5.4</v>
      </c>
      <c r="H178" s="798">
        <v>4.5999999999999996</v>
      </c>
      <c r="I178" s="798">
        <v>7.2</v>
      </c>
      <c r="J178" s="798">
        <v>4.8</v>
      </c>
    </row>
    <row r="179" spans="1:10" s="765" customFormat="1" ht="5.25" customHeight="1">
      <c r="A179" s="1898"/>
      <c r="B179" s="1080"/>
      <c r="C179" s="1356"/>
      <c r="D179" s="802"/>
      <c r="E179" s="802"/>
      <c r="F179" s="802"/>
      <c r="G179" s="802"/>
      <c r="H179" s="802"/>
      <c r="I179" s="802"/>
      <c r="J179" s="802"/>
    </row>
    <row r="180" spans="1:10" s="765" customFormat="1" ht="12" customHeight="1">
      <c r="A180" s="1899" t="s">
        <v>740</v>
      </c>
      <c r="B180" s="1078"/>
      <c r="C180" s="808"/>
      <c r="D180" s="798"/>
      <c r="E180" s="798"/>
      <c r="F180" s="798"/>
      <c r="G180" s="798"/>
      <c r="H180" s="798"/>
      <c r="I180" s="798"/>
      <c r="J180" s="798"/>
    </row>
    <row r="181" spans="1:10" s="765" customFormat="1" ht="12" customHeight="1">
      <c r="A181" s="759" t="s">
        <v>741</v>
      </c>
      <c r="B181" s="1081">
        <v>0.54</v>
      </c>
      <c r="C181" s="1357">
        <v>0.52</v>
      </c>
      <c r="D181" s="800">
        <v>-0.04</v>
      </c>
      <c r="E181" s="800">
        <v>0.91</v>
      </c>
      <c r="F181" s="800">
        <v>1.1499999999999999</v>
      </c>
      <c r="G181" s="800">
        <v>0.37</v>
      </c>
      <c r="H181" s="800">
        <v>0.87</v>
      </c>
      <c r="I181" s="800">
        <v>1.04</v>
      </c>
      <c r="J181" s="800">
        <v>1.04</v>
      </c>
    </row>
    <row r="182" spans="1:10" s="806" customFormat="1" ht="9" customHeight="1">
      <c r="A182" s="803"/>
      <c r="B182" s="804"/>
      <c r="C182" s="804"/>
      <c r="D182" s="804"/>
      <c r="E182" s="804"/>
      <c r="F182" s="804"/>
      <c r="G182" s="804"/>
      <c r="H182" s="805"/>
      <c r="I182" s="804"/>
      <c r="J182" s="804"/>
    </row>
    <row r="183" spans="1:10" s="765" customFormat="1" ht="12" customHeight="1">
      <c r="A183" s="761" t="s">
        <v>742</v>
      </c>
      <c r="B183" s="807"/>
      <c r="C183" s="807"/>
      <c r="D183" s="807"/>
      <c r="E183" s="807"/>
      <c r="F183" s="807"/>
      <c r="G183" s="807"/>
      <c r="H183" s="807"/>
      <c r="I183" s="807"/>
      <c r="J183" s="807"/>
    </row>
    <row r="184" spans="1:10" s="765" customFormat="1" ht="12" customHeight="1">
      <c r="A184" s="1898" t="s">
        <v>743</v>
      </c>
      <c r="B184" s="1080">
        <v>0.31</v>
      </c>
      <c r="C184" s="1356">
        <v>2.54</v>
      </c>
      <c r="D184" s="802">
        <v>0.49</v>
      </c>
      <c r="E184" s="802">
        <v>1.1499999999999999</v>
      </c>
      <c r="F184" s="802">
        <v>1</v>
      </c>
      <c r="G184" s="802">
        <v>1.06</v>
      </c>
      <c r="H184" s="802">
        <v>0.97</v>
      </c>
      <c r="I184" s="802">
        <v>1.55</v>
      </c>
      <c r="J184" s="802">
        <v>1.6</v>
      </c>
    </row>
    <row r="185" spans="1:10" s="765" customFormat="1" ht="5.25" customHeight="1">
      <c r="A185" s="755"/>
      <c r="B185" s="1078"/>
      <c r="C185" s="808"/>
      <c r="D185" s="798"/>
      <c r="E185" s="798"/>
      <c r="F185" s="798"/>
      <c r="G185" s="798"/>
      <c r="H185" s="798"/>
      <c r="I185" s="798"/>
      <c r="J185" s="798"/>
    </row>
    <row r="186" spans="1:10" s="765" customFormat="1" ht="12" customHeight="1">
      <c r="A186" s="755" t="s">
        <v>744</v>
      </c>
      <c r="B186" s="1078"/>
      <c r="C186" s="808"/>
      <c r="D186" s="798"/>
      <c r="E186" s="798"/>
      <c r="F186" s="808"/>
      <c r="G186" s="808"/>
      <c r="H186" s="808"/>
      <c r="I186" s="808">
        <v>1.8</v>
      </c>
      <c r="J186" s="808">
        <v>1.69</v>
      </c>
    </row>
    <row r="187" spans="1:10" s="765" customFormat="1" ht="12" customHeight="1">
      <c r="A187" s="755" t="s">
        <v>1285</v>
      </c>
      <c r="B187" s="1078">
        <v>0.49</v>
      </c>
      <c r="C187" s="808">
        <v>1.65</v>
      </c>
      <c r="D187" s="808">
        <v>0.83</v>
      </c>
      <c r="E187" s="808">
        <v>1.21</v>
      </c>
      <c r="F187" s="808">
        <v>0.7</v>
      </c>
      <c r="G187" s="808">
        <v>0.75</v>
      </c>
      <c r="H187" s="808">
        <v>1.1200000000000001</v>
      </c>
      <c r="I187" s="808"/>
      <c r="J187" s="808"/>
    </row>
    <row r="188" spans="1:10" s="765" customFormat="1" ht="12" customHeight="1">
      <c r="A188" s="755" t="s">
        <v>1286</v>
      </c>
      <c r="B188" s="1078">
        <v>0.57999999999999996</v>
      </c>
      <c r="C188" s="808">
        <v>2.4700000000000002</v>
      </c>
      <c r="D188" s="808">
        <v>0.75</v>
      </c>
      <c r="E188" s="808">
        <v>1.33</v>
      </c>
      <c r="F188" s="808">
        <v>0.91</v>
      </c>
      <c r="G188" s="808">
        <v>0.93</v>
      </c>
      <c r="H188" s="808">
        <v>1.17</v>
      </c>
      <c r="I188" s="808"/>
      <c r="J188" s="808"/>
    </row>
    <row r="189" spans="1:10" s="765" customFormat="1" ht="5.25" customHeight="1">
      <c r="A189" s="755"/>
      <c r="B189" s="1078"/>
      <c r="C189" s="808"/>
      <c r="D189" s="798"/>
      <c r="E189" s="798"/>
      <c r="F189" s="798"/>
      <c r="G189" s="798"/>
      <c r="H189" s="798"/>
      <c r="I189" s="798"/>
      <c r="J189" s="798"/>
    </row>
    <row r="190" spans="1:10" s="765" customFormat="1" ht="12" customHeight="1">
      <c r="A190" s="755" t="s">
        <v>747</v>
      </c>
      <c r="B190" s="1078"/>
      <c r="C190" s="808"/>
      <c r="D190" s="798"/>
      <c r="E190" s="798"/>
      <c r="F190" s="798"/>
      <c r="G190" s="798"/>
      <c r="H190" s="798"/>
      <c r="I190" s="798"/>
      <c r="J190" s="798"/>
    </row>
    <row r="191" spans="1:10" s="765" customFormat="1" ht="12" customHeight="1">
      <c r="A191" s="1900" t="s">
        <v>748</v>
      </c>
      <c r="B191" s="1078">
        <v>0.38</v>
      </c>
      <c r="C191" s="808">
        <v>2.11</v>
      </c>
      <c r="D191" s="798">
        <v>0.76</v>
      </c>
      <c r="E191" s="798">
        <v>1.17</v>
      </c>
      <c r="F191" s="798">
        <v>0.65</v>
      </c>
      <c r="G191" s="798">
        <v>0.86</v>
      </c>
      <c r="H191" s="798">
        <v>1.08</v>
      </c>
      <c r="I191" s="798">
        <v>1.69</v>
      </c>
      <c r="J191" s="798">
        <v>1.52</v>
      </c>
    </row>
    <row r="192" spans="1:10" s="765" customFormat="1" ht="12" customHeight="1">
      <c r="A192" s="1900" t="s">
        <v>749</v>
      </c>
      <c r="B192" s="1078">
        <v>0.62</v>
      </c>
      <c r="C192" s="808">
        <v>2.15</v>
      </c>
      <c r="D192" s="798">
        <v>0.62</v>
      </c>
      <c r="E192" s="798">
        <v>1.1599999999999999</v>
      </c>
      <c r="F192" s="798">
        <v>0.69</v>
      </c>
      <c r="G192" s="798">
        <v>0.86</v>
      </c>
      <c r="H192" s="798">
        <v>1.06</v>
      </c>
      <c r="I192" s="798">
        <v>1.73</v>
      </c>
      <c r="J192" s="798">
        <v>1.55</v>
      </c>
    </row>
    <row r="193" spans="1:11" s="765" customFormat="1" ht="5.25" customHeight="1">
      <c r="A193" s="755"/>
      <c r="B193" s="1078"/>
      <c r="C193" s="808"/>
      <c r="D193" s="798"/>
      <c r="E193" s="798"/>
      <c r="F193" s="798"/>
      <c r="G193" s="798"/>
      <c r="H193" s="798"/>
      <c r="I193" s="798"/>
      <c r="J193" s="798"/>
    </row>
    <row r="194" spans="1:11" s="765" customFormat="1" ht="12" customHeight="1">
      <c r="A194" s="755" t="s">
        <v>750</v>
      </c>
      <c r="B194" s="1078">
        <v>0.3</v>
      </c>
      <c r="C194" s="808">
        <v>2.35</v>
      </c>
      <c r="D194" s="798">
        <v>0.28000000000000003</v>
      </c>
      <c r="E194" s="798">
        <v>1.06</v>
      </c>
      <c r="F194" s="798">
        <v>1.05</v>
      </c>
      <c r="G194" s="808">
        <v>1.23</v>
      </c>
      <c r="H194" s="808">
        <v>1.01</v>
      </c>
      <c r="I194" s="808">
        <v>1.73</v>
      </c>
      <c r="J194" s="808">
        <v>1.82</v>
      </c>
    </row>
    <row r="195" spans="1:11" s="765" customFormat="1" ht="5.25" customHeight="1">
      <c r="A195" s="755"/>
      <c r="B195" s="1078"/>
      <c r="C195" s="808"/>
      <c r="D195" s="798"/>
      <c r="E195" s="798"/>
      <c r="F195" s="798"/>
      <c r="G195" s="798"/>
      <c r="H195" s="798"/>
      <c r="I195" s="798"/>
      <c r="J195" s="798"/>
    </row>
    <row r="196" spans="1:11" s="765" customFormat="1" ht="12" customHeight="1">
      <c r="A196" s="755" t="s">
        <v>1112</v>
      </c>
      <c r="B196" s="1078">
        <v>0.63</v>
      </c>
      <c r="C196" s="808">
        <v>1.74</v>
      </c>
      <c r="D196" s="808">
        <v>1.03</v>
      </c>
      <c r="E196" s="808">
        <v>1.0900000000000001</v>
      </c>
      <c r="F196" s="808">
        <v>0.81</v>
      </c>
      <c r="G196" s="808">
        <v>1.01</v>
      </c>
      <c r="H196" s="808">
        <v>0.99</v>
      </c>
      <c r="I196" s="808">
        <v>1.25</v>
      </c>
      <c r="J196" s="808">
        <v>1.83</v>
      </c>
    </row>
    <row r="197" spans="1:11" s="765" customFormat="1" ht="12" customHeight="1">
      <c r="A197" s="755" t="s">
        <v>781</v>
      </c>
      <c r="B197" s="1078">
        <v>0.41</v>
      </c>
      <c r="C197" s="808">
        <v>0.98</v>
      </c>
      <c r="D197" s="808">
        <v>0.73</v>
      </c>
      <c r="E197" s="808">
        <v>0.68</v>
      </c>
      <c r="F197" s="808">
        <v>0.7</v>
      </c>
      <c r="G197" s="808">
        <v>0.84</v>
      </c>
      <c r="H197" s="808">
        <v>0.83</v>
      </c>
      <c r="I197" s="808">
        <v>0.79</v>
      </c>
      <c r="J197" s="808">
        <v>2.1</v>
      </c>
    </row>
    <row r="198" spans="1:11" s="765" customFormat="1" ht="12" customHeight="1">
      <c r="A198" s="755" t="s">
        <v>751</v>
      </c>
      <c r="B198" s="1078">
        <v>0.84</v>
      </c>
      <c r="C198" s="808">
        <v>2.06</v>
      </c>
      <c r="D198" s="798">
        <v>0.94</v>
      </c>
      <c r="E198" s="798">
        <v>0.79</v>
      </c>
      <c r="F198" s="798">
        <v>1.1499999999999999</v>
      </c>
      <c r="G198" s="798">
        <v>1.28</v>
      </c>
      <c r="H198" s="798">
        <v>0.86</v>
      </c>
      <c r="I198" s="798">
        <v>1.03</v>
      </c>
      <c r="J198" s="798">
        <v>1.79</v>
      </c>
    </row>
    <row r="199" spans="1:11" s="765" customFormat="1" ht="12" customHeight="1">
      <c r="A199" s="1901" t="s">
        <v>752</v>
      </c>
      <c r="B199" s="1082">
        <v>0.49</v>
      </c>
      <c r="C199" s="1358">
        <v>2.27</v>
      </c>
      <c r="D199" s="809">
        <v>0.64</v>
      </c>
      <c r="E199" s="809">
        <v>1.2</v>
      </c>
      <c r="F199" s="809">
        <v>0.86</v>
      </c>
      <c r="G199" s="809">
        <v>0.97</v>
      </c>
      <c r="H199" s="809">
        <v>1.06</v>
      </c>
      <c r="I199" s="809">
        <v>1.61</v>
      </c>
      <c r="J199" s="809">
        <v>1.66</v>
      </c>
    </row>
    <row r="200" spans="1:11" s="765" customFormat="1" ht="7.5" customHeight="1">
      <c r="A200" s="806"/>
      <c r="B200" s="766"/>
      <c r="E200" s="766"/>
      <c r="H200" s="766"/>
    </row>
    <row r="201" spans="1:11" ht="12.75">
      <c r="A201" s="2628" t="s">
        <v>753</v>
      </c>
      <c r="B201" s="2628"/>
      <c r="C201" s="2628"/>
      <c r="D201" s="2628"/>
      <c r="E201" s="2628"/>
      <c r="F201" s="2628"/>
      <c r="G201" s="2628"/>
      <c r="H201" s="2628"/>
      <c r="I201" s="2628"/>
      <c r="J201" s="2628"/>
    </row>
    <row r="202" spans="1:11" ht="12.75" customHeight="1">
      <c r="A202" s="2628" t="s">
        <v>754</v>
      </c>
      <c r="B202" s="2628"/>
      <c r="C202" s="2628"/>
      <c r="D202" s="2628"/>
      <c r="E202" s="2628"/>
      <c r="F202" s="2628"/>
      <c r="G202" s="2628"/>
      <c r="H202" s="2628"/>
      <c r="I202" s="2628"/>
      <c r="J202" s="2628"/>
    </row>
    <row r="203" spans="1:11" ht="12.75" customHeight="1">
      <c r="A203" s="2628" t="s">
        <v>755</v>
      </c>
      <c r="B203" s="2628"/>
      <c r="C203" s="2628"/>
      <c r="D203" s="2628"/>
      <c r="E203" s="2628"/>
      <c r="F203" s="2628"/>
      <c r="G203" s="2628"/>
      <c r="H203" s="2628"/>
      <c r="I203" s="2628"/>
      <c r="J203" s="2628"/>
    </row>
    <row r="204" spans="1:11" s="731" customFormat="1" ht="12.75">
      <c r="A204" s="2783" t="s">
        <v>1103</v>
      </c>
      <c r="B204" s="2783"/>
      <c r="C204" s="2783"/>
      <c r="D204" s="2783"/>
      <c r="E204" s="2783"/>
      <c r="F204" s="2783"/>
      <c r="G204" s="2783"/>
      <c r="H204" s="2783"/>
      <c r="I204" s="2783"/>
      <c r="J204" s="2783"/>
    </row>
    <row r="205" spans="1:11" s="1579" customFormat="1" ht="22.5" customHeight="1">
      <c r="A205" s="1902"/>
      <c r="J205" s="1580"/>
      <c r="K205" s="679"/>
    </row>
    <row r="206" spans="1:11" s="513" customFormat="1" ht="33.75" customHeight="1">
      <c r="A206" s="2761" t="s">
        <v>1828</v>
      </c>
      <c r="B206" s="2761"/>
      <c r="C206" s="2761"/>
      <c r="D206" s="2761"/>
      <c r="E206" s="2761"/>
      <c r="F206" s="2761"/>
      <c r="G206" s="2761"/>
      <c r="H206" s="2761"/>
      <c r="I206" s="2761"/>
      <c r="J206" s="2761"/>
    </row>
    <row r="207" spans="1:11" s="512" customFormat="1" ht="12" customHeight="1"/>
    <row r="208" spans="1:11" s="812" customFormat="1" ht="9" customHeight="1">
      <c r="A208" s="1903"/>
      <c r="B208" s="810"/>
      <c r="C208" s="810" t="s">
        <v>756</v>
      </c>
      <c r="D208" s="811"/>
      <c r="E208" s="811" t="s">
        <v>757</v>
      </c>
      <c r="F208" s="810" t="s">
        <v>758</v>
      </c>
      <c r="G208" s="810" t="s">
        <v>759</v>
      </c>
      <c r="H208" s="810" t="s">
        <v>360</v>
      </c>
      <c r="I208" s="810"/>
      <c r="J208" s="810"/>
      <c r="K208" s="810"/>
    </row>
    <row r="209" spans="1:12" s="812" customFormat="1" ht="9" customHeight="1">
      <c r="A209" s="1903"/>
      <c r="B209" s="813" t="s">
        <v>756</v>
      </c>
      <c r="C209" s="813" t="s">
        <v>760</v>
      </c>
      <c r="D209" s="814" t="s">
        <v>757</v>
      </c>
      <c r="E209" s="813" t="s">
        <v>760</v>
      </c>
      <c r="F209" s="813" t="s">
        <v>761</v>
      </c>
      <c r="G209" s="813" t="s">
        <v>762</v>
      </c>
      <c r="H209" s="813" t="s">
        <v>1748</v>
      </c>
      <c r="I209" s="813" t="s">
        <v>763</v>
      </c>
      <c r="J209" s="813"/>
      <c r="K209" s="813"/>
    </row>
    <row r="210" spans="1:12" s="816" customFormat="1" ht="9" customHeight="1">
      <c r="A210" s="1904" t="s">
        <v>1</v>
      </c>
      <c r="B210" s="815" t="s">
        <v>764</v>
      </c>
      <c r="C210" s="815" t="s">
        <v>765</v>
      </c>
      <c r="D210" s="815" t="s">
        <v>764</v>
      </c>
      <c r="E210" s="815" t="s">
        <v>319</v>
      </c>
      <c r="F210" s="815" t="s">
        <v>766</v>
      </c>
      <c r="G210" s="815" t="s">
        <v>767</v>
      </c>
      <c r="H210" s="815" t="s">
        <v>1749</v>
      </c>
      <c r="I210" s="815" t="s">
        <v>768</v>
      </c>
      <c r="J210" s="815" t="s">
        <v>15</v>
      </c>
      <c r="K210" s="815" t="s">
        <v>266</v>
      </c>
    </row>
    <row r="211" spans="1:12" s="819" customFormat="1" ht="12" customHeight="1">
      <c r="A211" s="817" t="s">
        <v>1244</v>
      </c>
      <c r="B211" s="818"/>
      <c r="C211" s="818"/>
      <c r="D211" s="818"/>
      <c r="E211" s="818"/>
      <c r="F211" s="818"/>
      <c r="G211" s="818"/>
      <c r="H211" s="818"/>
      <c r="I211" s="818"/>
      <c r="J211" s="818"/>
      <c r="K211" s="818"/>
    </row>
    <row r="212" spans="1:12" s="819" customFormat="1" ht="12" customHeight="1">
      <c r="A212" s="1905" t="s">
        <v>745</v>
      </c>
      <c r="B212" s="2527">
        <v>57.25</v>
      </c>
      <c r="C212" s="2527">
        <v>640.51</v>
      </c>
      <c r="D212" s="2527">
        <v>1059.31</v>
      </c>
      <c r="E212" s="2527">
        <v>296</v>
      </c>
      <c r="F212" s="2527">
        <v>2961.64</v>
      </c>
      <c r="G212" s="2527">
        <v>3544.95</v>
      </c>
      <c r="H212" s="2527">
        <v>1994.93</v>
      </c>
      <c r="I212" s="2527">
        <v>758.35</v>
      </c>
      <c r="J212" s="2527">
        <v>89.87</v>
      </c>
      <c r="K212" s="2527">
        <v>11402.810000000001</v>
      </c>
      <c r="L212" s="1216"/>
    </row>
    <row r="213" spans="1:12" s="819" customFormat="1" ht="12" customHeight="1">
      <c r="A213" s="1905" t="s">
        <v>746</v>
      </c>
      <c r="B213" s="2527">
        <v>221.57</v>
      </c>
      <c r="C213" s="2527">
        <v>2467.44</v>
      </c>
      <c r="D213" s="2527">
        <v>2636.98</v>
      </c>
      <c r="E213" s="2527">
        <v>736.85</v>
      </c>
      <c r="F213" s="2527">
        <v>6309.07</v>
      </c>
      <c r="G213" s="2527">
        <v>8824.6</v>
      </c>
      <c r="H213" s="2527">
        <v>5132.5899999999992</v>
      </c>
      <c r="I213" s="2527">
        <v>1832.68</v>
      </c>
      <c r="J213" s="2527">
        <v>223.73</v>
      </c>
      <c r="K213" s="2527">
        <v>28385.510000000002</v>
      </c>
      <c r="L213" s="1216"/>
    </row>
    <row r="214" spans="1:12" s="819" customFormat="1" ht="12" customHeight="1">
      <c r="A214" s="782" t="s">
        <v>750</v>
      </c>
      <c r="B214" s="2527">
        <v>310.33999999999997</v>
      </c>
      <c r="C214" s="2527">
        <v>1996.9500000000003</v>
      </c>
      <c r="D214" s="2527">
        <v>2000.04</v>
      </c>
      <c r="E214" s="2527">
        <v>884.53</v>
      </c>
      <c r="F214" s="2527">
        <v>4444.24</v>
      </c>
      <c r="G214" s="2527">
        <v>4625.4799999999996</v>
      </c>
      <c r="H214" s="2527">
        <v>0</v>
      </c>
      <c r="I214" s="2527">
        <v>1444.23</v>
      </c>
      <c r="J214" s="2527">
        <v>91</v>
      </c>
      <c r="K214" s="2527">
        <v>15796.809999999998</v>
      </c>
      <c r="L214" s="1216"/>
    </row>
    <row r="215" spans="1:12" s="819" customFormat="1" ht="12" customHeight="1">
      <c r="A215" s="782" t="s">
        <v>751</v>
      </c>
      <c r="B215" s="2527">
        <v>0</v>
      </c>
      <c r="C215" s="2527">
        <v>0</v>
      </c>
      <c r="D215" s="2527">
        <v>272.73</v>
      </c>
      <c r="E215" s="2527">
        <v>145.47999999999999</v>
      </c>
      <c r="F215" s="2527">
        <v>1419.97</v>
      </c>
      <c r="G215" s="2527">
        <v>601.47</v>
      </c>
      <c r="H215" s="2527">
        <v>0</v>
      </c>
      <c r="I215" s="2527">
        <v>149.93</v>
      </c>
      <c r="J215" s="2527">
        <v>0</v>
      </c>
      <c r="K215" s="2527">
        <v>2589.58</v>
      </c>
      <c r="L215" s="1216"/>
    </row>
    <row r="216" spans="1:12" s="819" customFormat="1" ht="12" customHeight="1">
      <c r="A216" s="782" t="s">
        <v>1285</v>
      </c>
      <c r="B216" s="2527">
        <v>174.44</v>
      </c>
      <c r="C216" s="2527">
        <v>1938.7</v>
      </c>
      <c r="D216" s="2527">
        <v>2532.5500000000002</v>
      </c>
      <c r="E216" s="2527">
        <v>707.67</v>
      </c>
      <c r="F216" s="2527">
        <v>4828.47</v>
      </c>
      <c r="G216" s="2527">
        <v>12356.27</v>
      </c>
      <c r="H216" s="2527">
        <v>3307.67</v>
      </c>
      <c r="I216" s="2527">
        <v>1200.72</v>
      </c>
      <c r="J216" s="2527">
        <v>214.87</v>
      </c>
      <c r="K216" s="2527">
        <v>27261.360000000004</v>
      </c>
      <c r="L216" s="1216"/>
    </row>
    <row r="217" spans="1:12" s="819" customFormat="1" ht="12" customHeight="1">
      <c r="A217" s="782" t="s">
        <v>1286</v>
      </c>
      <c r="B217" s="2527">
        <v>620.91</v>
      </c>
      <c r="C217" s="2527">
        <v>6884.41</v>
      </c>
      <c r="D217" s="2527">
        <v>7710.99</v>
      </c>
      <c r="E217" s="2527">
        <v>2154.6799999999998</v>
      </c>
      <c r="F217" s="2527">
        <v>5022.59</v>
      </c>
      <c r="G217" s="2527">
        <v>37621.54</v>
      </c>
      <c r="H217" s="2527">
        <v>13487.43</v>
      </c>
      <c r="I217" s="2527">
        <v>8847.42</v>
      </c>
      <c r="J217" s="2527">
        <v>654.22</v>
      </c>
      <c r="K217" s="2527">
        <v>83004.189999999988</v>
      </c>
      <c r="L217" s="1216"/>
    </row>
    <row r="218" spans="1:12" s="819" customFormat="1" ht="12" customHeight="1">
      <c r="A218" s="782" t="s">
        <v>1112</v>
      </c>
      <c r="B218" s="2527">
        <v>5.89</v>
      </c>
      <c r="C218" s="2527">
        <v>153.33000000000001</v>
      </c>
      <c r="D218" s="2527">
        <v>421.61</v>
      </c>
      <c r="E218" s="2527">
        <v>216.68</v>
      </c>
      <c r="F218" s="2527">
        <v>1811.71</v>
      </c>
      <c r="G218" s="2527">
        <v>834.98</v>
      </c>
      <c r="H218" s="2527">
        <v>0</v>
      </c>
      <c r="I218" s="2527">
        <v>0</v>
      </c>
      <c r="J218" s="2527">
        <v>14</v>
      </c>
      <c r="K218" s="2527">
        <v>3458.2000000000003</v>
      </c>
      <c r="L218" s="1216"/>
    </row>
    <row r="219" spans="1:12" s="819" customFormat="1" ht="12" customHeight="1">
      <c r="A219" s="782" t="s">
        <v>781</v>
      </c>
      <c r="B219" s="2527">
        <v>0</v>
      </c>
      <c r="C219" s="2527">
        <v>0</v>
      </c>
      <c r="D219" s="2527">
        <v>0</v>
      </c>
      <c r="E219" s="2527">
        <v>0</v>
      </c>
      <c r="F219" s="2527">
        <v>1322.39</v>
      </c>
      <c r="G219" s="2527">
        <v>1007.57</v>
      </c>
      <c r="H219" s="2527">
        <v>0</v>
      </c>
      <c r="I219" s="2527">
        <v>106.28</v>
      </c>
      <c r="J219" s="2527">
        <v>1</v>
      </c>
      <c r="K219" s="2527">
        <v>2437.2400000000002</v>
      </c>
      <c r="L219" s="1216"/>
    </row>
    <row r="220" spans="1:12" s="819" customFormat="1" ht="12" customHeight="1">
      <c r="A220" s="782" t="s">
        <v>743</v>
      </c>
      <c r="B220" s="2527">
        <v>375.99</v>
      </c>
      <c r="C220" s="2527">
        <v>3587.48</v>
      </c>
      <c r="D220" s="2527">
        <v>4887.08</v>
      </c>
      <c r="E220" s="2527">
        <v>2022.03</v>
      </c>
      <c r="F220" s="2527">
        <v>7141.24</v>
      </c>
      <c r="G220" s="2527">
        <v>12724.23</v>
      </c>
      <c r="H220" s="2527">
        <v>0</v>
      </c>
      <c r="I220" s="2527">
        <v>4653.41</v>
      </c>
      <c r="J220" s="2527">
        <v>7</v>
      </c>
      <c r="K220" s="2527">
        <v>35398.46</v>
      </c>
      <c r="L220" s="1216"/>
    </row>
    <row r="221" spans="1:12" s="819" customFormat="1" ht="12" customHeight="1">
      <c r="A221" s="906" t="s">
        <v>769</v>
      </c>
      <c r="B221" s="2528">
        <v>1766.3899999999999</v>
      </c>
      <c r="C221" s="2528">
        <v>17668.82</v>
      </c>
      <c r="D221" s="2528">
        <v>21521.29</v>
      </c>
      <c r="E221" s="2528">
        <v>7163.9199999999992</v>
      </c>
      <c r="F221" s="2528">
        <v>35261.32</v>
      </c>
      <c r="G221" s="2528">
        <v>82141.09</v>
      </c>
      <c r="H221" s="2528">
        <v>23922.62</v>
      </c>
      <c r="I221" s="2528">
        <v>18993.020000000004</v>
      </c>
      <c r="J221" s="2528">
        <v>1295.69</v>
      </c>
      <c r="K221" s="2528">
        <v>209734.16</v>
      </c>
      <c r="L221" s="1216"/>
    </row>
    <row r="222" spans="1:12" s="819" customFormat="1" ht="12" customHeight="1">
      <c r="A222" s="782" t="s">
        <v>770</v>
      </c>
      <c r="B222" s="2527">
        <v>978.49</v>
      </c>
      <c r="C222" s="2527">
        <v>4.01</v>
      </c>
      <c r="D222" s="2527">
        <v>0</v>
      </c>
      <c r="E222" s="2527">
        <v>0</v>
      </c>
      <c r="F222" s="2527">
        <v>21620.17</v>
      </c>
      <c r="G222" s="2527">
        <v>3102.6239999999998</v>
      </c>
      <c r="H222" s="2527">
        <v>1864.5039999999999</v>
      </c>
      <c r="I222" s="2527">
        <v>6.36</v>
      </c>
      <c r="J222" s="2527">
        <v>1011.31</v>
      </c>
      <c r="K222" s="2527">
        <v>28587.468000000001</v>
      </c>
      <c r="L222" s="1216"/>
    </row>
    <row r="223" spans="1:12" s="820" customFormat="1" ht="12" customHeight="1">
      <c r="A223" s="791" t="s">
        <v>51</v>
      </c>
      <c r="B223" s="2529">
        <v>2744.88</v>
      </c>
      <c r="C223" s="2529">
        <v>17672.829999999998</v>
      </c>
      <c r="D223" s="2529">
        <v>21521.29</v>
      </c>
      <c r="E223" s="2529">
        <v>7163.9199999999992</v>
      </c>
      <c r="F223" s="2529">
        <v>56881.49</v>
      </c>
      <c r="G223" s="2529">
        <v>85243.713999999993</v>
      </c>
      <c r="H223" s="2529">
        <v>25787.124</v>
      </c>
      <c r="I223" s="2529">
        <v>18999.380000000005</v>
      </c>
      <c r="J223" s="2529">
        <v>2307</v>
      </c>
      <c r="K223" s="2529">
        <v>238321.628</v>
      </c>
      <c r="L223" s="1216"/>
    </row>
    <row r="224" spans="1:12" s="461" customFormat="1" ht="7.5" customHeight="1">
      <c r="A224" s="1359"/>
    </row>
    <row r="225" spans="1:10" s="522" customFormat="1" ht="22.5" customHeight="1">
      <c r="A225" s="1840"/>
      <c r="B225" s="1415"/>
      <c r="C225" s="1415"/>
      <c r="D225" s="1415"/>
      <c r="E225" s="1415"/>
      <c r="F225" s="1415"/>
      <c r="G225" s="1415"/>
      <c r="H225" s="1415"/>
      <c r="I225" s="1415"/>
      <c r="J225" s="1415"/>
    </row>
    <row r="226" spans="1:10" s="512" customFormat="1" ht="18.75" customHeight="1">
      <c r="A226" s="612" t="s">
        <v>1003</v>
      </c>
    </row>
    <row r="227" spans="1:10" s="512" customFormat="1" ht="12" customHeight="1"/>
    <row r="228" spans="1:10" s="512" customFormat="1" ht="12.75" customHeight="1">
      <c r="B228" s="1010" t="s">
        <v>5</v>
      </c>
      <c r="C228" s="483" t="s">
        <v>3</v>
      </c>
      <c r="D228" s="483" t="s">
        <v>6</v>
      </c>
      <c r="E228" s="482" t="s">
        <v>2</v>
      </c>
      <c r="F228" s="482" t="s">
        <v>5</v>
      </c>
      <c r="G228" s="482" t="s">
        <v>3</v>
      </c>
      <c r="H228" s="483" t="s">
        <v>6</v>
      </c>
      <c r="I228" s="482" t="s">
        <v>2</v>
      </c>
      <c r="J228" s="482" t="s">
        <v>5</v>
      </c>
    </row>
    <row r="229" spans="1:10" s="505" customFormat="1" ht="13.5" customHeight="1">
      <c r="A229" s="674" t="s">
        <v>1</v>
      </c>
      <c r="B229" s="1011" t="s">
        <v>1813</v>
      </c>
      <c r="C229" s="695" t="s">
        <v>1326</v>
      </c>
      <c r="D229" s="508" t="s">
        <v>1326</v>
      </c>
      <c r="E229" s="508" t="s">
        <v>1326</v>
      </c>
      <c r="F229" s="695" t="s">
        <v>1326</v>
      </c>
      <c r="G229" s="508" t="s">
        <v>1045</v>
      </c>
      <c r="H229" s="508" t="s">
        <v>1045</v>
      </c>
      <c r="I229" s="508" t="s">
        <v>1045</v>
      </c>
      <c r="J229" s="508" t="s">
        <v>1045</v>
      </c>
    </row>
    <row r="230" spans="1:10" s="462" customFormat="1" ht="12" customHeight="1">
      <c r="A230" s="747" t="s">
        <v>771</v>
      </c>
      <c r="B230" s="2285">
        <v>1766.3899999999999</v>
      </c>
      <c r="C230" s="2286">
        <v>987</v>
      </c>
      <c r="D230" s="2416">
        <v>1356</v>
      </c>
      <c r="E230" s="2416">
        <v>1479</v>
      </c>
      <c r="F230" s="2416">
        <v>1406</v>
      </c>
      <c r="G230" s="2416">
        <v>2737.54</v>
      </c>
      <c r="H230" s="2416">
        <v>2762</v>
      </c>
      <c r="I230" s="2416">
        <v>2791.38</v>
      </c>
      <c r="J230" s="2416">
        <v>3437.21</v>
      </c>
    </row>
    <row r="231" spans="1:10" s="462" customFormat="1" ht="12" customHeight="1">
      <c r="A231" s="1906" t="s">
        <v>772</v>
      </c>
      <c r="B231" s="2290">
        <v>17668.82</v>
      </c>
      <c r="C231" s="2291">
        <v>18229</v>
      </c>
      <c r="D231" s="2421">
        <v>21678</v>
      </c>
      <c r="E231" s="2421">
        <v>22589</v>
      </c>
      <c r="F231" s="2423">
        <v>23003</v>
      </c>
      <c r="G231" s="2423">
        <v>21024.379999999997</v>
      </c>
      <c r="H231" s="2421">
        <v>19466</v>
      </c>
      <c r="I231" s="2421">
        <v>21178.12</v>
      </c>
      <c r="J231" s="2423">
        <v>20099.349999999999</v>
      </c>
    </row>
    <row r="232" spans="1:10" s="462" customFormat="1" ht="12" customHeight="1">
      <c r="A232" s="1906" t="s">
        <v>773</v>
      </c>
      <c r="B232" s="2290">
        <v>21521.29</v>
      </c>
      <c r="C232" s="2291">
        <v>15615</v>
      </c>
      <c r="D232" s="2421">
        <v>20847</v>
      </c>
      <c r="E232" s="2421">
        <v>20645</v>
      </c>
      <c r="F232" s="2423">
        <v>20881</v>
      </c>
      <c r="G232" s="2423">
        <v>21000.86</v>
      </c>
      <c r="H232" s="2421">
        <v>23552</v>
      </c>
      <c r="I232" s="2421">
        <v>20860.580000000002</v>
      </c>
      <c r="J232" s="2423">
        <v>21373.1</v>
      </c>
    </row>
    <row r="233" spans="1:10" s="462" customFormat="1" ht="12" customHeight="1">
      <c r="A233" s="1906" t="s">
        <v>774</v>
      </c>
      <c r="B233" s="2290">
        <v>7163.9199999999992</v>
      </c>
      <c r="C233" s="2291">
        <v>4267</v>
      </c>
      <c r="D233" s="2421">
        <v>9708</v>
      </c>
      <c r="E233" s="2421">
        <v>9640</v>
      </c>
      <c r="F233" s="2423">
        <v>9789.8799999999992</v>
      </c>
      <c r="G233" s="2423">
        <v>9636.91</v>
      </c>
      <c r="H233" s="2421">
        <v>10314</v>
      </c>
      <c r="I233" s="2421">
        <v>10185.92</v>
      </c>
      <c r="J233" s="2423">
        <v>10507.33</v>
      </c>
    </row>
    <row r="234" spans="1:10" s="462" customFormat="1" ht="12" customHeight="1">
      <c r="A234" s="1906" t="s">
        <v>775</v>
      </c>
      <c r="B234" s="2290">
        <v>35261.32</v>
      </c>
      <c r="C234" s="2291">
        <v>40268</v>
      </c>
      <c r="D234" s="2421">
        <v>35182</v>
      </c>
      <c r="E234" s="2421">
        <v>36690</v>
      </c>
      <c r="F234" s="2423">
        <v>33753</v>
      </c>
      <c r="G234" s="2423">
        <v>43371.08</v>
      </c>
      <c r="H234" s="2421">
        <v>38183</v>
      </c>
      <c r="I234" s="2421">
        <v>47042.67</v>
      </c>
      <c r="J234" s="2423">
        <v>42128.74</v>
      </c>
    </row>
    <row r="235" spans="1:10" s="462" customFormat="1" ht="12" customHeight="1">
      <c r="A235" s="1906" t="s">
        <v>776</v>
      </c>
      <c r="B235" s="2290">
        <v>82141.09</v>
      </c>
      <c r="C235" s="2291">
        <v>84494.399999999994</v>
      </c>
      <c r="D235" s="2421">
        <v>85312</v>
      </c>
      <c r="E235" s="2421">
        <v>85736</v>
      </c>
      <c r="F235" s="2423">
        <v>86055</v>
      </c>
      <c r="G235" s="2423">
        <v>86721.51</v>
      </c>
      <c r="H235" s="2421">
        <v>87018</v>
      </c>
      <c r="I235" s="2421">
        <v>88141.75</v>
      </c>
      <c r="J235" s="2423">
        <v>89758.1</v>
      </c>
    </row>
    <row r="236" spans="1:10" s="462" customFormat="1" ht="12" customHeight="1">
      <c r="A236" s="1906" t="s">
        <v>1732</v>
      </c>
      <c r="B236" s="2290">
        <v>23922.62</v>
      </c>
      <c r="C236" s="2291">
        <v>24377.4</v>
      </c>
      <c r="D236" s="2291">
        <v>1341</v>
      </c>
      <c r="E236" s="2291">
        <v>1328</v>
      </c>
      <c r="F236" s="2291">
        <v>844</v>
      </c>
      <c r="G236" s="2291"/>
      <c r="H236" s="2291"/>
      <c r="I236" s="2291"/>
      <c r="J236" s="2291"/>
    </row>
    <row r="237" spans="1:10" s="462" customFormat="1" ht="12" customHeight="1">
      <c r="A237" s="1906" t="s">
        <v>70</v>
      </c>
      <c r="B237" s="2290">
        <v>18993.020000000004</v>
      </c>
      <c r="C237" s="2291">
        <v>20199.400000000001</v>
      </c>
      <c r="D237" s="2421">
        <v>30283</v>
      </c>
      <c r="E237" s="2421">
        <v>28827</v>
      </c>
      <c r="F237" s="2423">
        <v>29128</v>
      </c>
      <c r="G237" s="2423">
        <v>31176.019999999997</v>
      </c>
      <c r="H237" s="2421">
        <v>30019</v>
      </c>
      <c r="I237" s="2421">
        <v>31481</v>
      </c>
      <c r="J237" s="2423">
        <v>31938</v>
      </c>
    </row>
    <row r="238" spans="1:10" s="462" customFormat="1" ht="12" customHeight="1">
      <c r="A238" s="1906" t="s">
        <v>15</v>
      </c>
      <c r="B238" s="2290">
        <v>1295.69</v>
      </c>
      <c r="C238" s="2291">
        <v>555.4</v>
      </c>
      <c r="D238" s="2421">
        <v>5130</v>
      </c>
      <c r="E238" s="2421">
        <v>6687</v>
      </c>
      <c r="F238" s="2423">
        <v>6113.7</v>
      </c>
      <c r="G238" s="2423">
        <v>4516.7</v>
      </c>
      <c r="H238" s="2421">
        <v>6019</v>
      </c>
      <c r="I238" s="2421">
        <v>3999</v>
      </c>
      <c r="J238" s="2423">
        <v>3736.1</v>
      </c>
    </row>
    <row r="239" spans="1:10" s="462" customFormat="1" ht="12" customHeight="1">
      <c r="A239" s="1692" t="s">
        <v>51</v>
      </c>
      <c r="B239" s="2418">
        <v>209734.15999999997</v>
      </c>
      <c r="C239" s="2419">
        <v>208992.59999999998</v>
      </c>
      <c r="D239" s="2420">
        <v>210837</v>
      </c>
      <c r="E239" s="2420">
        <v>213621</v>
      </c>
      <c r="F239" s="2420">
        <v>210973.58000000002</v>
      </c>
      <c r="G239" s="2420">
        <v>220185</v>
      </c>
      <c r="H239" s="2420">
        <v>217333</v>
      </c>
      <c r="I239" s="2420">
        <v>225680.41999999998</v>
      </c>
      <c r="J239" s="2420">
        <v>222977.93000000002</v>
      </c>
    </row>
    <row r="240" spans="1:10" s="461" customFormat="1" ht="6.75" customHeight="1">
      <c r="A240" s="1359"/>
      <c r="C240" s="1359"/>
    </row>
    <row r="241" spans="1:10" s="462" customFormat="1" ht="12" customHeight="1">
      <c r="A241" s="1907" t="s">
        <v>50</v>
      </c>
      <c r="B241" s="821"/>
      <c r="C241" s="1360"/>
      <c r="D241" s="821"/>
      <c r="E241" s="821"/>
      <c r="F241" s="822"/>
      <c r="G241" s="822"/>
      <c r="H241" s="821"/>
      <c r="I241" s="821"/>
      <c r="J241" s="822"/>
    </row>
    <row r="242" spans="1:10" s="462" customFormat="1" ht="12" customHeight="1">
      <c r="A242" s="747" t="s">
        <v>771</v>
      </c>
      <c r="B242" s="1047">
        <v>0.84220424560310059</v>
      </c>
      <c r="C242" s="1338">
        <v>0.47226552519084414</v>
      </c>
      <c r="D242" s="665">
        <v>0.64315087010344485</v>
      </c>
      <c r="E242" s="665">
        <v>0.69234766244891655</v>
      </c>
      <c r="F242" s="665">
        <v>0.66643415730064393</v>
      </c>
      <c r="G242" s="665">
        <v>1.243290869041942</v>
      </c>
      <c r="H242" s="665">
        <v>1.2708608448785965</v>
      </c>
      <c r="I242" s="665">
        <v>1.2368729196799617</v>
      </c>
      <c r="J242" s="665">
        <v>1.54</v>
      </c>
    </row>
    <row r="243" spans="1:10" s="462" customFormat="1" ht="12" customHeight="1">
      <c r="A243" s="1906" t="s">
        <v>772</v>
      </c>
      <c r="B243" s="1048">
        <v>8.4243882827670991</v>
      </c>
      <c r="C243" s="1339">
        <v>8.7223183978762897</v>
      </c>
      <c r="D243" s="666">
        <v>10.281876520724541</v>
      </c>
      <c r="E243" s="666">
        <v>10.574334920255968</v>
      </c>
      <c r="F243" s="666">
        <v>10.903260967558118</v>
      </c>
      <c r="G243" s="666">
        <v>9.5485069373481384</v>
      </c>
      <c r="H243" s="666">
        <v>8.9567622036230112</v>
      </c>
      <c r="I243" s="666">
        <v>9.3841193666690277</v>
      </c>
      <c r="J243" s="666">
        <v>9.02</v>
      </c>
    </row>
    <row r="244" spans="1:10" s="462" customFormat="1" ht="12" customHeight="1">
      <c r="A244" s="1906" t="s">
        <v>773</v>
      </c>
      <c r="B244" s="1048">
        <v>10.261223064473619</v>
      </c>
      <c r="C244" s="1339">
        <v>7.4715564091742976</v>
      </c>
      <c r="D244" s="666">
        <v>9.8877331777629163</v>
      </c>
      <c r="E244" s="666">
        <v>9.6643120292480607</v>
      </c>
      <c r="F244" s="666">
        <v>9.8974478226136178</v>
      </c>
      <c r="G244" s="666">
        <v>9.5378250107863849</v>
      </c>
      <c r="H244" s="666">
        <v>10.836826436850364</v>
      </c>
      <c r="I244" s="666">
        <v>9.2434159773364488</v>
      </c>
      <c r="J244" s="666">
        <v>9.59</v>
      </c>
    </row>
    <row r="245" spans="1:10" s="462" customFormat="1" ht="12" customHeight="1">
      <c r="A245" s="1906" t="s">
        <v>774</v>
      </c>
      <c r="B245" s="1048">
        <v>3.4157144453721795</v>
      </c>
      <c r="C245" s="1339">
        <v>2.0416990840824032</v>
      </c>
      <c r="D245" s="666">
        <v>4.6045049018910342</v>
      </c>
      <c r="E245" s="666">
        <v>4.5126649533519645</v>
      </c>
      <c r="F245" s="666">
        <v>4.6403345859704324</v>
      </c>
      <c r="G245" s="666">
        <v>4.376733201625906</v>
      </c>
      <c r="H245" s="666">
        <v>4.7457128001730062</v>
      </c>
      <c r="I245" s="666">
        <v>4.5134265524674237</v>
      </c>
      <c r="J245" s="666">
        <v>4.71</v>
      </c>
    </row>
    <row r="246" spans="1:10" s="462" customFormat="1" ht="12" customHeight="1">
      <c r="A246" s="1906" t="s">
        <v>775</v>
      </c>
      <c r="B246" s="1048">
        <v>16.812387643481635</v>
      </c>
      <c r="C246" s="1339">
        <v>19.267667850440638</v>
      </c>
      <c r="D246" s="666">
        <v>16.686824418863861</v>
      </c>
      <c r="E246" s="666">
        <v>17.17527771146095</v>
      </c>
      <c r="F246" s="666">
        <v>15.998685712210978</v>
      </c>
      <c r="G246" s="666">
        <v>19.697563412584874</v>
      </c>
      <c r="H246" s="666">
        <v>17.568891976828187</v>
      </c>
      <c r="I246" s="666">
        <v>20.844816754594838</v>
      </c>
      <c r="J246" s="666">
        <v>18.89</v>
      </c>
    </row>
    <row r="247" spans="1:10" s="462" customFormat="1" ht="12" customHeight="1">
      <c r="A247" s="1906" t="s">
        <v>776</v>
      </c>
      <c r="B247" s="1048">
        <v>39.164383141020039</v>
      </c>
      <c r="C247" s="1339">
        <v>40.429374054392362</v>
      </c>
      <c r="D247" s="666">
        <v>40.463486010519979</v>
      </c>
      <c r="E247" s="666">
        <v>40.13463095856681</v>
      </c>
      <c r="F247" s="666">
        <v>40.789467572195534</v>
      </c>
      <c r="G247" s="666">
        <v>39.385748347980105</v>
      </c>
      <c r="H247" s="666">
        <v>40.039018464752246</v>
      </c>
      <c r="I247" s="666">
        <v>39.056002288545905</v>
      </c>
      <c r="J247" s="666">
        <v>40.25</v>
      </c>
    </row>
    <row r="248" spans="1:10" s="462" customFormat="1" ht="12" customHeight="1">
      <c r="A248" s="1906" t="s">
        <v>1729</v>
      </c>
      <c r="B248" s="1048">
        <v>11.406162925486244</v>
      </c>
      <c r="C248" s="1339">
        <v>11.664240743452163</v>
      </c>
      <c r="D248" s="666">
        <v>0.63603636932796426</v>
      </c>
      <c r="E248" s="666">
        <v>0.62166172801363162</v>
      </c>
      <c r="F248" s="666">
        <v>0.40005009158018739</v>
      </c>
      <c r="G248" s="666">
        <v>0</v>
      </c>
      <c r="H248" s="666">
        <v>0</v>
      </c>
      <c r="I248" s="666">
        <v>0</v>
      </c>
      <c r="J248" s="666">
        <v>0</v>
      </c>
    </row>
    <row r="249" spans="1:10" s="462" customFormat="1" ht="12" customHeight="1">
      <c r="A249" s="1906" t="s">
        <v>70</v>
      </c>
      <c r="B249" s="1048">
        <v>9.0557589664935882</v>
      </c>
      <c r="C249" s="1339">
        <v>9.6651268992299268</v>
      </c>
      <c r="D249" s="666">
        <v>14.363228465591904</v>
      </c>
      <c r="E249" s="666">
        <v>13.494459814344095</v>
      </c>
      <c r="F249" s="666">
        <v>13.806468089511492</v>
      </c>
      <c r="G249" s="666">
        <v>14.159011740127619</v>
      </c>
      <c r="H249" s="666">
        <v>13.81244449761426</v>
      </c>
      <c r="I249" s="666">
        <v>13.949371416448091</v>
      </c>
      <c r="J249" s="666">
        <v>14.32</v>
      </c>
    </row>
    <row r="250" spans="1:10" s="462" customFormat="1" ht="12" customHeight="1">
      <c r="A250" s="1906" t="s">
        <v>15</v>
      </c>
      <c r="B250" s="1048">
        <v>0.6177772853024992</v>
      </c>
      <c r="C250" s="1339">
        <v>0.26575103616108897</v>
      </c>
      <c r="D250" s="666">
        <v>2.4331592652143597</v>
      </c>
      <c r="E250" s="666">
        <v>3.1303102223096042</v>
      </c>
      <c r="F250" s="666">
        <v>2.8978510010589948</v>
      </c>
      <c r="G250" s="666">
        <v>2.0513204805050296</v>
      </c>
      <c r="H250" s="666">
        <v>2.7694827752803302</v>
      </c>
      <c r="I250" s="666">
        <v>1.7719747242583117</v>
      </c>
      <c r="J250" s="666">
        <v>1.68</v>
      </c>
    </row>
    <row r="251" spans="1:10" s="462" customFormat="1" ht="12" customHeight="1">
      <c r="A251" s="1692" t="s">
        <v>51</v>
      </c>
      <c r="B251" s="1083">
        <v>100</v>
      </c>
      <c r="C251" s="1361">
        <v>100.00000000000003</v>
      </c>
      <c r="D251" s="823">
        <v>100</v>
      </c>
      <c r="E251" s="823">
        <v>100</v>
      </c>
      <c r="F251" s="823">
        <v>100</v>
      </c>
      <c r="G251" s="823">
        <v>100</v>
      </c>
      <c r="H251" s="823">
        <v>100</v>
      </c>
      <c r="I251" s="823">
        <v>100</v>
      </c>
      <c r="J251" s="823">
        <v>100</v>
      </c>
    </row>
    <row r="252" spans="1:10" s="461" customFormat="1" ht="7.5" customHeight="1">
      <c r="A252" s="1359"/>
    </row>
    <row r="253" spans="1:10" s="461" customFormat="1" ht="12.75" customHeight="1">
      <c r="A253" s="2628" t="s">
        <v>777</v>
      </c>
      <c r="B253" s="2628"/>
      <c r="C253" s="2628"/>
      <c r="D253" s="2628"/>
      <c r="E253" s="2628"/>
      <c r="F253" s="2628"/>
      <c r="G253" s="2628"/>
      <c r="H253" s="2628"/>
      <c r="I253" s="2628"/>
      <c r="J253" s="2628"/>
    </row>
    <row r="254" spans="1:10" s="461" customFormat="1" ht="12.75" customHeight="1">
      <c r="A254" s="2628" t="s">
        <v>754</v>
      </c>
      <c r="B254" s="2628"/>
      <c r="C254" s="2628"/>
      <c r="D254" s="2628"/>
      <c r="E254" s="2628"/>
      <c r="F254" s="2628"/>
      <c r="G254" s="2628"/>
      <c r="H254" s="2628"/>
      <c r="I254" s="2628"/>
      <c r="J254" s="2628"/>
    </row>
    <row r="255" spans="1:10" s="461" customFormat="1" ht="12.75" customHeight="1">
      <c r="A255" s="2783" t="s">
        <v>778</v>
      </c>
      <c r="B255" s="2783"/>
      <c r="C255" s="2783"/>
      <c r="D255" s="2783"/>
      <c r="E255" s="2783"/>
      <c r="F255" s="2783"/>
      <c r="G255" s="2783"/>
      <c r="H255" s="2783"/>
      <c r="I255" s="2783"/>
      <c r="J255" s="2783"/>
    </row>
    <row r="256" spans="1:10" s="522" customFormat="1" ht="21" customHeight="1">
      <c r="A256" s="2783" t="s">
        <v>1810</v>
      </c>
      <c r="B256" s="2783"/>
      <c r="C256" s="2783"/>
      <c r="D256" s="2783"/>
      <c r="E256" s="2783"/>
      <c r="F256" s="2783"/>
      <c r="G256" s="2783"/>
      <c r="H256" s="2783"/>
      <c r="I256" s="2783"/>
      <c r="J256" s="2783"/>
    </row>
    <row r="257" spans="1:11" s="522" customFormat="1" ht="22.5" customHeight="1">
      <c r="A257" s="1902"/>
      <c r="B257" s="1579"/>
      <c r="C257" s="1579"/>
      <c r="D257" s="1579"/>
      <c r="E257" s="1579"/>
      <c r="F257" s="1579"/>
      <c r="G257" s="1579"/>
      <c r="H257" s="1579"/>
      <c r="I257" s="1579"/>
      <c r="J257" s="1580"/>
      <c r="K257" s="679"/>
    </row>
    <row r="258" spans="1:11" s="512" customFormat="1" ht="18.75" customHeight="1">
      <c r="A258" s="612" t="s">
        <v>1004</v>
      </c>
    </row>
    <row r="259" spans="1:11" s="512" customFormat="1" ht="12" customHeight="1"/>
    <row r="260" spans="1:11" s="512" customFormat="1" ht="12.75" customHeight="1">
      <c r="B260" s="1010" t="s">
        <v>5</v>
      </c>
      <c r="C260" s="483" t="s">
        <v>3</v>
      </c>
      <c r="D260" s="482" t="s">
        <v>6</v>
      </c>
      <c r="E260" s="482" t="s">
        <v>2</v>
      </c>
      <c r="F260" s="482" t="s">
        <v>5</v>
      </c>
      <c r="G260" s="482" t="s">
        <v>3</v>
      </c>
      <c r="H260" s="482" t="s">
        <v>6</v>
      </c>
      <c r="I260" s="482" t="s">
        <v>2</v>
      </c>
      <c r="J260" s="483" t="s">
        <v>5</v>
      </c>
    </row>
    <row r="261" spans="1:11" s="505" customFormat="1" ht="13.5" customHeight="1">
      <c r="A261" s="674" t="s">
        <v>1</v>
      </c>
      <c r="B261" s="1011" t="s">
        <v>1813</v>
      </c>
      <c r="C261" s="695" t="s">
        <v>1326</v>
      </c>
      <c r="D261" s="508" t="s">
        <v>1326</v>
      </c>
      <c r="E261" s="508" t="s">
        <v>1326</v>
      </c>
      <c r="F261" s="695" t="s">
        <v>1326</v>
      </c>
      <c r="G261" s="695" t="s">
        <v>1045</v>
      </c>
      <c r="H261" s="695" t="s">
        <v>1045</v>
      </c>
      <c r="I261" s="695" t="s">
        <v>1045</v>
      </c>
      <c r="J261" s="695" t="s">
        <v>1045</v>
      </c>
    </row>
    <row r="262" spans="1:11" s="79" customFormat="1" ht="12" customHeight="1">
      <c r="A262" s="824" t="s">
        <v>246</v>
      </c>
      <c r="B262" s="2530">
        <v>3979.2495669999998</v>
      </c>
      <c r="C262" s="2531">
        <v>8938.3819660000008</v>
      </c>
      <c r="D262" s="2531">
        <v>4945.8503470000005</v>
      </c>
      <c r="E262" s="2531">
        <v>5221.948582</v>
      </c>
      <c r="F262" s="2531">
        <v>5270.8977640000003</v>
      </c>
      <c r="G262" s="2531">
        <v>21703.491354000002</v>
      </c>
      <c r="H262" s="2531">
        <v>7180.100434</v>
      </c>
      <c r="I262" s="2531">
        <v>15644.976995000001</v>
      </c>
      <c r="J262" s="2531">
        <v>6525.2554380000001</v>
      </c>
    </row>
    <row r="263" spans="1:11" s="79" customFormat="1" ht="12" customHeight="1">
      <c r="A263" s="825" t="s">
        <v>1360</v>
      </c>
      <c r="B263" s="2532">
        <v>28521.831506999999</v>
      </c>
      <c r="C263" s="2533">
        <v>28475.467958000001</v>
      </c>
      <c r="D263" s="2533">
        <v>4245.3960990000005</v>
      </c>
      <c r="E263" s="2533">
        <v>4060.5931270000001</v>
      </c>
      <c r="F263" s="2533">
        <v>3536.4724139999998</v>
      </c>
      <c r="G263" s="2533">
        <v>2557.7014549999999</v>
      </c>
      <c r="H263" s="2533">
        <v>2323.7954399999999</v>
      </c>
      <c r="I263" s="2533">
        <v>2261.4018390000001</v>
      </c>
      <c r="J263" s="2533">
        <v>2136.4953230000001</v>
      </c>
    </row>
    <row r="264" spans="1:11" s="79" customFormat="1" ht="12" customHeight="1">
      <c r="A264" s="826" t="s">
        <v>1760</v>
      </c>
      <c r="B264" s="2532">
        <v>80929.541474000012</v>
      </c>
      <c r="C264" s="2533">
        <v>80895.508290000012</v>
      </c>
      <c r="D264" s="2533">
        <v>91488.543754999992</v>
      </c>
      <c r="E264" s="2533">
        <v>86344.641134000005</v>
      </c>
      <c r="F264" s="2533">
        <v>85294.900697000005</v>
      </c>
      <c r="G264" s="2533">
        <v>78781.138749000005</v>
      </c>
      <c r="H264" s="2533">
        <v>91135.185887</v>
      </c>
      <c r="I264" s="2533">
        <v>87175.458253000004</v>
      </c>
      <c r="J264" s="2533">
        <v>90955.487014999992</v>
      </c>
    </row>
    <row r="265" spans="1:11" s="79" customFormat="1" ht="12" customHeight="1">
      <c r="A265" s="825" t="s">
        <v>1761</v>
      </c>
      <c r="B265" s="2532">
        <v>19996.210855000001</v>
      </c>
      <c r="C265" s="2533">
        <v>10551.578529999999</v>
      </c>
      <c r="D265" s="2533">
        <v>16002.828082</v>
      </c>
      <c r="E265" s="2533">
        <v>17719.420904999999</v>
      </c>
      <c r="F265" s="2533">
        <v>17929.505853999999</v>
      </c>
      <c r="G265" s="2533">
        <v>16992.102887000001</v>
      </c>
      <c r="H265" s="2533">
        <v>17803.166114</v>
      </c>
      <c r="I265" s="2533">
        <v>17902.085942999998</v>
      </c>
      <c r="J265" s="2533">
        <v>18102.143465000001</v>
      </c>
    </row>
    <row r="266" spans="1:11" s="79" customFormat="1" ht="12" customHeight="1">
      <c r="A266" s="825" t="s">
        <v>64</v>
      </c>
      <c r="B266" s="2532">
        <v>50966.960987999999</v>
      </c>
      <c r="C266" s="2533">
        <v>49679.141573000001</v>
      </c>
      <c r="D266" s="2533">
        <v>46343.616199000004</v>
      </c>
      <c r="E266" s="2533">
        <v>47511.577934000001</v>
      </c>
      <c r="F266" s="2533">
        <v>45606.542814</v>
      </c>
      <c r="G266" s="2533">
        <v>42866.368349999997</v>
      </c>
      <c r="H266" s="2533">
        <v>40779.816645999999</v>
      </c>
      <c r="I266" s="2533">
        <v>39457.941962999997</v>
      </c>
      <c r="J266" s="2533">
        <v>36602.435236999998</v>
      </c>
    </row>
    <row r="267" spans="1:11" s="79" customFormat="1" ht="12" customHeight="1">
      <c r="A267" s="825" t="s">
        <v>65</v>
      </c>
      <c r="B267" s="2532">
        <v>658.88105299999995</v>
      </c>
      <c r="C267" s="2533">
        <v>400.36220299999997</v>
      </c>
      <c r="D267" s="2533">
        <v>523.46017300000005</v>
      </c>
      <c r="E267" s="2533">
        <v>444.97554100000002</v>
      </c>
      <c r="F267" s="2533">
        <v>684.40058999999997</v>
      </c>
      <c r="G267" s="2533">
        <v>656.06571699999995</v>
      </c>
      <c r="H267" s="2533">
        <v>956.58025399999997</v>
      </c>
      <c r="I267" s="2533">
        <v>742.23594600000001</v>
      </c>
      <c r="J267" s="2533">
        <v>776.82369800000004</v>
      </c>
    </row>
    <row r="268" spans="1:11" s="79" customFormat="1" ht="12" customHeight="1">
      <c r="A268" s="825" t="s">
        <v>66</v>
      </c>
      <c r="B268" s="2532">
        <v>85244.221599000011</v>
      </c>
      <c r="C268" s="2533">
        <v>87599.291756999999</v>
      </c>
      <c r="D268" s="2533">
        <v>87397.919167</v>
      </c>
      <c r="E268" s="2533">
        <v>87850.753171000004</v>
      </c>
      <c r="F268" s="2533">
        <v>87657.467441999994</v>
      </c>
      <c r="G268" s="2533">
        <v>88329.947610000003</v>
      </c>
      <c r="H268" s="2533">
        <v>88274.811098999999</v>
      </c>
      <c r="I268" s="2533">
        <v>89756.604118999996</v>
      </c>
      <c r="J268" s="2533">
        <v>91139.430695000003</v>
      </c>
    </row>
    <row r="269" spans="1:11" s="79" customFormat="1" ht="12" customHeight="1">
      <c r="A269" s="825" t="s">
        <v>1762</v>
      </c>
      <c r="B269" s="2532">
        <v>14087.324086999999</v>
      </c>
      <c r="C269" s="2533">
        <v>15195.206890000001</v>
      </c>
      <c r="D269" s="2533">
        <v>25242.099839000002</v>
      </c>
      <c r="E269" s="2533">
        <v>29173.050661000001</v>
      </c>
      <c r="F269" s="2533">
        <v>29651.477619000001</v>
      </c>
      <c r="G269" s="2533">
        <v>31414.048585</v>
      </c>
      <c r="H269" s="2533">
        <v>31407.496752000003</v>
      </c>
      <c r="I269" s="2533">
        <v>32059.740296</v>
      </c>
      <c r="J269" s="2533">
        <v>32483.893826</v>
      </c>
    </row>
    <row r="270" spans="1:11" s="79" customFormat="1" ht="12" customHeight="1">
      <c r="A270" s="825" t="s">
        <v>1763</v>
      </c>
      <c r="B270" s="2532">
        <v>5493.0776100000003</v>
      </c>
      <c r="C270" s="2533">
        <v>5433.8317520000001</v>
      </c>
      <c r="D270" s="2533">
        <v>5218.8794349999998</v>
      </c>
      <c r="E270" s="2533">
        <v>2716.6352820000002</v>
      </c>
      <c r="F270" s="2533">
        <v>2635.81754</v>
      </c>
      <c r="G270" s="2533">
        <v>2591.0847079999999</v>
      </c>
      <c r="H270" s="2533">
        <v>2571.523404</v>
      </c>
      <c r="I270" s="2533">
        <v>2725.336941</v>
      </c>
      <c r="J270" s="2533">
        <v>2707.9010480000002</v>
      </c>
    </row>
    <row r="271" spans="1:11" s="79" customFormat="1" ht="12" customHeight="1">
      <c r="A271" s="825" t="s">
        <v>18</v>
      </c>
      <c r="B271" s="2532">
        <v>87.102206999999893</v>
      </c>
      <c r="C271" s="2533">
        <v>98.107027000000002</v>
      </c>
      <c r="D271" s="2533">
        <v>111.405879</v>
      </c>
      <c r="E271" s="2533">
        <v>119.595529</v>
      </c>
      <c r="F271" s="2533">
        <v>125.613629</v>
      </c>
      <c r="G271" s="2533">
        <v>131.474694</v>
      </c>
      <c r="H271" s="2533">
        <v>145.21200300000001</v>
      </c>
      <c r="I271" s="2533">
        <v>156.33888300000001</v>
      </c>
      <c r="J271" s="2533">
        <v>161.949882</v>
      </c>
    </row>
    <row r="272" spans="1:11" s="79" customFormat="1" ht="12" customHeight="1">
      <c r="A272" s="825" t="s">
        <v>19</v>
      </c>
      <c r="B272" s="2532">
        <v>0</v>
      </c>
      <c r="C272" s="2533">
        <v>0</v>
      </c>
      <c r="D272" s="2533">
        <v>0</v>
      </c>
      <c r="E272" s="2533">
        <v>0</v>
      </c>
      <c r="F272" s="2533">
        <v>0</v>
      </c>
      <c r="G272" s="2533">
        <v>0</v>
      </c>
      <c r="H272" s="2533">
        <v>0</v>
      </c>
      <c r="I272" s="2533">
        <v>0</v>
      </c>
      <c r="J272" s="2533">
        <v>0</v>
      </c>
    </row>
    <row r="273" spans="1:10" s="79" customFormat="1" ht="12" customHeight="1">
      <c r="A273" s="825" t="s">
        <v>20</v>
      </c>
      <c r="B273" s="2532">
        <v>4.8914089999999995</v>
      </c>
      <c r="C273" s="2533">
        <v>5.3497259999999995</v>
      </c>
      <c r="D273" s="2533">
        <v>6.05489899999999</v>
      </c>
      <c r="E273" s="2533">
        <v>6.37643</v>
      </c>
      <c r="F273" s="2533">
        <v>6.7472099999999999</v>
      </c>
      <c r="G273" s="2533">
        <v>6.886774</v>
      </c>
      <c r="H273" s="2533">
        <v>13.19511</v>
      </c>
      <c r="I273" s="2533">
        <v>13.673374000000001</v>
      </c>
      <c r="J273" s="2533">
        <v>8.2627629999999996</v>
      </c>
    </row>
    <row r="274" spans="1:10" s="79" customFormat="1" ht="12" customHeight="1">
      <c r="A274" s="827" t="s">
        <v>21</v>
      </c>
      <c r="B274" s="2532">
        <v>1242.3100020000002</v>
      </c>
      <c r="C274" s="2533">
        <v>779.01115200000004</v>
      </c>
      <c r="D274" s="2533">
        <v>927.49172599999997</v>
      </c>
      <c r="E274" s="2533">
        <v>1522.718498</v>
      </c>
      <c r="F274" s="2534">
        <v>1251.940521</v>
      </c>
      <c r="G274" s="2534">
        <v>931.45319500000005</v>
      </c>
      <c r="H274" s="2534">
        <v>4573.5588589999998</v>
      </c>
      <c r="I274" s="2534">
        <v>1504.4201230000001</v>
      </c>
      <c r="J274" s="2534">
        <v>2041.1866640000001</v>
      </c>
    </row>
    <row r="275" spans="1:10" s="79" customFormat="1" ht="12" customHeight="1">
      <c r="A275" s="828" t="s">
        <v>22</v>
      </c>
      <c r="B275" s="2535">
        <v>291211.602358</v>
      </c>
      <c r="C275" s="2536">
        <v>288051.238824</v>
      </c>
      <c r="D275" s="2536">
        <v>282453.54560000001</v>
      </c>
      <c r="E275" s="2536">
        <v>282692.28679400001</v>
      </c>
      <c r="F275" s="2536">
        <v>279651.78409400006</v>
      </c>
      <c r="G275" s="2536">
        <v>286961.76407799998</v>
      </c>
      <c r="H275" s="2536">
        <v>287164.44200199994</v>
      </c>
      <c r="I275" s="2536">
        <v>289400.214675</v>
      </c>
      <c r="J275" s="2536">
        <v>283641.26505399996</v>
      </c>
    </row>
    <row r="276" spans="1:10" s="79" customFormat="1" ht="12" customHeight="1">
      <c r="A276" s="825" t="s">
        <v>65</v>
      </c>
      <c r="B276" s="2532">
        <v>288.10144199999996</v>
      </c>
      <c r="C276" s="2533">
        <v>694.32432400000005</v>
      </c>
      <c r="D276" s="2533">
        <v>1277.8935120000001</v>
      </c>
      <c r="E276" s="2533">
        <v>703.73922200000004</v>
      </c>
      <c r="F276" s="2533">
        <v>641.21846500000004</v>
      </c>
      <c r="G276" s="2533">
        <v>1519.80566</v>
      </c>
      <c r="H276" s="2533">
        <v>521.069568</v>
      </c>
      <c r="I276" s="2533">
        <v>562.45620199999996</v>
      </c>
      <c r="J276" s="2533">
        <v>358.508306</v>
      </c>
    </row>
    <row r="277" spans="1:10" s="79" customFormat="1" ht="12" customHeight="1">
      <c r="A277" s="825" t="s">
        <v>67</v>
      </c>
      <c r="B277" s="2532">
        <v>50966.960987999999</v>
      </c>
      <c r="C277" s="2533">
        <v>49679.141573000001</v>
      </c>
      <c r="D277" s="2533">
        <v>46343.616199000004</v>
      </c>
      <c r="E277" s="2533">
        <v>47511.577934000001</v>
      </c>
      <c r="F277" s="2533">
        <v>45606.542814</v>
      </c>
      <c r="G277" s="2533">
        <v>42866.368349999997</v>
      </c>
      <c r="H277" s="2533">
        <v>40779.816645999999</v>
      </c>
      <c r="I277" s="2533">
        <v>39457.941962999997</v>
      </c>
      <c r="J277" s="2533">
        <v>36602.435236999998</v>
      </c>
    </row>
    <row r="278" spans="1:10" s="79" customFormat="1" ht="12" customHeight="1">
      <c r="A278" s="825" t="s">
        <v>779</v>
      </c>
      <c r="B278" s="2532">
        <v>210230.37152000002</v>
      </c>
      <c r="C278" s="2533">
        <v>208725.88399999999</v>
      </c>
      <c r="D278" s="2533">
        <v>205256.781384</v>
      </c>
      <c r="E278" s="2533">
        <v>207023.51114799999</v>
      </c>
      <c r="F278" s="2533">
        <v>206880.05703500001</v>
      </c>
      <c r="G278" s="2533">
        <v>216799.23043600001</v>
      </c>
      <c r="H278" s="2533">
        <v>217624.50016600001</v>
      </c>
      <c r="I278" s="2533">
        <v>224093.255829</v>
      </c>
      <c r="J278" s="2533">
        <v>221564.28851799999</v>
      </c>
    </row>
    <row r="279" spans="1:10" s="79" customFormat="1" ht="12" customHeight="1">
      <c r="A279" s="825" t="s">
        <v>68</v>
      </c>
      <c r="B279" s="2532">
        <v>4.8710999999999997E-2</v>
      </c>
      <c r="C279" s="2533">
        <v>27.238599999999998</v>
      </c>
      <c r="D279" s="2533">
        <v>26.868245999999999</v>
      </c>
      <c r="E279" s="2533">
        <v>6.5845269999999996</v>
      </c>
      <c r="F279" s="2533">
        <v>8.9385709999999996</v>
      </c>
      <c r="G279" s="2533">
        <v>10.208102999999999</v>
      </c>
      <c r="H279" s="2533">
        <v>7.0229999999999997</v>
      </c>
      <c r="I279" s="2533">
        <v>17.168551000000001</v>
      </c>
      <c r="J279" s="2533">
        <v>7.4790000000000001</v>
      </c>
    </row>
    <row r="280" spans="1:10" s="79" customFormat="1" ht="12" customHeight="1">
      <c r="A280" s="825" t="s">
        <v>69</v>
      </c>
      <c r="B280" s="2532">
        <v>854.69130200000006</v>
      </c>
      <c r="C280" s="2533">
        <v>764.46600000000001</v>
      </c>
      <c r="D280" s="2533">
        <v>1683.0383879999999</v>
      </c>
      <c r="E280" s="2533">
        <v>1770.1287990000001</v>
      </c>
      <c r="F280" s="2533">
        <v>1348.804695</v>
      </c>
      <c r="G280" s="2533">
        <v>1285.9248789999999</v>
      </c>
      <c r="H280" s="2533">
        <v>1482.2048049999999</v>
      </c>
      <c r="I280" s="2533">
        <v>1395.487611</v>
      </c>
      <c r="J280" s="2533">
        <v>1286.093488</v>
      </c>
    </row>
    <row r="281" spans="1:10" s="79" customFormat="1" ht="12" customHeight="1">
      <c r="A281" s="825" t="s">
        <v>24</v>
      </c>
      <c r="B281" s="2532">
        <v>2135.2727999999997</v>
      </c>
      <c r="C281" s="2533">
        <v>1734.9755009999999</v>
      </c>
      <c r="D281" s="2533">
        <v>1661.004203</v>
      </c>
      <c r="E281" s="2533">
        <v>3898.500129</v>
      </c>
      <c r="F281" s="2533">
        <v>3822.5732130000001</v>
      </c>
      <c r="G281" s="2533">
        <v>3638.8462850000001</v>
      </c>
      <c r="H281" s="2533">
        <v>6607.0360549999996</v>
      </c>
      <c r="I281" s="2533">
        <v>4086.0512239999998</v>
      </c>
      <c r="J281" s="2533">
        <v>4881.821261</v>
      </c>
    </row>
    <row r="282" spans="1:10" s="79" customFormat="1" ht="12" customHeight="1">
      <c r="A282" s="825" t="s">
        <v>173</v>
      </c>
      <c r="B282" s="2532">
        <v>173.42004500000002</v>
      </c>
      <c r="C282" s="2533">
        <v>172.893203</v>
      </c>
      <c r="D282" s="2533">
        <v>283.41337599999997</v>
      </c>
      <c r="E282" s="2533">
        <v>247.457471</v>
      </c>
      <c r="F282" s="2533">
        <v>359.36392799999999</v>
      </c>
      <c r="G282" s="2533">
        <v>418.05407200000002</v>
      </c>
      <c r="H282" s="2533">
        <v>304.836658</v>
      </c>
      <c r="I282" s="2533">
        <v>230.97307900000001</v>
      </c>
      <c r="J282" s="2533">
        <v>205.11431300000001</v>
      </c>
    </row>
    <row r="283" spans="1:10" s="79" customFormat="1" ht="12" customHeight="1">
      <c r="A283" s="825" t="s">
        <v>26</v>
      </c>
      <c r="B283" s="2532">
        <v>5510.5277779999997</v>
      </c>
      <c r="C283" s="2533">
        <v>5505.2638890000007</v>
      </c>
      <c r="D283" s="2533">
        <v>5505.4777779999995</v>
      </c>
      <c r="E283" s="2533">
        <v>1464.446087</v>
      </c>
      <c r="F283" s="2533">
        <v>1468.6443959999999</v>
      </c>
      <c r="G283" s="2533">
        <v>1438.5117290000001</v>
      </c>
      <c r="H283" s="2533">
        <v>1362.6124520000001</v>
      </c>
      <c r="I283" s="2533">
        <v>1342.295946</v>
      </c>
      <c r="J283" s="2533">
        <v>1336.3172099999999</v>
      </c>
    </row>
    <row r="284" spans="1:10" s="81" customFormat="1" ht="12" customHeight="1">
      <c r="A284" s="829" t="s">
        <v>27</v>
      </c>
      <c r="B284" s="2537">
        <v>270159.39458600001</v>
      </c>
      <c r="C284" s="2538">
        <v>267304.18709000002</v>
      </c>
      <c r="D284" s="2538">
        <v>262038.09308600001</v>
      </c>
      <c r="E284" s="2538">
        <v>262625.94531699998</v>
      </c>
      <c r="F284" s="2538">
        <v>260136.143117</v>
      </c>
      <c r="G284" s="2538">
        <v>267976.94951400004</v>
      </c>
      <c r="H284" s="2538">
        <v>268689.09934999997</v>
      </c>
      <c r="I284" s="2538">
        <v>271185.63040500006</v>
      </c>
      <c r="J284" s="2538">
        <v>266242.057333</v>
      </c>
    </row>
    <row r="285" spans="1:10" s="79" customFormat="1" ht="12" customHeight="1">
      <c r="A285" s="825"/>
      <c r="B285" s="2532"/>
      <c r="C285" s="2533"/>
      <c r="D285" s="2533"/>
      <c r="E285" s="2533"/>
      <c r="F285" s="2533"/>
      <c r="G285" s="2533"/>
      <c r="H285" s="2533"/>
      <c r="I285" s="2533"/>
      <c r="J285" s="2533"/>
    </row>
    <row r="286" spans="1:10" s="79" customFormat="1" ht="12" customHeight="1">
      <c r="A286" s="825" t="s">
        <v>32</v>
      </c>
      <c r="B286" s="2532">
        <v>1750.3367760000001</v>
      </c>
      <c r="C286" s="2533">
        <v>1750.3367760000001</v>
      </c>
      <c r="D286" s="2533">
        <v>1750.3367800000001</v>
      </c>
      <c r="E286" s="2533">
        <v>1750.336777</v>
      </c>
      <c r="F286" s="2533">
        <v>1685.5094879999999</v>
      </c>
      <c r="G286" s="2533">
        <v>1620.6821990000001</v>
      </c>
      <c r="H286" s="2533">
        <v>1620.682198</v>
      </c>
      <c r="I286" s="2533">
        <v>1685.5092010000001</v>
      </c>
      <c r="J286" s="2533">
        <v>1620.6822010000001</v>
      </c>
    </row>
    <row r="287" spans="1:10" s="79" customFormat="1" ht="12" customHeight="1">
      <c r="A287" s="825" t="s">
        <v>140</v>
      </c>
      <c r="B287" s="2532">
        <v>6015.5873240000001</v>
      </c>
      <c r="C287" s="2533">
        <v>6015.5873240000001</v>
      </c>
      <c r="D287" s="2533">
        <v>6015.5873200000005</v>
      </c>
      <c r="E287" s="2533">
        <v>6015.5876120000003</v>
      </c>
      <c r="F287" s="2533">
        <v>3875.2419</v>
      </c>
      <c r="G287" s="2533">
        <v>3875.2418990000001</v>
      </c>
      <c r="H287" s="2533">
        <v>3875.2419</v>
      </c>
      <c r="I287" s="2533">
        <v>4280.4148999999998</v>
      </c>
      <c r="J287" s="2533">
        <v>3875.2418990000001</v>
      </c>
    </row>
    <row r="288" spans="1:10" s="79" customFormat="1" ht="12" customHeight="1">
      <c r="A288" s="825" t="s">
        <v>141</v>
      </c>
      <c r="B288" s="2532">
        <v>13286.283587</v>
      </c>
      <c r="C288" s="2533">
        <v>12981.128186</v>
      </c>
      <c r="D288" s="2533">
        <v>12649.528151</v>
      </c>
      <c r="E288" s="2533">
        <v>12300.417088</v>
      </c>
      <c r="F288" s="2533">
        <v>13954.889585000001</v>
      </c>
      <c r="G288" s="2533">
        <v>13488.889461999999</v>
      </c>
      <c r="H288" s="2533">
        <v>12979.418554</v>
      </c>
      <c r="I288" s="2533">
        <v>12248.660169000001</v>
      </c>
      <c r="J288" s="2533">
        <v>11903.283662</v>
      </c>
    </row>
    <row r="289" spans="1:14" s="81" customFormat="1" ht="12" customHeight="1">
      <c r="A289" s="830" t="s">
        <v>28</v>
      </c>
      <c r="B289" s="2539">
        <v>21052.207686999998</v>
      </c>
      <c r="C289" s="2540">
        <v>20747.052285999998</v>
      </c>
      <c r="D289" s="2540">
        <v>20415.452250999999</v>
      </c>
      <c r="E289" s="2540">
        <v>20066.341477000002</v>
      </c>
      <c r="F289" s="2540">
        <v>19515.640973000001</v>
      </c>
      <c r="G289" s="2540">
        <v>18984.813559999999</v>
      </c>
      <c r="H289" s="2540">
        <v>18475.342651999999</v>
      </c>
      <c r="I289" s="2540">
        <v>18214.584269999999</v>
      </c>
      <c r="J289" s="2540">
        <v>17399.207761999998</v>
      </c>
    </row>
    <row r="290" spans="1:14" s="79" customFormat="1" ht="12" customHeight="1">
      <c r="A290" s="828" t="s">
        <v>29</v>
      </c>
      <c r="B290" s="2535">
        <v>291211.602273</v>
      </c>
      <c r="C290" s="2536">
        <v>288051.23937600001</v>
      </c>
      <c r="D290" s="2536">
        <v>282453.54533699999</v>
      </c>
      <c r="E290" s="2536">
        <v>282692.28679400001</v>
      </c>
      <c r="F290" s="2536">
        <v>279651.78408999997</v>
      </c>
      <c r="G290" s="2536">
        <v>286961.76307400002</v>
      </c>
      <c r="H290" s="2536">
        <v>287164.442002</v>
      </c>
      <c r="I290" s="2536">
        <v>289400.21467500005</v>
      </c>
      <c r="J290" s="2536">
        <v>283641.26509499998</v>
      </c>
    </row>
    <row r="291" spans="1:14" s="79" customFormat="1" ht="12" customHeight="1">
      <c r="A291" s="831"/>
      <c r="B291" s="2541"/>
      <c r="C291" s="2541"/>
      <c r="D291" s="2541"/>
      <c r="E291" s="2541"/>
      <c r="F291" s="2541"/>
      <c r="G291" s="2541"/>
      <c r="H291" s="2542"/>
      <c r="I291" s="2542"/>
      <c r="J291" s="2542"/>
    </row>
    <row r="292" spans="1:14" s="79" customFormat="1" ht="12" customHeight="1">
      <c r="A292" s="832" t="s">
        <v>780</v>
      </c>
      <c r="B292" s="2530"/>
      <c r="C292" s="2531"/>
      <c r="D292" s="2531"/>
      <c r="E292" s="2531"/>
      <c r="F292" s="2531"/>
      <c r="G292" s="2531"/>
      <c r="H292" s="2531"/>
      <c r="I292" s="2531"/>
      <c r="J292" s="2531"/>
    </row>
    <row r="293" spans="1:14" s="79" customFormat="1" ht="12" customHeight="1">
      <c r="A293" s="833" t="s">
        <v>1245</v>
      </c>
      <c r="B293" s="2532">
        <v>72155.078968999995</v>
      </c>
      <c r="C293" s="2533">
        <v>68985.984014999995</v>
      </c>
      <c r="D293" s="2533">
        <v>65808.053731000007</v>
      </c>
      <c r="E293" s="2533">
        <v>66918.054701999994</v>
      </c>
      <c r="F293" s="2533">
        <v>63570.432352999997</v>
      </c>
      <c r="G293" s="2533">
        <v>59800.553476000001</v>
      </c>
      <c r="H293" s="2533">
        <v>56983.007734999999</v>
      </c>
      <c r="I293" s="2533">
        <v>54764.804905999998</v>
      </c>
      <c r="J293" s="2533">
        <v>51169.485999999997</v>
      </c>
      <c r="N293" s="834"/>
    </row>
    <row r="294" spans="1:14" s="79" customFormat="1" ht="12" customHeight="1">
      <c r="A294" s="833" t="s">
        <v>781</v>
      </c>
      <c r="B294" s="2532">
        <v>707.00659800000005</v>
      </c>
      <c r="C294" s="2533">
        <v>2381.6025760000002</v>
      </c>
      <c r="D294" s="2533">
        <v>2334.317321</v>
      </c>
      <c r="E294" s="2533">
        <v>2370.8571780000002</v>
      </c>
      <c r="F294" s="2533">
        <v>2398.3276129999999</v>
      </c>
      <c r="G294" s="2533">
        <v>2379.8553470000002</v>
      </c>
      <c r="H294" s="2533">
        <v>2352.8201640000002</v>
      </c>
      <c r="I294" s="2533">
        <v>2354.8805929999999</v>
      </c>
      <c r="J294" s="2533">
        <v>2392.3200000000002</v>
      </c>
    </row>
    <row r="295" spans="1:14" s="79" customFormat="1" ht="12" customHeight="1">
      <c r="A295" s="833" t="s">
        <v>622</v>
      </c>
      <c r="B295" s="2532">
        <v>188335.24694099999</v>
      </c>
      <c r="C295" s="2533">
        <v>187227.18793399999</v>
      </c>
      <c r="D295" s="2533">
        <v>183699.520532</v>
      </c>
      <c r="E295" s="2533">
        <v>185482.61020200001</v>
      </c>
      <c r="F295" s="2533">
        <v>186741.70882999999</v>
      </c>
      <c r="G295" s="2533">
        <v>197485.18996300001</v>
      </c>
      <c r="H295" s="2533">
        <v>199068.488912</v>
      </c>
      <c r="I295" s="2533">
        <v>206431.51229300001</v>
      </c>
      <c r="J295" s="2533">
        <v>204604.91800000001</v>
      </c>
    </row>
    <row r="296" spans="1:14" s="79" customFormat="1" ht="12" customHeight="1">
      <c r="A296" s="835" t="s">
        <v>782</v>
      </c>
      <c r="B296" s="2543">
        <v>261197.33250799999</v>
      </c>
      <c r="C296" s="2544">
        <v>258594.77452499999</v>
      </c>
      <c r="D296" s="2544">
        <v>251841.891584</v>
      </c>
      <c r="E296" s="2544">
        <v>254771.52208200001</v>
      </c>
      <c r="F296" s="2544">
        <v>252710.468796</v>
      </c>
      <c r="G296" s="2544">
        <v>259665.59878600002</v>
      </c>
      <c r="H296" s="2544">
        <v>258404.316811</v>
      </c>
      <c r="I296" s="2544">
        <v>263551.19779200002</v>
      </c>
      <c r="J296" s="2544">
        <v>258166.72399999999</v>
      </c>
    </row>
    <row r="297" spans="1:14" s="79" customFormat="1" ht="7.5" customHeight="1">
      <c r="A297" s="80"/>
      <c r="B297" s="836"/>
      <c r="C297" s="836"/>
      <c r="D297" s="836"/>
    </row>
    <row r="298" spans="1:14" s="728" customFormat="1" ht="21.75" customHeight="1">
      <c r="A298" s="2628" t="s">
        <v>1354</v>
      </c>
      <c r="B298" s="2628"/>
      <c r="C298" s="2628"/>
      <c r="D298" s="2628"/>
      <c r="E298" s="2628"/>
      <c r="F298" s="2628"/>
      <c r="G298" s="2628"/>
      <c r="H298" s="2628"/>
      <c r="I298" s="2628"/>
      <c r="J298" s="2628"/>
    </row>
    <row r="299" spans="1:14" s="522" customFormat="1" ht="21.75" customHeight="1">
      <c r="A299" s="2783" t="s">
        <v>1804</v>
      </c>
      <c r="B299" s="2783"/>
      <c r="C299" s="2783"/>
      <c r="D299" s="2783"/>
      <c r="E299" s="2783"/>
      <c r="F299" s="2783"/>
      <c r="G299" s="2783"/>
      <c r="H299" s="2783"/>
      <c r="I299" s="2783"/>
      <c r="J299" s="2783"/>
    </row>
    <row r="300" spans="1:14" s="728" customFormat="1" ht="12.75" customHeight="1">
      <c r="A300" s="2628" t="s">
        <v>1759</v>
      </c>
      <c r="B300" s="2628"/>
      <c r="C300" s="2628"/>
      <c r="D300" s="2628"/>
      <c r="E300" s="2628"/>
      <c r="F300" s="2628"/>
      <c r="G300" s="2628"/>
      <c r="H300" s="2628"/>
      <c r="I300" s="2628"/>
      <c r="J300" s="2628"/>
    </row>
    <row r="301" spans="1:14" s="522" customFormat="1" ht="22.5" customHeight="1">
      <c r="A301" s="1902"/>
      <c r="B301" s="1579"/>
      <c r="C301" s="1579"/>
      <c r="D301" s="1579"/>
      <c r="E301" s="1579"/>
      <c r="F301" s="1579"/>
      <c r="G301" s="1579"/>
      <c r="H301" s="1579"/>
      <c r="I301" s="1579"/>
      <c r="J301" s="1580"/>
      <c r="K301" s="679"/>
    </row>
    <row r="302" spans="1:14" s="512" customFormat="1" ht="18.75" customHeight="1">
      <c r="A302" s="612" t="s">
        <v>1005</v>
      </c>
    </row>
    <row r="303" spans="1:14" s="512" customFormat="1" ht="12" customHeight="1"/>
    <row r="304" spans="1:14" s="512" customFormat="1" ht="12.75" customHeight="1">
      <c r="A304" s="837"/>
      <c r="B304" s="1010" t="s">
        <v>5</v>
      </c>
      <c r="C304" s="483" t="s">
        <v>3</v>
      </c>
      <c r="D304" s="483" t="s">
        <v>6</v>
      </c>
      <c r="E304" s="482" t="s">
        <v>2</v>
      </c>
      <c r="F304" s="482" t="s">
        <v>5</v>
      </c>
      <c r="G304" s="482" t="s">
        <v>3</v>
      </c>
      <c r="H304" s="483" t="s">
        <v>6</v>
      </c>
      <c r="I304" s="482" t="s">
        <v>2</v>
      </c>
      <c r="J304" s="482" t="s">
        <v>5</v>
      </c>
    </row>
    <row r="305" spans="1:10" s="505" customFormat="1" ht="13.5" customHeight="1">
      <c r="A305" s="674" t="s">
        <v>1</v>
      </c>
      <c r="B305" s="1011" t="s">
        <v>1813</v>
      </c>
      <c r="C305" s="695" t="s">
        <v>1326</v>
      </c>
      <c r="D305" s="508" t="s">
        <v>1326</v>
      </c>
      <c r="E305" s="508" t="s">
        <v>1326</v>
      </c>
      <c r="F305" s="695" t="s">
        <v>1326</v>
      </c>
      <c r="G305" s="508" t="s">
        <v>1045</v>
      </c>
      <c r="H305" s="508" t="s">
        <v>1045</v>
      </c>
      <c r="I305" s="508" t="s">
        <v>1045</v>
      </c>
      <c r="J305" s="508" t="s">
        <v>1045</v>
      </c>
    </row>
    <row r="306" spans="1:10" s="838" customFormat="1" ht="12" customHeight="1">
      <c r="A306" s="1574" t="s">
        <v>783</v>
      </c>
      <c r="B306" s="2545">
        <v>469.15</v>
      </c>
      <c r="C306" s="2546">
        <v>0</v>
      </c>
      <c r="D306" s="2547">
        <v>2384.7620000000002</v>
      </c>
      <c r="E306" s="2547">
        <v>2225.1959999999999</v>
      </c>
      <c r="F306" s="2547">
        <v>842.7</v>
      </c>
      <c r="G306" s="2547">
        <v>0</v>
      </c>
      <c r="H306" s="2547">
        <v>5699.5</v>
      </c>
      <c r="I306" s="2547">
        <v>4906.4989999999998</v>
      </c>
      <c r="J306" s="2547">
        <v>2558.5</v>
      </c>
    </row>
    <row r="307" spans="1:10" s="838" customFormat="1" ht="12" customHeight="1">
      <c r="A307" s="1571" t="s">
        <v>784</v>
      </c>
      <c r="B307" s="2548">
        <v>3193.4459999999999</v>
      </c>
      <c r="C307" s="2549">
        <v>2293.5749999999998</v>
      </c>
      <c r="D307" s="2550">
        <v>2393.3209999999999</v>
      </c>
      <c r="E307" s="2550">
        <v>3292.4430000000002</v>
      </c>
      <c r="F307" s="2550">
        <v>3903.4075737199996</v>
      </c>
      <c r="G307" s="2550">
        <v>2929.6439999999998</v>
      </c>
      <c r="H307" s="2550">
        <v>2167.4490000000001</v>
      </c>
      <c r="I307" s="2550">
        <v>2004.0039999999999</v>
      </c>
      <c r="J307" s="2550">
        <v>1708.365</v>
      </c>
    </row>
    <row r="308" spans="1:10" s="838" customFormat="1" ht="12" customHeight="1">
      <c r="A308" s="1571" t="s">
        <v>785</v>
      </c>
      <c r="B308" s="2548">
        <v>5418.0259999999998</v>
      </c>
      <c r="C308" s="2549">
        <v>6088.9160000000002</v>
      </c>
      <c r="D308" s="2550">
        <v>5128.4939999999997</v>
      </c>
      <c r="E308" s="2550">
        <v>5146.4470000000001</v>
      </c>
      <c r="F308" s="2550">
        <v>4935.22</v>
      </c>
      <c r="G308" s="2550">
        <v>5413.2160000000003</v>
      </c>
      <c r="H308" s="2550">
        <v>4341.0820000000003</v>
      </c>
      <c r="I308" s="2550">
        <v>4924.3959999999997</v>
      </c>
      <c r="J308" s="2550">
        <v>4911.3639999999996</v>
      </c>
    </row>
    <row r="309" spans="1:10" s="838" customFormat="1" ht="12" customHeight="1">
      <c r="A309" s="1571" t="s">
        <v>786</v>
      </c>
      <c r="B309" s="2548">
        <v>0</v>
      </c>
      <c r="C309" s="2549">
        <v>222.75</v>
      </c>
      <c r="D309" s="2550">
        <v>236.90600000000001</v>
      </c>
      <c r="E309" s="2550">
        <v>231.846</v>
      </c>
      <c r="F309" s="2550">
        <v>219.55865192000002</v>
      </c>
      <c r="G309" s="2550">
        <v>222.48599999999999</v>
      </c>
      <c r="H309" s="2550">
        <v>221.18799999999999</v>
      </c>
      <c r="I309" s="2550">
        <v>224.98599999999999</v>
      </c>
      <c r="J309" s="2550">
        <v>209.30099999999999</v>
      </c>
    </row>
    <row r="310" spans="1:10" s="838" customFormat="1" ht="12" customHeight="1">
      <c r="A310" s="1571" t="s">
        <v>787</v>
      </c>
      <c r="B310" s="2548">
        <v>319.24599999999998</v>
      </c>
      <c r="C310" s="2549">
        <v>319.24599999999998</v>
      </c>
      <c r="D310" s="2550">
        <v>1165.7809999999999</v>
      </c>
      <c r="E310" s="2550">
        <v>1165.7809999999999</v>
      </c>
      <c r="F310" s="2550">
        <v>1252.7807469500001</v>
      </c>
      <c r="G310" s="2550">
        <v>1252.7809999999999</v>
      </c>
      <c r="H310" s="2550">
        <v>1012.896</v>
      </c>
      <c r="I310" s="2550">
        <v>1012.896</v>
      </c>
      <c r="J310" s="2550">
        <v>1012.896</v>
      </c>
    </row>
    <row r="311" spans="1:10" s="838" customFormat="1" ht="12" customHeight="1">
      <c r="A311" s="1571" t="s">
        <v>788</v>
      </c>
      <c r="B311" s="2548">
        <v>20930.138999999999</v>
      </c>
      <c r="C311" s="2549">
        <v>20763.077000000001</v>
      </c>
      <c r="D311" s="2550">
        <v>18484.387999999999</v>
      </c>
      <c r="E311" s="2550">
        <v>18506.132000000001</v>
      </c>
      <c r="F311" s="2550">
        <v>18331.685000000001</v>
      </c>
      <c r="G311" s="2550">
        <v>18331.685000000001</v>
      </c>
      <c r="H311" s="2550">
        <v>16740.198</v>
      </c>
      <c r="I311" s="2550">
        <v>16792.153999999999</v>
      </c>
      <c r="J311" s="2550">
        <v>16338.222</v>
      </c>
    </row>
    <row r="312" spans="1:10" s="839" customFormat="1" ht="21" customHeight="1">
      <c r="A312" s="1908" t="s">
        <v>789</v>
      </c>
      <c r="B312" s="2551">
        <v>5500</v>
      </c>
      <c r="C312" s="2552">
        <v>5500</v>
      </c>
      <c r="D312" s="2553">
        <v>5500</v>
      </c>
      <c r="E312" s="2553">
        <v>1460.7249999999999</v>
      </c>
      <c r="F312" s="2553">
        <v>1461.758</v>
      </c>
      <c r="G312" s="2553">
        <v>1434.829</v>
      </c>
      <c r="H312" s="2553">
        <v>1359.596</v>
      </c>
      <c r="I312" s="2553">
        <v>1339.5409999999999</v>
      </c>
      <c r="J312" s="2553">
        <v>1333.2339999999999</v>
      </c>
    </row>
    <row r="313" spans="1:10" s="839" customFormat="1" ht="12" customHeight="1">
      <c r="A313" s="1575" t="s">
        <v>790</v>
      </c>
      <c r="B313" s="2554">
        <v>11894.269</v>
      </c>
      <c r="C313" s="2555">
        <v>10318.929</v>
      </c>
      <c r="D313" s="2556">
        <v>10855.748</v>
      </c>
      <c r="E313" s="2556">
        <v>9426.6370000000006</v>
      </c>
      <c r="F313" s="2556">
        <v>12078.144329999999</v>
      </c>
      <c r="G313" s="2556">
        <v>12568.277</v>
      </c>
      <c r="H313" s="2556">
        <v>9419.3529999999992</v>
      </c>
      <c r="I313" s="2556">
        <v>8521.5830000000005</v>
      </c>
      <c r="J313" s="2556">
        <v>6589.4040000000005</v>
      </c>
    </row>
    <row r="314" spans="1:10" s="840" customFormat="1" ht="12" customHeight="1">
      <c r="A314" s="1909" t="s">
        <v>791</v>
      </c>
      <c r="B314" s="2557">
        <v>47724.275999999998</v>
      </c>
      <c r="C314" s="2558">
        <v>45506.493000000002</v>
      </c>
      <c r="D314" s="2559">
        <v>46149.4</v>
      </c>
      <c r="E314" s="2559">
        <v>41455.207000000002</v>
      </c>
      <c r="F314" s="2559">
        <v>43025.254302590009</v>
      </c>
      <c r="G314" s="2559">
        <v>42152.918000000005</v>
      </c>
      <c r="H314" s="2559">
        <v>40961.262000000002</v>
      </c>
      <c r="I314" s="2559">
        <v>39726.059000000001</v>
      </c>
      <c r="J314" s="2559">
        <v>34661.286</v>
      </c>
    </row>
    <row r="315" spans="1:10" s="841" customFormat="1" ht="12" customHeight="1">
      <c r="A315" s="1910" t="s">
        <v>792</v>
      </c>
      <c r="B315" s="2560">
        <v>0</v>
      </c>
      <c r="C315" s="2561">
        <v>24156.03</v>
      </c>
      <c r="D315" s="2562">
        <v>23985.866000000002</v>
      </c>
      <c r="E315" s="2562">
        <v>20976.017</v>
      </c>
      <c r="F315" s="2562">
        <v>19964.572839979999</v>
      </c>
      <c r="G315" s="2562">
        <v>19114.388999999999</v>
      </c>
      <c r="H315" s="2562">
        <v>20244.519</v>
      </c>
      <c r="I315" s="2562">
        <v>19708.505000000001</v>
      </c>
      <c r="J315" s="2562">
        <v>16836.625</v>
      </c>
    </row>
    <row r="316" spans="1:10" s="79" customFormat="1" ht="7.5" customHeight="1">
      <c r="A316" s="80"/>
      <c r="B316" s="836"/>
      <c r="C316" s="836"/>
      <c r="D316" s="836"/>
    </row>
    <row r="317" spans="1:10" s="728" customFormat="1" ht="12.75" customHeight="1">
      <c r="A317" s="2628" t="s">
        <v>793</v>
      </c>
      <c r="B317" s="2628"/>
      <c r="C317" s="2628"/>
      <c r="D317" s="2628"/>
      <c r="E317" s="2628"/>
      <c r="F317" s="2628"/>
      <c r="G317" s="2628"/>
      <c r="H317" s="2628"/>
      <c r="I317" s="2628"/>
      <c r="J317" s="2628"/>
    </row>
    <row r="318" spans="1:10" s="728" customFormat="1" ht="21.75" customHeight="1">
      <c r="A318" s="2628" t="s">
        <v>794</v>
      </c>
      <c r="B318" s="2628"/>
      <c r="C318" s="2628"/>
      <c r="D318" s="2628"/>
      <c r="E318" s="2628"/>
      <c r="F318" s="2628"/>
      <c r="G318" s="2628"/>
      <c r="H318" s="2628"/>
      <c r="I318" s="2628"/>
      <c r="J318" s="2628"/>
    </row>
    <row r="319" spans="1:10" s="728" customFormat="1" ht="21.75" customHeight="1">
      <c r="A319" s="2628" t="s">
        <v>795</v>
      </c>
      <c r="B319" s="2628"/>
      <c r="C319" s="2628"/>
      <c r="D319" s="2628"/>
      <c r="E319" s="2628"/>
      <c r="F319" s="2628"/>
      <c r="G319" s="2628"/>
      <c r="H319" s="2628"/>
      <c r="I319" s="2628"/>
      <c r="J319" s="2628"/>
    </row>
    <row r="320" spans="1:10" s="841" customFormat="1" ht="22.5" customHeight="1">
      <c r="A320" s="1911"/>
      <c r="D320" s="842"/>
      <c r="F320" s="842"/>
    </row>
    <row r="321" spans="1:10" s="512" customFormat="1" ht="18.75" customHeight="1">
      <c r="A321" s="2775" t="s">
        <v>2056</v>
      </c>
      <c r="B321" s="2775"/>
      <c r="C321" s="2775"/>
      <c r="D321" s="2775"/>
      <c r="E321" s="2775"/>
      <c r="F321" s="2775"/>
      <c r="G321" s="2775"/>
      <c r="H321" s="2775"/>
      <c r="I321" s="2775"/>
      <c r="J321" s="2775"/>
    </row>
    <row r="322" spans="1:10" s="512" customFormat="1" ht="15.75" customHeight="1">
      <c r="A322" s="2077" t="s">
        <v>1387</v>
      </c>
      <c r="B322" s="2076"/>
      <c r="C322" s="2076"/>
      <c r="D322" s="2076"/>
      <c r="E322" s="2076"/>
      <c r="F322" s="2076"/>
      <c r="G322" s="2076"/>
      <c r="H322" s="2076"/>
      <c r="I322" s="2076"/>
      <c r="J322" s="2076"/>
    </row>
    <row r="323" spans="1:10" s="512" customFormat="1" ht="12" customHeight="1"/>
    <row r="324" spans="1:10" s="512" customFormat="1" ht="12.75" customHeight="1">
      <c r="A324" s="837"/>
      <c r="B324" s="1687"/>
      <c r="C324" s="483" t="s">
        <v>3</v>
      </c>
      <c r="D324" s="483" t="s">
        <v>6</v>
      </c>
      <c r="E324" s="482" t="s">
        <v>2</v>
      </c>
      <c r="F324" s="482" t="s">
        <v>5</v>
      </c>
      <c r="G324" s="482" t="s">
        <v>3</v>
      </c>
      <c r="H324" s="483" t="s">
        <v>6</v>
      </c>
      <c r="I324" s="482" t="s">
        <v>2</v>
      </c>
      <c r="J324" s="482" t="s">
        <v>5</v>
      </c>
    </row>
    <row r="325" spans="1:10" s="505" customFormat="1" ht="12.75" customHeight="1">
      <c r="A325" s="674" t="s">
        <v>1</v>
      </c>
      <c r="B325" s="1688"/>
      <c r="C325" s="695" t="s">
        <v>1326</v>
      </c>
      <c r="D325" s="508" t="s">
        <v>1326</v>
      </c>
      <c r="E325" s="508" t="s">
        <v>1326</v>
      </c>
      <c r="F325" s="695" t="s">
        <v>1326</v>
      </c>
      <c r="G325" s="508" t="s">
        <v>1045</v>
      </c>
      <c r="H325" s="508" t="s">
        <v>1045</v>
      </c>
      <c r="I325" s="508" t="s">
        <v>1045</v>
      </c>
      <c r="J325" s="508" t="s">
        <v>1045</v>
      </c>
    </row>
    <row r="326" spans="1:10" s="844" customFormat="1" ht="12" customHeight="1">
      <c r="A326" s="2078" t="s">
        <v>2057</v>
      </c>
      <c r="B326" s="2081"/>
      <c r="C326" s="1362"/>
      <c r="D326" s="843"/>
      <c r="E326" s="843"/>
      <c r="F326" s="843"/>
      <c r="G326" s="843"/>
      <c r="H326" s="843"/>
      <c r="I326" s="843"/>
      <c r="J326" s="843"/>
    </row>
    <row r="327" spans="1:10" s="846" customFormat="1" ht="12" customHeight="1">
      <c r="A327" s="1577" t="s">
        <v>796</v>
      </c>
      <c r="B327" s="2082"/>
      <c r="C327" s="1363">
        <v>25861.473999999998</v>
      </c>
      <c r="D327" s="845">
        <v>23526.965</v>
      </c>
      <c r="E327" s="845">
        <v>19830.643</v>
      </c>
      <c r="F327" s="845">
        <v>19654.451000000001</v>
      </c>
      <c r="G327" s="845">
        <v>19498.165000000001</v>
      </c>
      <c r="H327" s="845">
        <v>17836.919999999998</v>
      </c>
      <c r="I327" s="845">
        <v>17879.699000000001</v>
      </c>
      <c r="J327" s="845">
        <v>17415.127</v>
      </c>
    </row>
    <row r="328" spans="1:10" s="846" customFormat="1" ht="12" customHeight="1">
      <c r="A328" s="1577" t="s">
        <v>797</v>
      </c>
      <c r="B328" s="2083"/>
      <c r="C328" s="1364">
        <v>31.27</v>
      </c>
      <c r="D328" s="847">
        <v>25.9</v>
      </c>
      <c r="E328" s="847">
        <v>21.3</v>
      </c>
      <c r="F328" s="847">
        <v>21.673308408093501</v>
      </c>
      <c r="G328" s="847">
        <v>21.89</v>
      </c>
      <c r="H328" s="847">
        <v>19.170000000000002</v>
      </c>
      <c r="I328" s="847">
        <v>19.239999999999998</v>
      </c>
      <c r="J328" s="847">
        <v>18.93</v>
      </c>
    </row>
    <row r="329" spans="1:10" s="846" customFormat="1" ht="12" customHeight="1">
      <c r="A329" s="1577" t="s">
        <v>798</v>
      </c>
      <c r="B329" s="2082"/>
      <c r="C329" s="1363">
        <v>20361.473999999998</v>
      </c>
      <c r="D329" s="845">
        <v>18026.965</v>
      </c>
      <c r="E329" s="845">
        <v>18594.918000000001</v>
      </c>
      <c r="F329" s="845">
        <v>18417.692999999999</v>
      </c>
      <c r="G329" s="845">
        <v>18288.335999999999</v>
      </c>
      <c r="H329" s="845">
        <v>16702.324000000001</v>
      </c>
      <c r="I329" s="845">
        <v>16765.157999999999</v>
      </c>
      <c r="J329" s="845">
        <v>16306.893</v>
      </c>
    </row>
    <row r="330" spans="1:10" s="846" customFormat="1" ht="12" customHeight="1">
      <c r="A330" s="1577" t="s">
        <v>799</v>
      </c>
      <c r="B330" s="2083"/>
      <c r="C330" s="1364">
        <v>24.62</v>
      </c>
      <c r="D330" s="847">
        <v>19.850000000000001</v>
      </c>
      <c r="E330" s="847">
        <v>19.97</v>
      </c>
      <c r="F330" s="847">
        <v>20.309513634066175</v>
      </c>
      <c r="G330" s="847">
        <v>20.53</v>
      </c>
      <c r="H330" s="847">
        <v>17.952999999999999</v>
      </c>
      <c r="I330" s="847">
        <v>18.042999999999999</v>
      </c>
      <c r="J330" s="847">
        <v>17.728000000000002</v>
      </c>
    </row>
    <row r="331" spans="1:10" s="846" customFormat="1" ht="12" customHeight="1">
      <c r="A331" s="1577" t="s">
        <v>800</v>
      </c>
      <c r="B331" s="2082"/>
      <c r="C331" s="1363">
        <v>82713.952000000005</v>
      </c>
      <c r="D331" s="845">
        <v>90832.569000000003</v>
      </c>
      <c r="E331" s="845">
        <v>93092</v>
      </c>
      <c r="F331" s="845">
        <v>90685.051999999996</v>
      </c>
      <c r="G331" s="845">
        <v>89085.266000000003</v>
      </c>
      <c r="H331" s="845">
        <v>93035.62</v>
      </c>
      <c r="I331" s="845">
        <v>92917.217000000004</v>
      </c>
      <c r="J331" s="845">
        <v>91986</v>
      </c>
    </row>
    <row r="332" spans="1:10" s="846" customFormat="1" ht="6" customHeight="1">
      <c r="A332" s="1577"/>
      <c r="B332" s="2082"/>
      <c r="C332" s="1363"/>
      <c r="D332" s="845"/>
      <c r="E332" s="845"/>
      <c r="F332" s="845"/>
      <c r="G332" s="845"/>
      <c r="H332" s="845"/>
      <c r="I332" s="845"/>
      <c r="J332" s="845"/>
    </row>
    <row r="333" spans="1:10" s="846" customFormat="1" ht="12" customHeight="1">
      <c r="A333" s="2079" t="s">
        <v>2058</v>
      </c>
      <c r="B333" s="2082"/>
      <c r="C333" s="1363"/>
      <c r="D333" s="845"/>
      <c r="E333" s="845"/>
      <c r="F333" s="845"/>
      <c r="G333" s="845"/>
      <c r="H333" s="845"/>
      <c r="I333" s="845"/>
      <c r="J333" s="845"/>
    </row>
    <row r="334" spans="1:10" s="848" customFormat="1" ht="12" customHeight="1">
      <c r="A334" s="1577" t="s">
        <v>801</v>
      </c>
      <c r="B334" s="2082"/>
      <c r="C334" s="1363">
        <v>29165.792000000001</v>
      </c>
      <c r="D334" s="845">
        <v>26784.919000000002</v>
      </c>
      <c r="E334" s="845">
        <v>23091.69</v>
      </c>
      <c r="F334" s="845">
        <v>22940.753000000001</v>
      </c>
      <c r="G334" s="845">
        <v>22931.281999999999</v>
      </c>
      <c r="H334" s="845">
        <v>20613.444</v>
      </c>
      <c r="I334" s="845">
        <v>20949.588</v>
      </c>
      <c r="J334" s="845">
        <v>20471.441999999999</v>
      </c>
    </row>
    <row r="335" spans="1:10" s="848" customFormat="1" ht="12" customHeight="1">
      <c r="A335" s="1577" t="s">
        <v>1246</v>
      </c>
      <c r="B335" s="2082"/>
      <c r="C335" s="1363">
        <v>18918.235000000001</v>
      </c>
      <c r="D335" s="845">
        <v>16754.352999999999</v>
      </c>
      <c r="E335" s="845">
        <v>12990.088</v>
      </c>
      <c r="F335" s="845">
        <v>12943.156899968999</v>
      </c>
      <c r="G335" s="845">
        <v>13578.254999999999</v>
      </c>
      <c r="H335" s="845">
        <v>10306.842000000001</v>
      </c>
      <c r="I335" s="845">
        <v>10437.047</v>
      </c>
      <c r="J335" s="845">
        <v>10208.264999999999</v>
      </c>
    </row>
    <row r="336" spans="1:10" s="850" customFormat="1" ht="21" customHeight="1">
      <c r="A336" s="2080" t="s">
        <v>1247</v>
      </c>
      <c r="B336" s="2084"/>
      <c r="C336" s="1365">
        <v>284.60000000000002</v>
      </c>
      <c r="D336" s="849">
        <v>267</v>
      </c>
      <c r="E336" s="849">
        <v>228.5943</v>
      </c>
      <c r="F336" s="849">
        <v>229.46269183080599</v>
      </c>
      <c r="G336" s="849">
        <v>245.2</v>
      </c>
      <c r="H336" s="849">
        <v>199.99799999999999</v>
      </c>
      <c r="I336" s="849">
        <v>199.28200000000001</v>
      </c>
      <c r="J336" s="849">
        <v>199.46</v>
      </c>
    </row>
    <row r="337" spans="1:10" s="79" customFormat="1" ht="7.5" customHeight="1">
      <c r="A337" s="80"/>
      <c r="B337" s="836"/>
      <c r="C337" s="836"/>
      <c r="D337" s="836"/>
    </row>
    <row r="338" spans="1:10" s="728" customFormat="1" ht="21.75" customHeight="1">
      <c r="A338" s="2628" t="s">
        <v>2059</v>
      </c>
      <c r="B338" s="2628"/>
      <c r="C338" s="2628"/>
      <c r="D338" s="2628"/>
      <c r="E338" s="2628"/>
      <c r="F338" s="2628"/>
      <c r="G338" s="2628"/>
      <c r="H338" s="2628"/>
      <c r="I338" s="2628"/>
      <c r="J338" s="2628"/>
    </row>
    <row r="339" spans="1:10" s="728" customFormat="1" ht="29.25" customHeight="1">
      <c r="A339" s="2628" t="s">
        <v>2060</v>
      </c>
      <c r="B339" s="2628"/>
      <c r="C339" s="2628"/>
      <c r="D339" s="2628"/>
      <c r="E339" s="2628"/>
      <c r="F339" s="2628"/>
      <c r="G339" s="2628"/>
      <c r="H339" s="2628"/>
      <c r="I339" s="2628"/>
      <c r="J339" s="2628"/>
    </row>
    <row r="340" spans="1:10" s="79" customFormat="1" ht="12" customHeight="1">
      <c r="A340" s="80"/>
      <c r="B340" s="836"/>
      <c r="C340" s="836"/>
      <c r="D340" s="836"/>
    </row>
    <row r="341" spans="1:10" s="79" customFormat="1" ht="12" customHeight="1">
      <c r="A341" s="2785" t="s">
        <v>1999</v>
      </c>
      <c r="B341" s="2785"/>
      <c r="C341" s="2785"/>
      <c r="D341" s="2785"/>
      <c r="E341" s="2785"/>
      <c r="F341" s="2785"/>
      <c r="G341" s="2785"/>
      <c r="H341" s="2785"/>
      <c r="I341" s="2785"/>
      <c r="J341" s="2785"/>
    </row>
    <row r="342" spans="1:10" s="512" customFormat="1" ht="12.75" customHeight="1">
      <c r="A342" s="837"/>
      <c r="B342" s="879"/>
      <c r="C342" s="879"/>
      <c r="D342" s="879"/>
      <c r="E342" s="878"/>
      <c r="F342" s="879"/>
      <c r="G342" s="1965"/>
      <c r="H342" s="1010" t="s">
        <v>5</v>
      </c>
      <c r="I342" s="483" t="s">
        <v>3</v>
      </c>
      <c r="J342" s="483" t="s">
        <v>6</v>
      </c>
    </row>
    <row r="343" spans="1:10" s="505" customFormat="1" ht="12.75" customHeight="1">
      <c r="A343" s="2086" t="s">
        <v>50</v>
      </c>
      <c r="B343" s="1556"/>
      <c r="C343" s="1555"/>
      <c r="D343" s="1556"/>
      <c r="E343" s="1556"/>
      <c r="F343" s="1556"/>
      <c r="G343" s="2091"/>
      <c r="H343" s="2087" t="s">
        <v>1813</v>
      </c>
      <c r="I343" s="484" t="s">
        <v>1326</v>
      </c>
      <c r="J343" s="1472" t="s">
        <v>1326</v>
      </c>
    </row>
    <row r="344" spans="1:10" s="846" customFormat="1" ht="12" customHeight="1">
      <c r="A344" s="1577" t="s">
        <v>2046</v>
      </c>
      <c r="B344" s="1570"/>
      <c r="C344" s="1570"/>
      <c r="D344" s="1570"/>
      <c r="E344" s="1570"/>
      <c r="F344" s="1570"/>
      <c r="G344" s="2092"/>
      <c r="H344" s="2516">
        <v>201</v>
      </c>
      <c r="I344" s="2517">
        <v>192</v>
      </c>
      <c r="J344" s="2518">
        <v>171</v>
      </c>
    </row>
    <row r="345" spans="1:10" s="846" customFormat="1" ht="12" customHeight="1">
      <c r="A345" s="1577" t="s">
        <v>2047</v>
      </c>
      <c r="B345" s="2085"/>
      <c r="C345" s="2085"/>
      <c r="D345" s="2085"/>
      <c r="E345" s="2085"/>
      <c r="F345" s="2085"/>
      <c r="G345" s="2093"/>
      <c r="H345" s="2516">
        <v>90</v>
      </c>
      <c r="I345" s="2517">
        <v>113</v>
      </c>
      <c r="J345" s="2518">
        <v>86</v>
      </c>
    </row>
    <row r="346" spans="1:10" s="844" customFormat="1" ht="12" customHeight="1">
      <c r="A346" s="2078" t="s">
        <v>2049</v>
      </c>
      <c r="B346" s="2096"/>
      <c r="C346" s="2096"/>
      <c r="D346" s="2096"/>
      <c r="E346" s="2096"/>
      <c r="F346" s="2096"/>
      <c r="G346" s="2094"/>
      <c r="H346" s="1084"/>
      <c r="I346" s="1362"/>
      <c r="J346" s="843"/>
    </row>
    <row r="347" spans="1:10" s="846" customFormat="1" ht="12" customHeight="1">
      <c r="A347" s="1577" t="s">
        <v>2050</v>
      </c>
      <c r="B347" s="2097"/>
      <c r="C347" s="2097"/>
      <c r="D347" s="2097"/>
      <c r="E347" s="2097"/>
      <c r="F347" s="2097"/>
      <c r="G347" s="2095"/>
      <c r="H347" s="2088">
        <v>0.78</v>
      </c>
      <c r="I347" s="2089">
        <v>0.87</v>
      </c>
      <c r="J347" s="2090">
        <v>0.92</v>
      </c>
    </row>
    <row r="348" spans="1:10" s="846" customFormat="1" ht="12" customHeight="1">
      <c r="A348" s="1577" t="s">
        <v>2051</v>
      </c>
      <c r="B348" s="2097"/>
      <c r="C348" s="2097"/>
      <c r="D348" s="2097"/>
      <c r="E348" s="2097"/>
      <c r="F348" s="2097"/>
      <c r="G348" s="2095"/>
      <c r="H348" s="2088">
        <v>0.95</v>
      </c>
      <c r="I348" s="2089">
        <v>1.26</v>
      </c>
      <c r="J348" s="2090">
        <v>1.28</v>
      </c>
    </row>
    <row r="349" spans="1:10" s="846" customFormat="1" ht="12" customHeight="1">
      <c r="A349" s="2605" t="s">
        <v>2052</v>
      </c>
      <c r="B349" s="2098"/>
      <c r="C349" s="2098"/>
      <c r="D349" s="2098"/>
      <c r="E349" s="2098"/>
      <c r="F349" s="2098"/>
      <c r="G349" s="2099"/>
      <c r="H349" s="2100">
        <v>1.1399999999999999</v>
      </c>
      <c r="I349" s="2101">
        <v>1.87</v>
      </c>
      <c r="J349" s="2102">
        <v>1.92</v>
      </c>
    </row>
    <row r="350" spans="1:10" s="79" customFormat="1" ht="7.5" customHeight="1">
      <c r="A350" s="80"/>
      <c r="B350" s="836"/>
      <c r="C350" s="836"/>
      <c r="D350" s="836"/>
    </row>
    <row r="351" spans="1:10" s="728" customFormat="1" ht="51.75" customHeight="1">
      <c r="A351" s="2619" t="s">
        <v>2048</v>
      </c>
      <c r="B351" s="2619"/>
      <c r="C351" s="2619"/>
      <c r="D351" s="2619"/>
      <c r="E351" s="2619"/>
      <c r="F351" s="2619"/>
      <c r="G351" s="2619"/>
      <c r="H351" s="2619"/>
      <c r="I351" s="2619"/>
      <c r="J351" s="2619"/>
    </row>
  </sheetData>
  <mergeCells count="34">
    <mergeCell ref="A37:J37"/>
    <mergeCell ref="A79:J79"/>
    <mergeCell ref="A203:J203"/>
    <mergeCell ref="A204:J204"/>
    <mergeCell ref="A202:J202"/>
    <mergeCell ref="A201:J201"/>
    <mergeCell ref="A39:J39"/>
    <mergeCell ref="A40:J40"/>
    <mergeCell ref="A82:J82"/>
    <mergeCell ref="A149:J149"/>
    <mergeCell ref="A120:J120"/>
    <mergeCell ref="A122:J122"/>
    <mergeCell ref="A41:J41"/>
    <mergeCell ref="A147:J147"/>
    <mergeCell ref="A298:J298"/>
    <mergeCell ref="A299:J299"/>
    <mergeCell ref="A341:J341"/>
    <mergeCell ref="A351:J351"/>
    <mergeCell ref="A339:J339"/>
    <mergeCell ref="A300:J300"/>
    <mergeCell ref="A317:J317"/>
    <mergeCell ref="A318:J318"/>
    <mergeCell ref="A319:J319"/>
    <mergeCell ref="A321:J321"/>
    <mergeCell ref="A338:J338"/>
    <mergeCell ref="A253:J253"/>
    <mergeCell ref="A254:J254"/>
    <mergeCell ref="A256:J256"/>
    <mergeCell ref="A50:E50"/>
    <mergeCell ref="A84:J84"/>
    <mergeCell ref="A255:J255"/>
    <mergeCell ref="A146:J146"/>
    <mergeCell ref="A81:J81"/>
    <mergeCell ref="A206:J206"/>
  </mergeCells>
  <pageMargins left="0.70866141732283472" right="0.70866141732283472" top="0.6692913385826772" bottom="0.59055118110236227" header="0.51181102362204722" footer="0.51181102362204722"/>
  <pageSetup paperSize="9" scale="89" fitToHeight="0" orientation="portrait" r:id="rId1"/>
  <headerFooter scaleWithDoc="0">
    <oddHeader xml:space="preserve">&amp;L&amp;8FACT BOOK DNB - 1Q16&amp;C&amp;8CHAPTER 2 SEGMENTAL REPORTING&amp;R&amp;8Main subsidiaries and product units </oddHeader>
  </headerFooter>
  <rowBreaks count="7" manualBreakCount="7">
    <brk id="41" max="10" man="1"/>
    <brk id="82" max="16383" man="1"/>
    <brk id="118" max="16383" man="1"/>
    <brk id="162" max="16383" man="1"/>
    <brk id="204" max="10" man="1"/>
    <brk id="256" max="16383" man="1"/>
    <brk id="30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836" customWidth="1"/>
    <col min="5" max="12" width="6.42578125" style="79" customWidth="1"/>
    <col min="13"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522" customFormat="1" ht="22.5" customHeight="1">
      <c r="A1" s="610"/>
      <c r="B1" s="611"/>
      <c r="C1" s="611"/>
      <c r="D1" s="611"/>
      <c r="E1" s="611"/>
      <c r="F1" s="611"/>
      <c r="G1" s="611"/>
      <c r="H1" s="611"/>
      <c r="I1" s="611"/>
      <c r="J1" s="679"/>
    </row>
    <row r="2" spans="1:10" s="512" customFormat="1" ht="18.75" customHeight="1">
      <c r="A2" s="612" t="s">
        <v>1006</v>
      </c>
    </row>
    <row r="3" spans="1:10" s="512" customFormat="1" ht="12" customHeight="1"/>
    <row r="4" spans="1:10" s="709" customFormat="1" ht="13.5" customHeight="1">
      <c r="A4" s="708" t="s">
        <v>1</v>
      </c>
      <c r="B4" s="947" t="s">
        <v>1812</v>
      </c>
      <c r="C4" s="292" t="s">
        <v>1683</v>
      </c>
      <c r="D4" s="662" t="s">
        <v>1650</v>
      </c>
      <c r="E4" s="662" t="s">
        <v>1577</v>
      </c>
      <c r="F4" s="662" t="s">
        <v>1325</v>
      </c>
      <c r="G4" s="662" t="s">
        <v>1288</v>
      </c>
      <c r="H4" s="662" t="s">
        <v>1219</v>
      </c>
      <c r="I4" s="662" t="s">
        <v>1120</v>
      </c>
      <c r="J4" s="662" t="s">
        <v>1075</v>
      </c>
    </row>
    <row r="5" spans="1:10" s="709" customFormat="1" ht="12" customHeight="1">
      <c r="A5" s="710" t="s">
        <v>13</v>
      </c>
      <c r="B5" s="2430">
        <v>0.33712862764000001</v>
      </c>
      <c r="C5" s="2431">
        <v>19.607396630506553</v>
      </c>
      <c r="D5" s="2431">
        <v>-9.0061053638272313</v>
      </c>
      <c r="E5" s="2431">
        <v>-4.8497411826055137</v>
      </c>
      <c r="F5" s="2431">
        <v>-4.7211864477101697</v>
      </c>
      <c r="G5" s="2431">
        <v>-1.8631904197032592</v>
      </c>
      <c r="H5" s="2431">
        <v>-1.4035060555035259</v>
      </c>
      <c r="I5" s="2431">
        <v>-1.6394754283373114</v>
      </c>
      <c r="J5" s="2431">
        <v>-1.0013660838529241</v>
      </c>
    </row>
    <row r="6" spans="1:10" s="709" customFormat="1" ht="12" customHeight="1">
      <c r="A6" s="913" t="s">
        <v>802</v>
      </c>
      <c r="B6" s="2442"/>
      <c r="C6" s="2443"/>
      <c r="D6" s="2443"/>
      <c r="E6" s="2443"/>
      <c r="F6" s="2443"/>
      <c r="G6" s="2443"/>
      <c r="H6" s="2443"/>
      <c r="I6" s="2443"/>
      <c r="J6" s="2443"/>
    </row>
    <row r="7" spans="1:10" s="709" customFormat="1" ht="12" customHeight="1">
      <c r="A7" s="1815" t="s">
        <v>803</v>
      </c>
      <c r="B7" s="2440">
        <v>73.349944530000002</v>
      </c>
      <c r="C7" s="2441">
        <v>78.837932629999955</v>
      </c>
      <c r="D7" s="2563">
        <v>78.238728930000008</v>
      </c>
      <c r="E7" s="2563">
        <v>82.552712370000023</v>
      </c>
      <c r="F7" s="2563">
        <v>83.642045999999993</v>
      </c>
      <c r="G7" s="2563">
        <v>79.515998682500012</v>
      </c>
      <c r="H7" s="2563">
        <v>82.580305440833328</v>
      </c>
      <c r="I7" s="2563">
        <v>80.317544150833342</v>
      </c>
      <c r="J7" s="2563">
        <v>72.919613724596772</v>
      </c>
    </row>
    <row r="8" spans="1:10" s="709" customFormat="1" ht="12" customHeight="1">
      <c r="A8" s="1815" t="s">
        <v>804</v>
      </c>
      <c r="B8" s="2440">
        <v>135.01450526148005</v>
      </c>
      <c r="C8" s="2441">
        <v>158.92874575300016</v>
      </c>
      <c r="D8" s="2563">
        <v>130.80889627999989</v>
      </c>
      <c r="E8" s="2563">
        <v>148.28816997299998</v>
      </c>
      <c r="F8" s="2563">
        <v>131.67276806400002</v>
      </c>
      <c r="G8" s="2563">
        <v>171.27677299949983</v>
      </c>
      <c r="H8" s="2563">
        <v>143.04487451516661</v>
      </c>
      <c r="I8" s="2563">
        <v>135.79711044416666</v>
      </c>
      <c r="J8" s="2563">
        <v>132.12529188740325</v>
      </c>
    </row>
    <row r="9" spans="1:10" s="709" customFormat="1" ht="12" customHeight="1">
      <c r="A9" s="902" t="s">
        <v>16</v>
      </c>
      <c r="B9" s="2432">
        <v>30.755474581920009</v>
      </c>
      <c r="C9" s="2433">
        <v>2.1215312599999985</v>
      </c>
      <c r="D9" s="2564">
        <v>1.9619299999999562E-2</v>
      </c>
      <c r="E9" s="2564">
        <v>2.14365074</v>
      </c>
      <c r="F9" s="2564">
        <v>2.6072527619999999</v>
      </c>
      <c r="G9" s="2564">
        <v>5.4862731319999085</v>
      </c>
      <c r="H9" s="2564">
        <v>-23.163442572000001</v>
      </c>
      <c r="I9" s="2564">
        <v>4.4134532900000067</v>
      </c>
      <c r="J9" s="2564">
        <v>-44.693787335000003</v>
      </c>
    </row>
    <row r="10" spans="1:10" s="709" customFormat="1" ht="12" customHeight="1">
      <c r="A10" s="776" t="s">
        <v>120</v>
      </c>
      <c r="B10" s="2430">
        <v>239.45705300104004</v>
      </c>
      <c r="C10" s="2431">
        <v>259.49560627350667</v>
      </c>
      <c r="D10" s="2431">
        <v>200.06113914617265</v>
      </c>
      <c r="E10" s="2431">
        <v>228.13479190039448</v>
      </c>
      <c r="F10" s="2431">
        <v>213.20088037828984</v>
      </c>
      <c r="G10" s="2431">
        <v>254.4158543942965</v>
      </c>
      <c r="H10" s="2431">
        <v>201.05823132849639</v>
      </c>
      <c r="I10" s="2431">
        <v>218.88863245666272</v>
      </c>
      <c r="J10" s="2431">
        <v>159.34975219314711</v>
      </c>
    </row>
    <row r="11" spans="1:10" s="709" customFormat="1" ht="12" customHeight="1">
      <c r="A11" s="902" t="s">
        <v>169</v>
      </c>
      <c r="B11" s="2432">
        <v>-115.05830357324</v>
      </c>
      <c r="C11" s="2433">
        <v>-155.49135563999999</v>
      </c>
      <c r="D11" s="2564">
        <v>-129.63586411</v>
      </c>
      <c r="E11" s="2564">
        <v>-128.65496416000002</v>
      </c>
      <c r="F11" s="2564">
        <v>-127.877557864</v>
      </c>
      <c r="G11" s="2564">
        <v>-129.37007753099977</v>
      </c>
      <c r="H11" s="2564">
        <v>-136.03061510200007</v>
      </c>
      <c r="I11" s="2564">
        <v>-134.36820340399998</v>
      </c>
      <c r="J11" s="2564">
        <v>-116.863105836</v>
      </c>
    </row>
    <row r="12" spans="1:10" s="709" customFormat="1" ht="12" customHeight="1">
      <c r="A12" s="776" t="s">
        <v>9</v>
      </c>
      <c r="B12" s="2430">
        <v>124.39874942780004</v>
      </c>
      <c r="C12" s="2431">
        <v>104.00425063350662</v>
      </c>
      <c r="D12" s="2431">
        <v>70.425275036172707</v>
      </c>
      <c r="E12" s="2431">
        <v>99.479827740394455</v>
      </c>
      <c r="F12" s="2431">
        <v>85.323322514289842</v>
      </c>
      <c r="G12" s="2431">
        <v>125.04577686329674</v>
      </c>
      <c r="H12" s="2431">
        <v>65.02761622649632</v>
      </c>
      <c r="I12" s="2431">
        <v>84.520429052662735</v>
      </c>
      <c r="J12" s="2431">
        <v>42.486646357147109</v>
      </c>
    </row>
    <row r="13" spans="1:10" s="709" customFormat="1" ht="12" customHeight="1">
      <c r="A13" s="913" t="s">
        <v>1089</v>
      </c>
      <c r="B13" s="2442">
        <v>-33.587662345505997</v>
      </c>
      <c r="C13" s="2443">
        <v>-28.0811476710468</v>
      </c>
      <c r="D13" s="2443">
        <v>-19.014824259766598</v>
      </c>
      <c r="E13" s="2443">
        <v>-26.859553489906503</v>
      </c>
      <c r="F13" s="2443">
        <v>-23.037297078858259</v>
      </c>
      <c r="G13" s="2443">
        <v>-33.762359753090124</v>
      </c>
      <c r="H13" s="2443">
        <v>-17.557456381154008</v>
      </c>
      <c r="I13" s="2443">
        <v>-22.820515844218939</v>
      </c>
      <c r="J13" s="2443">
        <v>-11.47139451642972</v>
      </c>
    </row>
    <row r="14" spans="1:10" s="723" customFormat="1" ht="12" customHeight="1">
      <c r="A14" s="914" t="s">
        <v>10</v>
      </c>
      <c r="B14" s="2444">
        <v>90.811087082294023</v>
      </c>
      <c r="C14" s="2445">
        <v>75.923102962459822</v>
      </c>
      <c r="D14" s="2445">
        <v>51.41045077640608</v>
      </c>
      <c r="E14" s="2445">
        <v>72.620274250487952</v>
      </c>
      <c r="F14" s="2445">
        <v>62.286025435431583</v>
      </c>
      <c r="G14" s="2445">
        <v>91.283417110206614</v>
      </c>
      <c r="H14" s="2445">
        <v>47.470159845342309</v>
      </c>
      <c r="I14" s="2445">
        <v>61.699913208443796</v>
      </c>
      <c r="J14" s="2445">
        <v>31.01525184071739</v>
      </c>
    </row>
    <row r="15" spans="1:10" s="725" customFormat="1" ht="12" customHeight="1">
      <c r="A15" s="1816"/>
      <c r="B15" s="2565"/>
      <c r="C15" s="2565"/>
      <c r="D15" s="2565"/>
      <c r="E15" s="2565"/>
      <c r="F15" s="2565"/>
      <c r="G15" s="2565"/>
      <c r="H15" s="2565"/>
      <c r="I15" s="2565"/>
      <c r="J15" s="2565"/>
    </row>
    <row r="16" spans="1:10" s="725" customFormat="1" ht="12" customHeight="1">
      <c r="A16" s="852" t="s">
        <v>1313</v>
      </c>
      <c r="B16" s="2430"/>
      <c r="C16" s="2431"/>
      <c r="D16" s="2431"/>
      <c r="E16" s="2431"/>
      <c r="F16" s="2431"/>
      <c r="G16" s="2431"/>
      <c r="H16" s="2431"/>
      <c r="I16" s="2431"/>
      <c r="J16" s="2431"/>
    </row>
    <row r="17" spans="1:13" s="853" customFormat="1" ht="12" customHeight="1">
      <c r="A17" s="726" t="s">
        <v>805</v>
      </c>
      <c r="B17" s="2442">
        <v>455.07470218664002</v>
      </c>
      <c r="C17" s="2443">
        <v>491.97306948331004</v>
      </c>
      <c r="D17" s="2443">
        <v>486.21176010149003</v>
      </c>
      <c r="E17" s="2443">
        <v>487.50331932426997</v>
      </c>
      <c r="F17" s="2443">
        <v>491.15569236900006</v>
      </c>
      <c r="G17" s="2443">
        <v>488.96055553093998</v>
      </c>
      <c r="H17" s="2443">
        <v>465.91086322922945</v>
      </c>
      <c r="I17" s="2443">
        <v>458.16311080357002</v>
      </c>
      <c r="J17" s="2443">
        <v>456.12331949520001</v>
      </c>
    </row>
    <row r="18" spans="1:13" s="853" customFormat="1" ht="12" customHeight="1">
      <c r="A18" s="854" t="s">
        <v>1314</v>
      </c>
      <c r="B18" s="2566">
        <v>253.20563036988997</v>
      </c>
      <c r="C18" s="2567">
        <v>247.96137689009998</v>
      </c>
      <c r="D18" s="2567">
        <v>251.67992741922001</v>
      </c>
      <c r="E18" s="2567">
        <v>247.98423126498</v>
      </c>
      <c r="F18" s="2567">
        <v>248.98548795838002</v>
      </c>
      <c r="G18" s="2567">
        <v>252.77630952452995</v>
      </c>
      <c r="H18" s="2567">
        <v>246.36901319744001</v>
      </c>
      <c r="I18" s="2567">
        <v>242.36066962948001</v>
      </c>
      <c r="J18" s="2567">
        <v>243.45664304594001</v>
      </c>
    </row>
    <row r="19" spans="1:13" s="853" customFormat="1" ht="12" customHeight="1">
      <c r="A19" s="729" t="s">
        <v>806</v>
      </c>
      <c r="B19" s="2442">
        <v>59.42290411207</v>
      </c>
      <c r="C19" s="2443">
        <v>60.339125121220007</v>
      </c>
      <c r="D19" s="2443">
        <v>56.796011033860012</v>
      </c>
      <c r="E19" s="2443">
        <v>59.695922045129997</v>
      </c>
      <c r="F19" s="2443">
        <v>59.559727561999999</v>
      </c>
      <c r="G19" s="2443">
        <v>52.94575768899</v>
      </c>
      <c r="H19" s="2443">
        <v>50.408170336020007</v>
      </c>
      <c r="I19" s="2443">
        <v>50.56571232049</v>
      </c>
      <c r="J19" s="2443">
        <v>46.708332919220005</v>
      </c>
    </row>
    <row r="20" spans="1:13" s="709" customFormat="1" ht="12" customHeight="1">
      <c r="A20" s="715" t="s">
        <v>51</v>
      </c>
      <c r="B20" s="2434">
        <v>514.49760629871002</v>
      </c>
      <c r="C20" s="2435">
        <v>552.31219460453008</v>
      </c>
      <c r="D20" s="2435">
        <v>543.00777113535003</v>
      </c>
      <c r="E20" s="2435">
        <v>547.19924136939994</v>
      </c>
      <c r="F20" s="2435">
        <v>550.71541993100004</v>
      </c>
      <c r="G20" s="2435">
        <v>541.90631321992998</v>
      </c>
      <c r="H20" s="2435">
        <v>516.31903356524947</v>
      </c>
      <c r="I20" s="2435">
        <v>508.72882312406</v>
      </c>
      <c r="J20" s="2435">
        <v>502.83165241442003</v>
      </c>
    </row>
    <row r="21" spans="1:13" s="725" customFormat="1" ht="12" customHeight="1">
      <c r="A21" s="724"/>
      <c r="B21" s="851"/>
      <c r="C21" s="851"/>
      <c r="D21" s="851"/>
      <c r="E21" s="851"/>
      <c r="F21" s="851"/>
      <c r="G21" s="851"/>
      <c r="H21" s="851"/>
      <c r="I21" s="851"/>
      <c r="J21" s="851"/>
    </row>
    <row r="22" spans="1:13" s="725" customFormat="1" ht="12" customHeight="1">
      <c r="A22" s="852" t="s">
        <v>591</v>
      </c>
      <c r="B22" s="1085"/>
      <c r="C22" s="1366"/>
      <c r="D22" s="736"/>
      <c r="E22" s="736"/>
      <c r="F22" s="736"/>
      <c r="G22" s="714"/>
      <c r="H22" s="714"/>
      <c r="I22" s="736"/>
      <c r="J22" s="714"/>
    </row>
    <row r="23" spans="1:13" s="853" customFormat="1" ht="12" customHeight="1">
      <c r="A23" s="729" t="s">
        <v>38</v>
      </c>
      <c r="B23" s="1086">
        <v>48.049661570311009</v>
      </c>
      <c r="C23" s="856">
        <v>59.920612095494661</v>
      </c>
      <c r="D23" s="856">
        <v>64.798123545264232</v>
      </c>
      <c r="E23" s="856">
        <v>56.394275984073417</v>
      </c>
      <c r="F23" s="856">
        <v>59.979845128736017</v>
      </c>
      <c r="G23" s="856">
        <v>50.849848897585048</v>
      </c>
      <c r="H23" s="856">
        <v>67.657322061959363</v>
      </c>
      <c r="I23" s="856">
        <v>61.386560780219256</v>
      </c>
      <c r="J23" s="856">
        <v>73.337488278206294</v>
      </c>
    </row>
    <row r="24" spans="1:13" s="725" customFormat="1" ht="12" customHeight="1">
      <c r="A24" s="752"/>
      <c r="B24" s="752"/>
      <c r="C24" s="1353"/>
      <c r="D24" s="752"/>
      <c r="E24" s="752"/>
      <c r="F24" s="752"/>
      <c r="G24" s="752"/>
      <c r="H24" s="752"/>
      <c r="I24" s="752"/>
      <c r="J24" s="752"/>
    </row>
    <row r="25" spans="1:13" s="725" customFormat="1" ht="19.5" customHeight="1">
      <c r="A25" s="1515" t="s">
        <v>1248</v>
      </c>
      <c r="B25" s="1062"/>
      <c r="C25" s="714"/>
      <c r="D25" s="714"/>
      <c r="E25" s="714"/>
      <c r="F25" s="714"/>
      <c r="G25" s="714"/>
      <c r="H25" s="714"/>
      <c r="I25" s="714"/>
      <c r="J25" s="714"/>
      <c r="K25" s="1533"/>
      <c r="L25" s="1534"/>
      <c r="M25" s="1534"/>
    </row>
    <row r="26" spans="1:13" s="853" customFormat="1" ht="12" customHeight="1">
      <c r="A26" s="726" t="s">
        <v>807</v>
      </c>
      <c r="B26" s="2442">
        <v>606.77544527999999</v>
      </c>
      <c r="C26" s="2443">
        <v>154.26955093000015</v>
      </c>
      <c r="D26" s="2443">
        <v>-483.68647570999974</v>
      </c>
      <c r="E26" s="2443">
        <v>-147.6411409100001</v>
      </c>
      <c r="F26" s="2443">
        <v>3267.0918969999998</v>
      </c>
      <c r="G26" s="2443">
        <v>522.19021501000088</v>
      </c>
      <c r="H26" s="2443">
        <v>-192.39616949000083</v>
      </c>
      <c r="I26" s="2443">
        <v>1957.6063138600002</v>
      </c>
      <c r="J26" s="2443">
        <v>715.31978830999969</v>
      </c>
      <c r="K26" s="1533"/>
      <c r="L26" s="1535"/>
      <c r="M26" s="1535"/>
    </row>
    <row r="27" spans="1:13" s="853" customFormat="1" ht="12" customHeight="1">
      <c r="A27" s="729" t="s">
        <v>808</v>
      </c>
      <c r="B27" s="2442">
        <v>-31756.870575449997</v>
      </c>
      <c r="C27" s="2443">
        <v>-12578.098859060001</v>
      </c>
      <c r="D27" s="2443">
        <v>4388.0968172599969</v>
      </c>
      <c r="E27" s="2443">
        <v>824.74135716000092</v>
      </c>
      <c r="F27" s="2443">
        <v>-16228.814648</v>
      </c>
      <c r="G27" s="2443">
        <v>2402.5980732399871</v>
      </c>
      <c r="H27" s="2443">
        <v>4622.0937242500413</v>
      </c>
      <c r="I27" s="2443">
        <v>-11423.32047635002</v>
      </c>
      <c r="J27" s="2443">
        <v>7505.4954338499965</v>
      </c>
      <c r="K27" s="1535"/>
      <c r="L27" s="1536"/>
      <c r="M27" s="1536"/>
    </row>
    <row r="28" spans="1:13" s="709" customFormat="1" ht="12" customHeight="1">
      <c r="A28" s="715" t="s">
        <v>51</v>
      </c>
      <c r="B28" s="2434">
        <v>-31150.095130169997</v>
      </c>
      <c r="C28" s="2435">
        <v>-12423.82930813</v>
      </c>
      <c r="D28" s="2435">
        <v>3904.4103415499972</v>
      </c>
      <c r="E28" s="2435">
        <v>677.10021625000081</v>
      </c>
      <c r="F28" s="2435">
        <v>-12961.722750999999</v>
      </c>
      <c r="G28" s="2435">
        <v>2924.788288249988</v>
      </c>
      <c r="H28" s="2435">
        <v>4429.6975547600405</v>
      </c>
      <c r="I28" s="2435">
        <v>-9465.7141624900196</v>
      </c>
      <c r="J28" s="2435">
        <v>8220.8152221599958</v>
      </c>
      <c r="K28" s="1533"/>
      <c r="L28" s="1537"/>
      <c r="M28" s="1537"/>
    </row>
    <row r="29" spans="1:13" s="725" customFormat="1" ht="12" customHeight="1">
      <c r="A29" s="787" t="s">
        <v>952</v>
      </c>
      <c r="B29" s="1062"/>
      <c r="C29" s="714"/>
      <c r="D29" s="714"/>
      <c r="E29" s="714"/>
      <c r="F29" s="714"/>
      <c r="G29" s="714"/>
      <c r="H29" s="714"/>
      <c r="I29" s="714"/>
      <c r="J29" s="714"/>
      <c r="K29" s="1535"/>
      <c r="L29" s="1492"/>
      <c r="M29" s="1492"/>
    </row>
    <row r="30" spans="1:13" s="853" customFormat="1" ht="12" customHeight="1">
      <c r="A30" s="857" t="s">
        <v>807</v>
      </c>
      <c r="B30" s="2568">
        <v>311.99115441212371</v>
      </c>
      <c r="C30" s="858">
        <v>0</v>
      </c>
      <c r="D30" s="858">
        <v>0</v>
      </c>
      <c r="E30" s="858">
        <v>0</v>
      </c>
      <c r="F30" s="2570">
        <v>295.27699999999999</v>
      </c>
      <c r="G30" s="858">
        <v>0</v>
      </c>
      <c r="H30" s="858">
        <v>0</v>
      </c>
      <c r="I30" s="858" t="s">
        <v>1210</v>
      </c>
      <c r="J30" s="2570">
        <v>294.75599999999997</v>
      </c>
      <c r="K30" s="1533"/>
      <c r="L30" s="1536"/>
      <c r="M30" s="1536"/>
    </row>
    <row r="31" spans="1:13" s="853" customFormat="1" ht="12" customHeight="1">
      <c r="A31" s="859" t="s">
        <v>808</v>
      </c>
      <c r="B31" s="2568">
        <v>3096.5612835878765</v>
      </c>
      <c r="C31" s="858">
        <v>0</v>
      </c>
      <c r="D31" s="858">
        <v>0</v>
      </c>
      <c r="E31" s="858">
        <v>0</v>
      </c>
      <c r="F31" s="2570">
        <v>2896.76</v>
      </c>
      <c r="G31" s="858">
        <v>0</v>
      </c>
      <c r="H31" s="858">
        <v>0</v>
      </c>
      <c r="I31" s="858" t="s">
        <v>1210</v>
      </c>
      <c r="J31" s="2570">
        <v>1255.8</v>
      </c>
      <c r="K31" s="1535"/>
      <c r="L31" s="1536"/>
      <c r="M31" s="1536"/>
    </row>
    <row r="32" spans="1:13" s="709" customFormat="1" ht="12" customHeight="1">
      <c r="A32" s="860" t="s">
        <v>51</v>
      </c>
      <c r="B32" s="2569">
        <v>3408.5524380000002</v>
      </c>
      <c r="C32" s="861">
        <v>0</v>
      </c>
      <c r="D32" s="861">
        <v>0</v>
      </c>
      <c r="E32" s="861">
        <v>0</v>
      </c>
      <c r="F32" s="2571">
        <v>3192.0370000000003</v>
      </c>
      <c r="G32" s="861">
        <v>0</v>
      </c>
      <c r="H32" s="861">
        <v>0</v>
      </c>
      <c r="I32" s="861" t="s">
        <v>1210</v>
      </c>
      <c r="J32" s="2571">
        <v>1550.556</v>
      </c>
      <c r="K32" s="1533"/>
      <c r="L32" s="1537"/>
      <c r="M32" s="1537"/>
    </row>
    <row r="33" spans="1:13" s="725" customFormat="1" ht="7.5" customHeight="1">
      <c r="A33" s="724"/>
      <c r="B33" s="851"/>
      <c r="C33" s="851"/>
      <c r="D33" s="851"/>
      <c r="E33" s="851"/>
      <c r="F33" s="851"/>
      <c r="G33" s="851"/>
      <c r="H33" s="851"/>
      <c r="I33" s="851"/>
      <c r="J33" s="851"/>
      <c r="K33" s="1492"/>
      <c r="L33" s="1492"/>
      <c r="M33" s="1492"/>
    </row>
    <row r="34" spans="1:13" s="725" customFormat="1" ht="12.75" customHeight="1">
      <c r="A34" s="2646" t="s">
        <v>1315</v>
      </c>
      <c r="B34" s="2646"/>
      <c r="C34" s="2646"/>
      <c r="D34" s="2646"/>
      <c r="E34" s="2646"/>
      <c r="F34" s="2646"/>
      <c r="G34" s="2646"/>
      <c r="H34" s="2646"/>
      <c r="I34" s="2646"/>
      <c r="J34" s="2646"/>
    </row>
    <row r="35" spans="1:13" s="725" customFormat="1" ht="12.75" customHeight="1">
      <c r="A35" s="2646" t="s">
        <v>1316</v>
      </c>
      <c r="B35" s="2646"/>
      <c r="C35" s="2646"/>
      <c r="D35" s="2646"/>
      <c r="E35" s="2646"/>
      <c r="F35" s="2646"/>
      <c r="G35" s="2646"/>
      <c r="H35" s="2646"/>
      <c r="I35" s="2646"/>
      <c r="J35" s="2646"/>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836" customWidth="1"/>
    <col min="5" max="11" width="6.42578125" style="79" customWidth="1"/>
    <col min="12"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522" customFormat="1" ht="22.5" customHeight="1">
      <c r="A1" s="610"/>
      <c r="B1" s="611"/>
      <c r="C1" s="611"/>
      <c r="D1" s="611"/>
      <c r="E1" s="611"/>
      <c r="F1" s="611"/>
      <c r="G1" s="611"/>
      <c r="H1" s="611"/>
      <c r="I1" s="611"/>
      <c r="J1" s="611"/>
    </row>
    <row r="2" spans="1:10" s="512" customFormat="1" ht="18.75" customHeight="1">
      <c r="A2" s="612" t="s">
        <v>1596</v>
      </c>
    </row>
    <row r="3" spans="1:10" s="512" customFormat="1" ht="12" customHeight="1">
      <c r="C3" s="1798"/>
      <c r="D3" s="1798"/>
      <c r="E3" s="1798"/>
      <c r="F3" s="1798"/>
      <c r="G3" s="1798"/>
      <c r="H3" s="1798"/>
      <c r="I3" s="1798"/>
      <c r="J3" s="1798"/>
    </row>
    <row r="4" spans="1:10" s="505" customFormat="1" ht="13.5" customHeight="1">
      <c r="A4" s="862" t="s">
        <v>1</v>
      </c>
      <c r="B4" s="947" t="s">
        <v>1812</v>
      </c>
      <c r="C4" s="292" t="s">
        <v>1683</v>
      </c>
      <c r="D4" s="662" t="s">
        <v>1650</v>
      </c>
      <c r="E4" s="662" t="s">
        <v>1577</v>
      </c>
      <c r="F4" s="662" t="s">
        <v>1325</v>
      </c>
      <c r="G4" s="662" t="s">
        <v>1288</v>
      </c>
      <c r="H4" s="662" t="s">
        <v>1219</v>
      </c>
      <c r="I4" s="662" t="s">
        <v>1120</v>
      </c>
      <c r="J4" s="662" t="s">
        <v>1075</v>
      </c>
    </row>
    <row r="5" spans="1:10" s="505" customFormat="1" ht="12" customHeight="1">
      <c r="A5" s="863" t="s">
        <v>809</v>
      </c>
      <c r="B5" s="2572">
        <v>488.91628782999999</v>
      </c>
      <c r="C5" s="2573">
        <v>492.21440585999994</v>
      </c>
      <c r="D5" s="2573">
        <v>484.01900000000001</v>
      </c>
      <c r="E5" s="2573">
        <v>470.61834128999999</v>
      </c>
      <c r="F5" s="2573">
        <v>459.42739933999997</v>
      </c>
      <c r="G5" s="2573">
        <v>492.23399999999992</v>
      </c>
      <c r="H5" s="2573">
        <v>469.79999999999995</v>
      </c>
      <c r="I5" s="2573">
        <v>462.21010595000007</v>
      </c>
      <c r="J5" s="2573">
        <v>441.98989404999998</v>
      </c>
    </row>
    <row r="6" spans="1:10" s="505" customFormat="1" ht="12" customHeight="1">
      <c r="A6" s="863" t="s">
        <v>810</v>
      </c>
      <c r="B6" s="2572">
        <v>-378.70162411000001</v>
      </c>
      <c r="C6" s="2573">
        <v>-365.45296530000002</v>
      </c>
      <c r="D6" s="2573">
        <v>-353.06799999999998</v>
      </c>
      <c r="E6" s="2573">
        <v>-312.65926235000001</v>
      </c>
      <c r="F6" s="2573">
        <v>-361.07855656999999</v>
      </c>
      <c r="G6" s="2574">
        <v>-346.09499999999986</v>
      </c>
      <c r="H6" s="2573">
        <v>-347.00000000000006</v>
      </c>
      <c r="I6" s="2574">
        <v>-317.65914644000003</v>
      </c>
      <c r="J6" s="2574">
        <v>-340.94085355999999</v>
      </c>
    </row>
    <row r="7" spans="1:10" s="505" customFormat="1" ht="12" customHeight="1">
      <c r="A7" s="1817" t="s">
        <v>811</v>
      </c>
      <c r="B7" s="2575">
        <v>-83.679210349999991</v>
      </c>
      <c r="C7" s="2576">
        <v>-75.79186369</v>
      </c>
      <c r="D7" s="2576">
        <v>-84.046000000000006</v>
      </c>
      <c r="E7" s="2576">
        <v>-84.127203870000002</v>
      </c>
      <c r="F7" s="2576">
        <v>-84.928735970000005</v>
      </c>
      <c r="G7" s="2577">
        <v>-82.685533610000022</v>
      </c>
      <c r="H7" s="2576">
        <v>-80.150000000000006</v>
      </c>
      <c r="I7" s="2577">
        <v>-72.092884190000021</v>
      </c>
      <c r="J7" s="2577">
        <v>-80.807115809999999</v>
      </c>
    </row>
    <row r="8" spans="1:10" s="505" customFormat="1" ht="12" customHeight="1">
      <c r="A8" s="864" t="s">
        <v>812</v>
      </c>
      <c r="B8" s="2578">
        <v>26.535453369999988</v>
      </c>
      <c r="C8" s="2579">
        <v>50.969576869999869</v>
      </c>
      <c r="D8" s="2579">
        <v>46.905999999999999</v>
      </c>
      <c r="E8" s="2579">
        <v>73.831875069999967</v>
      </c>
      <c r="F8" s="2579">
        <v>13.420106799999882</v>
      </c>
      <c r="G8" s="2579">
        <v>63.453466390000045</v>
      </c>
      <c r="H8" s="2579">
        <v>42.649999999999892</v>
      </c>
      <c r="I8" s="2579">
        <v>72.458075320000006</v>
      </c>
      <c r="J8" s="2579">
        <v>20.241924679999983</v>
      </c>
    </row>
    <row r="9" spans="1:10" s="505" customFormat="1" ht="12" customHeight="1">
      <c r="A9" s="863" t="s">
        <v>813</v>
      </c>
      <c r="B9" s="2572">
        <v>21.198089070000002</v>
      </c>
      <c r="C9" s="2573">
        <v>10.368278130000002</v>
      </c>
      <c r="D9" s="2573">
        <v>5.5869999999999997</v>
      </c>
      <c r="E9" s="2573">
        <v>8.0277568799999983</v>
      </c>
      <c r="F9" s="2573">
        <v>9.5167550899999984</v>
      </c>
      <c r="G9" s="2574">
        <v>19.33078605</v>
      </c>
      <c r="H9" s="2573">
        <v>14.329999999999997</v>
      </c>
      <c r="I9" s="2574">
        <v>15.68707322</v>
      </c>
      <c r="J9" s="2574">
        <v>14.782926779999999</v>
      </c>
    </row>
    <row r="10" spans="1:10" s="505" customFormat="1" ht="12" customHeight="1">
      <c r="A10" s="863" t="s">
        <v>786</v>
      </c>
      <c r="B10" s="1087">
        <v>0</v>
      </c>
      <c r="C10" s="2606">
        <v>0</v>
      </c>
      <c r="D10" s="2606">
        <v>0</v>
      </c>
      <c r="E10" s="2606">
        <v>0</v>
      </c>
      <c r="F10" s="2606">
        <v>0</v>
      </c>
      <c r="G10" s="2574">
        <v>-21.968999999999998</v>
      </c>
      <c r="H10" s="2573">
        <v>-6</v>
      </c>
      <c r="I10" s="2574">
        <v>-10.55</v>
      </c>
      <c r="J10" s="2574">
        <v>-3.75</v>
      </c>
    </row>
    <row r="11" spans="1:10" s="505" customFormat="1" ht="12" customHeight="1">
      <c r="A11" s="865" t="s">
        <v>814</v>
      </c>
      <c r="B11" s="2575">
        <v>2.9644491899999998</v>
      </c>
      <c r="C11" s="2576">
        <v>0.61699999999999999</v>
      </c>
      <c r="D11" s="2576">
        <v>-20.396000000000001</v>
      </c>
      <c r="E11" s="2576">
        <v>3.5967916300000002</v>
      </c>
      <c r="F11" s="2576">
        <v>3.5390360200000006</v>
      </c>
      <c r="G11" s="2576">
        <v>10.10305726</v>
      </c>
      <c r="H11" s="2576">
        <v>6.6</v>
      </c>
      <c r="I11" s="2576">
        <v>3.8442595399999782</v>
      </c>
      <c r="J11" s="2576">
        <v>1.0557404600000222</v>
      </c>
    </row>
    <row r="12" spans="1:10" s="505" customFormat="1" ht="12" customHeight="1">
      <c r="A12" s="864" t="s">
        <v>815</v>
      </c>
      <c r="B12" s="2578">
        <v>50.00790829999999</v>
      </c>
      <c r="C12" s="2579">
        <v>61.954854999999881</v>
      </c>
      <c r="D12" s="2579">
        <v>32.096000000000004</v>
      </c>
      <c r="E12" s="2579">
        <v>85.456423579999949</v>
      </c>
      <c r="F12" s="2579">
        <v>26.475897909999887</v>
      </c>
      <c r="G12" s="2579">
        <v>70.918309700000052</v>
      </c>
      <c r="H12" s="2579">
        <v>57.579999999999892</v>
      </c>
      <c r="I12" s="2579">
        <v>81.439408080000007</v>
      </c>
      <c r="J12" s="2579">
        <v>32.330591920000003</v>
      </c>
    </row>
    <row r="13" spans="1:10" s="505" customFormat="1" ht="12" customHeight="1">
      <c r="A13" s="865" t="s">
        <v>1089</v>
      </c>
      <c r="B13" s="2575">
        <v>-12.501977070000001</v>
      </c>
      <c r="C13" s="2576">
        <v>-14.506850020000002</v>
      </c>
      <c r="D13" s="2577">
        <v>-8.5860000000000003</v>
      </c>
      <c r="E13" s="2577">
        <v>-22.798734359999997</v>
      </c>
      <c r="F13" s="2577">
        <v>-7.0629924400000004</v>
      </c>
      <c r="G13" s="2577">
        <v>-13.900000000000007</v>
      </c>
      <c r="H13" s="2577">
        <v>-15.599999999999996</v>
      </c>
      <c r="I13" s="2577">
        <v>-21.97074018</v>
      </c>
      <c r="J13" s="2577">
        <v>-8.7292598200000011</v>
      </c>
    </row>
    <row r="14" spans="1:10" s="501" customFormat="1" ht="12" customHeight="1">
      <c r="A14" s="866" t="s">
        <v>10</v>
      </c>
      <c r="B14" s="2580">
        <v>37.505931229999987</v>
      </c>
      <c r="C14" s="2581">
        <v>47.44800497999988</v>
      </c>
      <c r="D14" s="2581">
        <v>23.51</v>
      </c>
      <c r="E14" s="2581">
        <v>62.657689219999952</v>
      </c>
      <c r="F14" s="2581">
        <v>19.412905469999885</v>
      </c>
      <c r="G14" s="2581">
        <v>57.018309700000046</v>
      </c>
      <c r="H14" s="2581">
        <v>41.979999999999897</v>
      </c>
      <c r="I14" s="2581">
        <v>59.468667900000007</v>
      </c>
      <c r="J14" s="2581">
        <v>23.6013321</v>
      </c>
    </row>
    <row r="15" spans="1:10" s="687" customFormat="1" ht="12" customHeight="1">
      <c r="A15" s="867"/>
      <c r="B15" s="2582"/>
      <c r="C15" s="2582"/>
      <c r="D15" s="2582"/>
      <c r="E15" s="2582"/>
      <c r="F15" s="2582"/>
      <c r="G15" s="2582"/>
      <c r="H15" s="2583"/>
      <c r="I15" s="2583"/>
      <c r="J15" s="2583"/>
    </row>
    <row r="16" spans="1:10" s="687" customFormat="1" ht="12" customHeight="1">
      <c r="A16" s="869" t="s">
        <v>816</v>
      </c>
      <c r="B16" s="2584">
        <v>0</v>
      </c>
      <c r="C16" s="2585">
        <v>0</v>
      </c>
      <c r="D16" s="2586">
        <v>0</v>
      </c>
      <c r="E16" s="2586">
        <v>0</v>
      </c>
      <c r="F16" s="2586">
        <v>0</v>
      </c>
      <c r="G16" s="2586">
        <v>0</v>
      </c>
      <c r="H16" s="2586">
        <v>0</v>
      </c>
      <c r="I16" s="2586">
        <v>0</v>
      </c>
      <c r="J16" s="2586">
        <v>0</v>
      </c>
    </row>
    <row r="17" spans="1:10" s="505" customFormat="1" ht="12" customHeight="1">
      <c r="A17" s="863" t="s">
        <v>730</v>
      </c>
      <c r="B17" s="2572">
        <v>2374.3639812500001</v>
      </c>
      <c r="C17" s="2573">
        <v>2162.87914142</v>
      </c>
      <c r="D17" s="2573">
        <v>2167.7579999999998</v>
      </c>
      <c r="E17" s="2573">
        <v>2071.1888838300001</v>
      </c>
      <c r="F17" s="2573">
        <v>2234.1970512300004</v>
      </c>
      <c r="G17" s="2573">
        <v>2124</v>
      </c>
      <c r="H17" s="2573">
        <v>2053</v>
      </c>
      <c r="I17" s="2573">
        <v>1960.3</v>
      </c>
      <c r="J17" s="2573">
        <v>1902.569</v>
      </c>
    </row>
    <row r="18" spans="1:10" s="505" customFormat="1" ht="12" customHeight="1">
      <c r="A18" s="863" t="s">
        <v>817</v>
      </c>
      <c r="B18" s="2572">
        <v>61.145116299999991</v>
      </c>
      <c r="C18" s="2573">
        <v>43.938925679999997</v>
      </c>
      <c r="D18" s="2573">
        <v>56.844999999999999</v>
      </c>
      <c r="E18" s="2573">
        <v>57.466731639999999</v>
      </c>
      <c r="F18" s="2573">
        <v>79.428885660000006</v>
      </c>
      <c r="G18" s="2574">
        <v>69.58</v>
      </c>
      <c r="H18" s="2573">
        <v>88.2</v>
      </c>
      <c r="I18" s="2574">
        <v>111.7</v>
      </c>
      <c r="J18" s="2574">
        <v>147.59700000000001</v>
      </c>
    </row>
    <row r="19" spans="1:10" s="505" customFormat="1" ht="12" customHeight="1">
      <c r="A19" s="863" t="s">
        <v>818</v>
      </c>
      <c r="B19" s="2572">
        <v>863.56364240000005</v>
      </c>
      <c r="C19" s="2573">
        <v>752.59100000000001</v>
      </c>
      <c r="D19" s="2573">
        <v>806.22500000000002</v>
      </c>
      <c r="E19" s="2573">
        <v>920.75632635000011</v>
      </c>
      <c r="F19" s="2573">
        <v>868.80529769000009</v>
      </c>
      <c r="G19" s="2574">
        <v>724.27699999999993</v>
      </c>
      <c r="H19" s="2573">
        <v>798.60000000000014</v>
      </c>
      <c r="I19" s="2574">
        <v>827.50000000000011</v>
      </c>
      <c r="J19" s="2574">
        <v>792.43700000000024</v>
      </c>
    </row>
    <row r="20" spans="1:10" s="505" customFormat="1" ht="12" customHeight="1">
      <c r="A20" s="865" t="s">
        <v>819</v>
      </c>
      <c r="B20" s="2575">
        <v>53.496910120000003</v>
      </c>
      <c r="C20" s="2576">
        <v>62.447142380000003</v>
      </c>
      <c r="D20" s="2576">
        <v>42.670999999999999</v>
      </c>
      <c r="E20" s="2576">
        <v>32.234071229999998</v>
      </c>
      <c r="F20" s="2576">
        <v>27.668195230000002</v>
      </c>
      <c r="G20" s="2576">
        <v>37.520000000000003</v>
      </c>
      <c r="H20" s="2576">
        <v>28</v>
      </c>
      <c r="I20" s="2576">
        <v>38.9</v>
      </c>
      <c r="J20" s="2576">
        <v>69.331000000000003</v>
      </c>
    </row>
    <row r="21" spans="1:10" s="505" customFormat="1" ht="12" customHeight="1">
      <c r="A21" s="871" t="s">
        <v>22</v>
      </c>
      <c r="B21" s="2587">
        <v>3352.5696500700001</v>
      </c>
      <c r="C21" s="2588">
        <v>3021.85620948</v>
      </c>
      <c r="D21" s="2588">
        <v>3073.5</v>
      </c>
      <c r="E21" s="2588">
        <v>3081.6460130499995</v>
      </c>
      <c r="F21" s="2588">
        <v>3210.0994298100004</v>
      </c>
      <c r="G21" s="2588">
        <v>2955.377</v>
      </c>
      <c r="H21" s="2588">
        <v>2967.8</v>
      </c>
      <c r="I21" s="2588">
        <v>2938.4</v>
      </c>
      <c r="J21" s="2588">
        <v>2911.9340000000002</v>
      </c>
    </row>
    <row r="22" spans="1:10" s="505" customFormat="1" ht="12" customHeight="1">
      <c r="A22" s="863" t="s">
        <v>820</v>
      </c>
      <c r="B22" s="2572">
        <v>890.69576280000001</v>
      </c>
      <c r="C22" s="2573">
        <v>853.18976348000012</v>
      </c>
      <c r="D22" s="2573">
        <v>913.52259699999991</v>
      </c>
      <c r="E22" s="2573">
        <v>890.0129002499998</v>
      </c>
      <c r="F22" s="2573">
        <v>827.35521103000008</v>
      </c>
      <c r="G22" s="2573">
        <v>638.12900000000002</v>
      </c>
      <c r="H22" s="2573">
        <v>745.5</v>
      </c>
      <c r="I22" s="2573">
        <v>703.49</v>
      </c>
      <c r="J22" s="2573">
        <v>644.03300000000002</v>
      </c>
    </row>
    <row r="23" spans="1:10" s="505" customFormat="1" ht="12" customHeight="1">
      <c r="A23" s="863" t="s">
        <v>1249</v>
      </c>
      <c r="B23" s="2572">
        <v>1076.3401501500002</v>
      </c>
      <c r="C23" s="2573">
        <v>836.21144588999994</v>
      </c>
      <c r="D23" s="2573">
        <v>926.62</v>
      </c>
      <c r="E23" s="2573">
        <v>1018.2359243200001</v>
      </c>
      <c r="F23" s="2573">
        <v>1035.5032809500001</v>
      </c>
      <c r="G23" s="2573">
        <v>821.38</v>
      </c>
      <c r="H23" s="2573">
        <v>925.1</v>
      </c>
      <c r="I23" s="2573">
        <v>1001.6</v>
      </c>
      <c r="J23" s="2573">
        <v>1012.525</v>
      </c>
    </row>
    <row r="24" spans="1:10" s="505" customFormat="1" ht="12" customHeight="1">
      <c r="A24" s="863" t="s">
        <v>1250</v>
      </c>
      <c r="B24" s="2572">
        <v>989.44970777000003</v>
      </c>
      <c r="C24" s="2573">
        <v>982.16515146000006</v>
      </c>
      <c r="D24" s="2573">
        <v>958.06299999999999</v>
      </c>
      <c r="E24" s="2573">
        <v>899.83130004999998</v>
      </c>
      <c r="F24" s="2573">
        <v>907.20707954</v>
      </c>
      <c r="G24" s="2573">
        <v>882.85400000000004</v>
      </c>
      <c r="H24" s="2573">
        <v>872.1</v>
      </c>
      <c r="I24" s="2573">
        <v>837.1</v>
      </c>
      <c r="J24" s="2573">
        <v>827.20799999999997</v>
      </c>
    </row>
    <row r="25" spans="1:10" s="505" customFormat="1" ht="12" customHeight="1">
      <c r="A25" s="863" t="s">
        <v>786</v>
      </c>
      <c r="B25" s="1087">
        <v>0</v>
      </c>
      <c r="C25" s="2606">
        <v>0</v>
      </c>
      <c r="D25" s="2606">
        <v>0</v>
      </c>
      <c r="E25" s="2606">
        <v>0</v>
      </c>
      <c r="F25" s="2606">
        <v>0</v>
      </c>
      <c r="G25" s="2573">
        <v>220</v>
      </c>
      <c r="H25" s="2573">
        <v>198</v>
      </c>
      <c r="I25" s="2573">
        <v>192</v>
      </c>
      <c r="J25" s="2573">
        <v>181.48099999999999</v>
      </c>
    </row>
    <row r="26" spans="1:10" s="505" customFormat="1" ht="12" customHeight="1">
      <c r="A26" s="863" t="s">
        <v>821</v>
      </c>
      <c r="B26" s="2572">
        <v>17.591197829999999</v>
      </c>
      <c r="C26" s="2573">
        <v>-0.28956320000000002</v>
      </c>
      <c r="D26" s="2573">
        <v>1.851</v>
      </c>
      <c r="E26" s="2573">
        <v>14.283838770000001</v>
      </c>
      <c r="F26" s="2573">
        <v>7.7326217699999997</v>
      </c>
      <c r="G26" s="2573">
        <v>6.4480000000000004</v>
      </c>
      <c r="H26" s="2573">
        <v>6</v>
      </c>
      <c r="I26" s="2573">
        <v>16.5</v>
      </c>
      <c r="J26" s="2573">
        <v>21.143999999999998</v>
      </c>
    </row>
    <row r="27" spans="1:10" s="505" customFormat="1" ht="12" customHeight="1">
      <c r="A27" s="865" t="s">
        <v>24</v>
      </c>
      <c r="B27" s="2575">
        <v>378.49289936000002</v>
      </c>
      <c r="C27" s="2576">
        <v>350.57940299999996</v>
      </c>
      <c r="D27" s="2577">
        <v>273.44340299999999</v>
      </c>
      <c r="E27" s="2577">
        <v>259.28204965999998</v>
      </c>
      <c r="F27" s="2577">
        <v>432.30123651999997</v>
      </c>
      <c r="G27" s="2577">
        <v>386.56600000000014</v>
      </c>
      <c r="H27" s="2577">
        <v>221.10000000000025</v>
      </c>
      <c r="I27" s="2577">
        <v>187.70999999999992</v>
      </c>
      <c r="J27" s="2577">
        <v>225.54300000000012</v>
      </c>
    </row>
    <row r="28" spans="1:10" s="505" customFormat="1" ht="12" customHeight="1">
      <c r="A28" s="871" t="s">
        <v>822</v>
      </c>
      <c r="B28" s="2575">
        <v>3352.5697179099998</v>
      </c>
      <c r="C28" s="2576">
        <v>3021.8562006299999</v>
      </c>
      <c r="D28" s="2577">
        <v>3073.5</v>
      </c>
      <c r="E28" s="2577">
        <v>3081.6460130499995</v>
      </c>
      <c r="F28" s="2577">
        <v>3210.0994298099995</v>
      </c>
      <c r="G28" s="2577">
        <v>2955.377</v>
      </c>
      <c r="H28" s="2577">
        <v>2967.8</v>
      </c>
      <c r="I28" s="2577">
        <v>2938.4</v>
      </c>
      <c r="J28" s="2577">
        <v>2911.9340000000002</v>
      </c>
    </row>
    <row r="29" spans="1:10" s="687" customFormat="1" ht="12" customHeight="1">
      <c r="A29" s="867"/>
      <c r="B29" s="868"/>
      <c r="C29" s="867"/>
      <c r="D29" s="868"/>
      <c r="E29" s="868"/>
      <c r="F29" s="868"/>
      <c r="G29" s="868"/>
      <c r="H29" s="868"/>
      <c r="I29" s="868"/>
      <c r="J29" s="868"/>
    </row>
    <row r="30" spans="1:10" s="687" customFormat="1" ht="12" customHeight="1">
      <c r="A30" s="872" t="s">
        <v>591</v>
      </c>
      <c r="B30" s="1088"/>
      <c r="C30" s="1367"/>
      <c r="D30" s="870"/>
      <c r="E30" s="870"/>
      <c r="F30" s="870"/>
      <c r="G30" s="870"/>
      <c r="H30" s="870"/>
      <c r="I30" s="870"/>
      <c r="J30" s="870"/>
    </row>
    <row r="31" spans="1:10" s="875" customFormat="1" ht="12" customHeight="1">
      <c r="A31" s="873" t="s">
        <v>823</v>
      </c>
      <c r="B31" s="1089">
        <v>77.457354875785498</v>
      </c>
      <c r="C31" s="1368">
        <v>74.24670244290769</v>
      </c>
      <c r="D31" s="874">
        <v>72.945070338147872</v>
      </c>
      <c r="E31" s="874">
        <v>66.435843000291413</v>
      </c>
      <c r="F31" s="874">
        <v>78.59316990861123</v>
      </c>
      <c r="G31" s="874">
        <v>70.311071563524649</v>
      </c>
      <c r="H31" s="874">
        <v>73.861217539378472</v>
      </c>
      <c r="I31" s="874">
        <v>68.726136090664156</v>
      </c>
      <c r="J31" s="874">
        <v>77.137703406727937</v>
      </c>
    </row>
    <row r="32" spans="1:10" s="875" customFormat="1" ht="12" customHeight="1">
      <c r="A32" s="873" t="s">
        <v>824</v>
      </c>
      <c r="B32" s="1089">
        <v>17.115242922546301</v>
      </c>
      <c r="C32" s="1368">
        <v>15.398140076289701</v>
      </c>
      <c r="D32" s="874">
        <v>17.364194380799102</v>
      </c>
      <c r="E32" s="874">
        <v>17.875887208178302</v>
      </c>
      <c r="F32" s="874">
        <v>18.485779492473927</v>
      </c>
      <c r="G32" s="874">
        <v>16.798013467172122</v>
      </c>
      <c r="H32" s="874">
        <v>17.060451255853557</v>
      </c>
      <c r="I32" s="874">
        <v>15.597427070925777</v>
      </c>
      <c r="J32" s="874">
        <v>18.282570913455935</v>
      </c>
    </row>
    <row r="33" spans="1:11" s="875" customFormat="1" ht="12" customHeight="1">
      <c r="A33" s="876" t="s">
        <v>825</v>
      </c>
      <c r="B33" s="1090">
        <v>94.572597798331799</v>
      </c>
      <c r="C33" s="1369">
        <v>89.644842519197397</v>
      </c>
      <c r="D33" s="877">
        <v>90.309264718946977</v>
      </c>
      <c r="E33" s="877">
        <v>84.311730208469712</v>
      </c>
      <c r="F33" s="877">
        <v>97.078949401085154</v>
      </c>
      <c r="G33" s="877">
        <v>87.109085030696775</v>
      </c>
      <c r="H33" s="877">
        <v>90.921668795232023</v>
      </c>
      <c r="I33" s="877">
        <v>84.323563161589931</v>
      </c>
      <c r="J33" s="877">
        <v>95.420274320183864</v>
      </c>
    </row>
    <row r="35" spans="1:11" ht="18">
      <c r="A35" s="1799"/>
    </row>
    <row r="36" spans="1:11" s="505" customFormat="1" ht="13.5" customHeight="1">
      <c r="A36" s="1799"/>
      <c r="B36" s="836"/>
      <c r="C36" s="836"/>
      <c r="D36" s="836"/>
      <c r="E36" s="79"/>
      <c r="F36" s="79"/>
      <c r="G36" s="79"/>
      <c r="H36" s="79"/>
      <c r="I36" s="79"/>
      <c r="J36" s="79"/>
      <c r="K36" s="79"/>
    </row>
    <row r="37" spans="1:11" s="505" customFormat="1" ht="12" customHeight="1">
      <c r="A37" s="1799"/>
      <c r="B37" s="836"/>
      <c r="C37" s="836"/>
      <c r="D37" s="836"/>
      <c r="E37" s="79"/>
      <c r="F37" s="79"/>
      <c r="G37" s="79"/>
      <c r="H37" s="79"/>
      <c r="I37" s="79"/>
      <c r="J37" s="79"/>
      <c r="K37" s="79"/>
    </row>
    <row r="38" spans="1:11" s="505" customFormat="1" ht="12" customHeight="1">
      <c r="A38" s="1799"/>
      <c r="B38" s="836"/>
      <c r="C38" s="836"/>
      <c r="D38" s="836"/>
      <c r="E38" s="79"/>
      <c r="F38" s="79"/>
      <c r="G38" s="79"/>
      <c r="H38" s="79"/>
      <c r="I38" s="79"/>
      <c r="J38" s="79"/>
      <c r="K38" s="79"/>
    </row>
    <row r="39" spans="1:11" s="505" customFormat="1" ht="12" customHeight="1">
      <c r="A39" s="1799"/>
      <c r="B39" s="836"/>
      <c r="C39" s="836"/>
      <c r="D39" s="836"/>
      <c r="E39" s="79"/>
      <c r="F39" s="79"/>
      <c r="G39" s="79"/>
      <c r="H39" s="79"/>
      <c r="I39" s="79"/>
      <c r="J39" s="79"/>
      <c r="K39" s="79"/>
    </row>
    <row r="40" spans="1:11" s="505" customFormat="1" ht="12" customHeight="1">
      <c r="A40" s="1799"/>
      <c r="B40" s="836"/>
      <c r="C40" s="836"/>
      <c r="D40" s="836"/>
      <c r="E40" s="79"/>
      <c r="F40" s="79"/>
      <c r="G40" s="79"/>
      <c r="H40" s="79"/>
      <c r="I40" s="79"/>
      <c r="J40" s="79"/>
      <c r="K40" s="79"/>
    </row>
    <row r="41" spans="1:11" s="505" customFormat="1" ht="12" customHeight="1">
      <c r="A41" s="1799"/>
      <c r="B41" s="836"/>
      <c r="C41" s="836"/>
      <c r="D41" s="836"/>
      <c r="E41" s="79"/>
      <c r="F41" s="79"/>
      <c r="G41" s="79"/>
      <c r="H41" s="79"/>
      <c r="I41" s="79"/>
      <c r="J41" s="79"/>
      <c r="K41" s="79"/>
    </row>
    <row r="42" spans="1:11" s="505" customFormat="1" ht="12" customHeight="1">
      <c r="A42" s="1799"/>
      <c r="B42" s="836"/>
      <c r="C42" s="836"/>
      <c r="D42" s="836"/>
      <c r="E42" s="79"/>
      <c r="F42" s="79"/>
      <c r="G42" s="79"/>
      <c r="H42" s="79"/>
      <c r="I42" s="79"/>
      <c r="J42" s="79"/>
      <c r="K42" s="79"/>
    </row>
    <row r="43" spans="1:11" s="505" customFormat="1" ht="12" customHeight="1">
      <c r="A43" s="1799"/>
      <c r="B43" s="836"/>
      <c r="C43" s="836"/>
      <c r="D43" s="836"/>
      <c r="E43" s="79"/>
      <c r="F43" s="79"/>
      <c r="G43" s="79"/>
      <c r="H43" s="79"/>
      <c r="I43" s="79"/>
      <c r="J43" s="79"/>
      <c r="K43" s="79"/>
    </row>
    <row r="44" spans="1:11" s="505" customFormat="1" ht="12" customHeight="1">
      <c r="A44" s="1799"/>
      <c r="B44" s="836"/>
      <c r="C44" s="836"/>
      <c r="D44" s="836"/>
      <c r="E44" s="79"/>
      <c r="F44" s="79"/>
      <c r="G44" s="79"/>
      <c r="H44" s="79"/>
      <c r="I44" s="79"/>
      <c r="J44" s="79"/>
      <c r="K44" s="79"/>
    </row>
    <row r="45" spans="1:11" s="505" customFormat="1" ht="12" customHeight="1">
      <c r="A45" s="1799"/>
      <c r="B45" s="836"/>
      <c r="C45" s="836"/>
      <c r="D45" s="836"/>
      <c r="E45" s="79"/>
      <c r="F45" s="79"/>
      <c r="G45" s="79"/>
      <c r="H45" s="79"/>
      <c r="I45" s="79"/>
      <c r="J45" s="79"/>
      <c r="K45" s="79"/>
    </row>
    <row r="46" spans="1:11" s="501" customFormat="1" ht="12" customHeight="1">
      <c r="A46" s="1799"/>
      <c r="B46" s="836"/>
      <c r="C46" s="836"/>
      <c r="D46" s="836"/>
      <c r="E46" s="79"/>
      <c r="F46" s="79"/>
      <c r="G46" s="79"/>
      <c r="H46" s="79"/>
      <c r="I46" s="79"/>
      <c r="J46" s="79"/>
      <c r="K46" s="79"/>
    </row>
    <row r="47" spans="1:11" s="687" customFormat="1" ht="12" customHeight="1">
      <c r="A47" s="1799"/>
      <c r="B47" s="836"/>
      <c r="C47" s="836"/>
      <c r="D47" s="836"/>
      <c r="E47" s="79"/>
      <c r="F47" s="79"/>
      <c r="G47" s="79"/>
      <c r="H47" s="79"/>
      <c r="I47" s="79"/>
      <c r="J47" s="79"/>
      <c r="K47" s="79"/>
    </row>
    <row r="48" spans="1:11" ht="18">
      <c r="A48" s="1799"/>
    </row>
    <row r="49" spans="1:1" ht="18">
      <c r="A49" s="1799"/>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118"/>
      <c r="B1" s="1118"/>
      <c r="C1" s="1118"/>
    </row>
    <row r="8" spans="1:3">
      <c r="B8" s="1104"/>
    </row>
    <row r="9" spans="1:3" ht="26.25">
      <c r="B9" s="1105" t="s">
        <v>826</v>
      </c>
    </row>
    <row r="10" spans="1:3">
      <c r="B10" s="1106"/>
    </row>
    <row r="11" spans="1:3" s="262" customFormat="1" ht="11.1" customHeight="1">
      <c r="A11" s="1098"/>
      <c r="B11" s="1119" t="s">
        <v>827</v>
      </c>
      <c r="C11" s="263"/>
    </row>
    <row r="12" spans="1:3" ht="8.25" customHeight="1">
      <c r="A12" s="1097"/>
      <c r="B12" s="1119"/>
      <c r="C12" s="583"/>
    </row>
    <row r="13" spans="1:3" s="604" customFormat="1" ht="11.1" customHeight="1">
      <c r="A13" s="1098"/>
      <c r="B13" s="1120" t="s">
        <v>830</v>
      </c>
      <c r="C13" s="603"/>
    </row>
    <row r="14" spans="1:3" ht="8.25" customHeight="1">
      <c r="A14" s="1097"/>
      <c r="B14" s="1119"/>
      <c r="C14" s="583"/>
    </row>
    <row r="15" spans="1:3" s="604" customFormat="1" ht="11.1" customHeight="1">
      <c r="A15" s="1099"/>
      <c r="B15" s="1121" t="s">
        <v>958</v>
      </c>
      <c r="C15" s="499"/>
    </row>
    <row r="16" spans="1:3" ht="8.25" customHeight="1">
      <c r="A16" s="1097"/>
      <c r="B16" s="1119"/>
      <c r="C16" s="583"/>
    </row>
    <row r="17" spans="1:3" s="604" customFormat="1" ht="11.1" customHeight="1">
      <c r="A17" s="1099"/>
      <c r="B17" s="1121" t="s">
        <v>837</v>
      </c>
      <c r="C17" s="499"/>
    </row>
    <row r="18" spans="1:3">
      <c r="B18" s="1122"/>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114" customWidth="1"/>
    <col min="2" max="8" width="9.42578125" style="114" customWidth="1"/>
    <col min="9" max="16384" width="11.42578125" style="114"/>
  </cols>
  <sheetData>
    <row r="1" spans="1:12" s="522" customFormat="1" ht="22.5" customHeight="1">
      <c r="A1" s="610"/>
      <c r="B1" s="611"/>
      <c r="C1" s="1748"/>
      <c r="D1" s="611"/>
      <c r="E1" s="611"/>
      <c r="F1" s="611"/>
      <c r="G1" s="611"/>
      <c r="H1" s="611"/>
    </row>
    <row r="2" spans="1:12" s="512" customFormat="1" ht="18.75" customHeight="1">
      <c r="A2" s="612" t="s">
        <v>839</v>
      </c>
    </row>
    <row r="3" spans="1:12" s="837" customFormat="1" ht="12.75" customHeight="1">
      <c r="B3" s="878"/>
      <c r="C3" s="878"/>
      <c r="D3" s="1443" t="s">
        <v>5</v>
      </c>
      <c r="E3" s="1547" t="s">
        <v>3</v>
      </c>
      <c r="F3" s="1547" t="s">
        <v>6</v>
      </c>
      <c r="G3" s="1471" t="s">
        <v>2</v>
      </c>
      <c r="H3" s="1471" t="s">
        <v>5</v>
      </c>
      <c r="I3" s="879"/>
    </row>
    <row r="4" spans="1:12" s="881" customFormat="1" ht="13.5" customHeight="1">
      <c r="A4" s="509" t="s">
        <v>11</v>
      </c>
      <c r="B4" s="880"/>
      <c r="C4" s="880"/>
      <c r="D4" s="1442" t="s">
        <v>1813</v>
      </c>
      <c r="E4" s="1548" t="s">
        <v>1326</v>
      </c>
      <c r="F4" s="1548" t="s">
        <v>1326</v>
      </c>
      <c r="G4" s="1472" t="s">
        <v>1326</v>
      </c>
      <c r="H4" s="1472" t="s">
        <v>1326</v>
      </c>
      <c r="I4" s="880"/>
      <c r="K4" s="882"/>
    </row>
    <row r="5" spans="1:12" s="69" customFormat="1" ht="12" customHeight="1">
      <c r="A5" s="1587" t="s">
        <v>840</v>
      </c>
      <c r="B5" s="1587"/>
      <c r="C5" s="1749"/>
      <c r="D5" s="2589">
        <v>2639</v>
      </c>
      <c r="E5" s="2590">
        <v>2598.5296825180403</v>
      </c>
      <c r="F5" s="2590">
        <v>2743.7172198978201</v>
      </c>
      <c r="G5" s="2207">
        <v>2641.7390133639997</v>
      </c>
      <c r="H5" s="2207">
        <v>2789.8795074149998</v>
      </c>
    </row>
    <row r="6" spans="1:12" s="69" customFormat="1" ht="12" customHeight="1">
      <c r="A6" s="1588" t="s">
        <v>247</v>
      </c>
      <c r="B6" s="1588"/>
      <c r="C6" s="1588"/>
      <c r="D6" s="2591">
        <v>1535</v>
      </c>
      <c r="E6" s="2592">
        <v>1542.74393369825</v>
      </c>
      <c r="F6" s="2592">
        <v>1531.2365068900001</v>
      </c>
      <c r="G6" s="436">
        <v>1491.3039834439999</v>
      </c>
      <c r="H6" s="436">
        <v>1476.1856048239999</v>
      </c>
    </row>
    <row r="7" spans="1:12" s="69" customFormat="1" ht="12" customHeight="1">
      <c r="A7" s="1588" t="s">
        <v>23</v>
      </c>
      <c r="B7" s="1588"/>
      <c r="C7" s="1588"/>
      <c r="D7" s="2591">
        <v>928</v>
      </c>
      <c r="E7" s="2592">
        <v>944.42810576962199</v>
      </c>
      <c r="F7" s="2592">
        <v>970.02288848588898</v>
      </c>
      <c r="G7" s="436">
        <v>969.96959885199999</v>
      </c>
      <c r="H7" s="436">
        <v>963.10194828200008</v>
      </c>
    </row>
    <row r="8" spans="1:12" s="69" customFormat="1" ht="12" customHeight="1">
      <c r="A8" s="1589" t="s">
        <v>841</v>
      </c>
      <c r="B8" s="1589"/>
      <c r="C8" s="1589"/>
      <c r="D8" s="2593">
        <v>159</v>
      </c>
      <c r="E8" s="2594">
        <v>178.84211493780003</v>
      </c>
      <c r="F8" s="2594">
        <v>180.30803391270004</v>
      </c>
      <c r="G8" s="437">
        <v>213.04689101880004</v>
      </c>
      <c r="H8" s="437">
        <v>211.25521227170003</v>
      </c>
    </row>
    <row r="9" spans="1:12" s="72" customFormat="1" ht="7.5" customHeight="1">
      <c r="A9" s="288"/>
      <c r="B9" s="76"/>
      <c r="C9" s="76"/>
      <c r="D9" s="77"/>
      <c r="E9" s="77"/>
      <c r="F9" s="77"/>
      <c r="G9" s="77"/>
      <c r="H9" s="77"/>
    </row>
    <row r="10" spans="1:12" s="286" customFormat="1" ht="12.75" customHeight="1">
      <c r="A10" s="2619" t="s">
        <v>1829</v>
      </c>
      <c r="B10" s="2619"/>
      <c r="C10" s="2619"/>
      <c r="D10" s="2619"/>
      <c r="E10" s="2619"/>
      <c r="F10" s="2619"/>
      <c r="G10" s="2619"/>
      <c r="H10" s="2619"/>
      <c r="I10" s="1475"/>
      <c r="J10" s="1475"/>
      <c r="K10" s="1475"/>
      <c r="L10" s="1475"/>
    </row>
    <row r="11" spans="1:12" s="131" customFormat="1" ht="15" customHeight="1">
      <c r="A11" s="619"/>
      <c r="B11" s="145"/>
      <c r="C11" s="145"/>
      <c r="D11" s="145"/>
      <c r="E11" s="145"/>
      <c r="G11" s="208"/>
      <c r="H11" s="208"/>
    </row>
    <row r="12" spans="1:12" s="512" customFormat="1" ht="34.5" customHeight="1">
      <c r="A12" s="2775" t="s">
        <v>1598</v>
      </c>
      <c r="B12" s="2775"/>
      <c r="C12" s="2775"/>
      <c r="D12" s="2775"/>
      <c r="E12" s="2775"/>
      <c r="F12" s="2775"/>
      <c r="G12" s="2775"/>
      <c r="H12" s="2775"/>
    </row>
    <row r="13" spans="1:12" s="837" customFormat="1" ht="12.75" customHeight="1">
      <c r="B13" s="878"/>
      <c r="C13" s="878"/>
      <c r="D13" s="1443" t="s">
        <v>5</v>
      </c>
      <c r="E13" s="1547" t="s">
        <v>3</v>
      </c>
      <c r="F13" s="1547" t="s">
        <v>6</v>
      </c>
      <c r="G13" s="1471" t="s">
        <v>2</v>
      </c>
      <c r="H13" s="1471" t="s">
        <v>5</v>
      </c>
      <c r="I13" s="879"/>
    </row>
    <row r="14" spans="1:12" s="881" customFormat="1" ht="13.5" customHeight="1">
      <c r="A14" s="509" t="s">
        <v>11</v>
      </c>
      <c r="B14" s="880"/>
      <c r="C14" s="880"/>
      <c r="D14" s="1442" t="s">
        <v>1813</v>
      </c>
      <c r="E14" s="1548" t="s">
        <v>1326</v>
      </c>
      <c r="F14" s="1548" t="s">
        <v>1326</v>
      </c>
      <c r="G14" s="1472" t="s">
        <v>1326</v>
      </c>
      <c r="H14" s="1472" t="s">
        <v>1326</v>
      </c>
      <c r="I14" s="880"/>
      <c r="K14" s="882"/>
    </row>
    <row r="15" spans="1:12" s="69" customFormat="1" ht="12" customHeight="1">
      <c r="A15" s="1587" t="s">
        <v>842</v>
      </c>
      <c r="B15" s="1587"/>
      <c r="C15" s="1749"/>
      <c r="D15" s="2595">
        <v>553.47279472442995</v>
      </c>
      <c r="E15" s="2596">
        <v>593.25581446914987</v>
      </c>
      <c r="F15" s="2596">
        <v>574.66823657125008</v>
      </c>
      <c r="G15" s="2597">
        <v>582.9076953573699</v>
      </c>
      <c r="H15" s="2597">
        <v>582.70274012843993</v>
      </c>
    </row>
    <row r="16" spans="1:12" s="69" customFormat="1" ht="12" customHeight="1">
      <c r="A16" s="1586" t="s">
        <v>843</v>
      </c>
      <c r="B16" s="1586"/>
      <c r="C16" s="1586"/>
      <c r="D16" s="2598"/>
      <c r="E16" s="2596"/>
      <c r="F16" s="2596"/>
      <c r="G16" s="2599"/>
      <c r="H16" s="2599"/>
    </row>
    <row r="17" spans="1:10" s="69" customFormat="1" ht="12" customHeight="1">
      <c r="A17" s="883" t="s">
        <v>844</v>
      </c>
      <c r="B17" s="883"/>
      <c r="C17" s="883"/>
      <c r="D17" s="2598">
        <v>258.91022507443</v>
      </c>
      <c r="E17" s="2596">
        <v>302.18395807288994</v>
      </c>
      <c r="F17" s="2596">
        <v>289.14823657124998</v>
      </c>
      <c r="G17" s="2599">
        <v>297.13404835736998</v>
      </c>
      <c r="H17" s="2599">
        <v>299.49274012843995</v>
      </c>
    </row>
    <row r="18" spans="1:10" s="69" customFormat="1" ht="12" customHeight="1">
      <c r="A18" s="1584" t="s">
        <v>845</v>
      </c>
      <c r="B18" s="883"/>
      <c r="C18" s="883"/>
      <c r="D18" s="2598">
        <v>94.173749384110025</v>
      </c>
      <c r="E18" s="2596">
        <v>108.26327324939996</v>
      </c>
      <c r="F18" s="2596">
        <v>97.937420244679998</v>
      </c>
      <c r="G18" s="2599">
        <v>102.11606456918999</v>
      </c>
      <c r="H18" s="2599">
        <v>101.53819017698001</v>
      </c>
    </row>
    <row r="19" spans="1:10" s="69" customFormat="1" ht="12" customHeight="1">
      <c r="A19" s="1584" t="s">
        <v>846</v>
      </c>
      <c r="B19" s="883"/>
      <c r="C19" s="883"/>
      <c r="D19" s="2598">
        <v>164.73647569031999</v>
      </c>
      <c r="E19" s="2596">
        <v>193.92068482348998</v>
      </c>
      <c r="F19" s="2596">
        <v>191.21081632657001</v>
      </c>
      <c r="G19" s="2599">
        <v>195.01798378818</v>
      </c>
      <c r="H19" s="2599">
        <v>197.95454995145994</v>
      </c>
    </row>
    <row r="20" spans="1:10" s="69" customFormat="1" ht="12" customHeight="1">
      <c r="A20" s="883" t="s">
        <v>847</v>
      </c>
      <c r="B20" s="883"/>
      <c r="C20" s="883"/>
      <c r="D20" s="2598">
        <v>291.20999999999998</v>
      </c>
      <c r="E20" s="2596">
        <v>288.05</v>
      </c>
      <c r="F20" s="2596">
        <v>282.45</v>
      </c>
      <c r="G20" s="2599">
        <v>282.69200000000001</v>
      </c>
      <c r="H20" s="2599">
        <v>280</v>
      </c>
    </row>
    <row r="21" spans="1:10" s="69" customFormat="1" ht="12" customHeight="1">
      <c r="A21" s="1584" t="s">
        <v>1251</v>
      </c>
      <c r="B21" s="1584"/>
      <c r="C21" s="1584"/>
      <c r="D21" s="2598">
        <v>50.97</v>
      </c>
      <c r="E21" s="2596">
        <v>49.68</v>
      </c>
      <c r="F21" s="2596">
        <v>46.34</v>
      </c>
      <c r="G21" s="2599">
        <v>47.512</v>
      </c>
      <c r="H21" s="2599">
        <v>46</v>
      </c>
    </row>
    <row r="22" spans="1:10" s="69" customFormat="1" ht="12" customHeight="1">
      <c r="A22" s="1585" t="s">
        <v>1597</v>
      </c>
      <c r="B22" s="1585"/>
      <c r="C22" s="1585"/>
      <c r="D22" s="2600">
        <v>3.35256965</v>
      </c>
      <c r="E22" s="2601">
        <v>3.02185639626</v>
      </c>
      <c r="F22" s="2601">
        <v>3.07</v>
      </c>
      <c r="G22" s="2602">
        <v>3.0816469999999998</v>
      </c>
      <c r="H22" s="2602">
        <v>3.21</v>
      </c>
    </row>
    <row r="23" spans="1:10" s="131" customFormat="1" ht="15" customHeight="1">
      <c r="A23" s="620"/>
      <c r="B23" s="621"/>
      <c r="C23" s="621"/>
      <c r="D23" s="621"/>
      <c r="E23" s="151"/>
    </row>
    <row r="24" spans="1:10" s="512" customFormat="1" ht="18.75" customHeight="1">
      <c r="A24" s="612" t="s">
        <v>848</v>
      </c>
    </row>
    <row r="25" spans="1:10" s="50" customFormat="1" ht="6" customHeight="1">
      <c r="A25" s="613"/>
      <c r="B25" s="614"/>
      <c r="C25" s="614"/>
      <c r="D25" s="614"/>
      <c r="E25" s="614"/>
    </row>
    <row r="26" spans="1:10" s="69" customFormat="1" ht="19.5" customHeight="1">
      <c r="A26" s="2809" t="s">
        <v>2022</v>
      </c>
      <c r="B26" s="2809"/>
      <c r="C26" s="2810"/>
      <c r="D26" s="2809"/>
      <c r="E26" s="2809"/>
      <c r="F26" s="2809"/>
      <c r="G26" s="2809"/>
      <c r="H26" s="2811"/>
      <c r="I26"/>
      <c r="J26" s="1370"/>
    </row>
    <row r="27" spans="1:10" s="69" customFormat="1" ht="12" customHeight="1">
      <c r="A27" s="2806" t="s">
        <v>1845</v>
      </c>
      <c r="B27" s="2806"/>
      <c r="C27" s="2807"/>
      <c r="D27" s="2806"/>
      <c r="E27" s="2806"/>
      <c r="F27" s="2806"/>
      <c r="G27" s="2806"/>
      <c r="H27" s="2808"/>
    </row>
    <row r="28" spans="1:10" s="69" customFormat="1" ht="12" customHeight="1">
      <c r="A28" s="2809" t="s">
        <v>1293</v>
      </c>
      <c r="B28" s="2809"/>
      <c r="C28" s="2810"/>
      <c r="D28" s="2809"/>
      <c r="E28" s="2809"/>
      <c r="F28" s="2809"/>
      <c r="G28" s="2809"/>
      <c r="H28" s="2811"/>
    </row>
    <row r="29" spans="1:10" s="69" customFormat="1" ht="12" customHeight="1">
      <c r="A29" s="2806" t="s">
        <v>1877</v>
      </c>
      <c r="B29" s="2806"/>
      <c r="C29" s="2807"/>
      <c r="D29" s="2806"/>
      <c r="E29" s="2806"/>
      <c r="F29" s="2806"/>
      <c r="G29" s="2806"/>
      <c r="H29" s="2808"/>
    </row>
    <row r="30" spans="1:10" s="131" customFormat="1" ht="15" customHeight="1">
      <c r="A30" s="620"/>
      <c r="B30" s="621"/>
      <c r="C30" s="621"/>
      <c r="D30" s="621"/>
      <c r="E30" s="151"/>
    </row>
    <row r="31" spans="1:10" s="512" customFormat="1" ht="18.75" customHeight="1">
      <c r="A31" s="612" t="s">
        <v>849</v>
      </c>
    </row>
    <row r="32" spans="1:10" s="50" customFormat="1" ht="6" customHeight="1">
      <c r="A32" s="613"/>
      <c r="B32" s="614"/>
      <c r="C32" s="614"/>
      <c r="D32" s="614"/>
      <c r="E32" s="614"/>
    </row>
    <row r="33" spans="1:9" s="69" customFormat="1" ht="12" customHeight="1">
      <c r="A33" s="2797" t="s">
        <v>1846</v>
      </c>
      <c r="B33" s="2812"/>
      <c r="C33" s="2812"/>
      <c r="D33" s="2813" t="s">
        <v>854</v>
      </c>
      <c r="E33" s="2813"/>
      <c r="F33" s="2813"/>
      <c r="G33" s="2813"/>
      <c r="H33" s="2813"/>
    </row>
    <row r="34" spans="1:9" s="69" customFormat="1" ht="12" customHeight="1">
      <c r="A34" s="2793" t="s">
        <v>851</v>
      </c>
      <c r="B34" s="2793"/>
      <c r="C34" s="2794"/>
      <c r="D34" s="2795" t="s">
        <v>855</v>
      </c>
      <c r="E34" s="2796"/>
      <c r="F34" s="2796"/>
      <c r="G34" s="2796"/>
      <c r="H34" s="2797"/>
    </row>
    <row r="35" spans="1:9" s="69" customFormat="1" ht="12" customHeight="1">
      <c r="A35" s="2793" t="s">
        <v>1261</v>
      </c>
      <c r="B35" s="2793"/>
      <c r="C35" s="2794"/>
      <c r="D35" s="2814" t="s">
        <v>850</v>
      </c>
      <c r="E35" s="2815"/>
      <c r="F35" s="2815"/>
      <c r="G35" s="2815"/>
      <c r="H35" s="2816"/>
    </row>
    <row r="36" spans="1:9" s="69" customFormat="1" ht="12" customHeight="1">
      <c r="A36" s="2793" t="s">
        <v>1872</v>
      </c>
      <c r="B36" s="2793"/>
      <c r="C36" s="2794"/>
      <c r="D36" s="2798" t="s">
        <v>1738</v>
      </c>
      <c r="E36" s="2799"/>
      <c r="F36" s="2799"/>
      <c r="G36" s="2799"/>
      <c r="H36" s="2800"/>
    </row>
    <row r="37" spans="1:9" s="69" customFormat="1" ht="12" customHeight="1">
      <c r="A37" s="2793" t="s">
        <v>1603</v>
      </c>
      <c r="B37" s="2793"/>
      <c r="C37" s="2794"/>
      <c r="D37" s="2798" t="s">
        <v>1847</v>
      </c>
      <c r="E37" s="2799"/>
      <c r="F37" s="2799"/>
      <c r="G37" s="2799"/>
      <c r="H37" s="2800"/>
    </row>
    <row r="38" spans="1:9" s="69" customFormat="1" ht="12" customHeight="1">
      <c r="A38" s="2793" t="s">
        <v>852</v>
      </c>
      <c r="B38" s="2793"/>
      <c r="C38" s="2794"/>
      <c r="D38" s="2801" t="s">
        <v>1848</v>
      </c>
      <c r="E38" s="2802"/>
      <c r="F38" s="2802"/>
      <c r="G38" s="2802"/>
      <c r="H38" s="2803"/>
    </row>
    <row r="39" spans="1:9" s="69" customFormat="1" ht="12" customHeight="1">
      <c r="A39" s="2793" t="s">
        <v>1988</v>
      </c>
      <c r="B39" s="2793"/>
      <c r="C39" s="2794"/>
      <c r="D39" s="2795" t="s">
        <v>1658</v>
      </c>
      <c r="E39" s="2796"/>
      <c r="F39" s="2796"/>
      <c r="G39" s="2796"/>
      <c r="H39" s="2797"/>
      <c r="I39" s="1638"/>
    </row>
    <row r="40" spans="1:9" s="69" customFormat="1" ht="12" customHeight="1">
      <c r="A40" s="2793" t="s">
        <v>1989</v>
      </c>
      <c r="B40" s="2793"/>
      <c r="C40" s="2794"/>
      <c r="D40" s="2795" t="s">
        <v>1849</v>
      </c>
      <c r="E40" s="2796"/>
      <c r="F40" s="2796"/>
      <c r="G40" s="2796"/>
      <c r="H40" s="2797"/>
    </row>
    <row r="41" spans="1:9" s="69" customFormat="1" ht="12" customHeight="1">
      <c r="A41" s="2793" t="s">
        <v>853</v>
      </c>
      <c r="B41" s="2793"/>
      <c r="C41" s="2794"/>
      <c r="D41" s="2795" t="s">
        <v>1338</v>
      </c>
      <c r="E41" s="2796"/>
      <c r="F41" s="2796"/>
      <c r="G41" s="2796"/>
      <c r="H41" s="2797"/>
    </row>
    <row r="42" spans="1:9" s="69" customFormat="1" ht="12" customHeight="1">
      <c r="A42" s="1751"/>
      <c r="B42" s="1751"/>
      <c r="C42" s="1751"/>
      <c r="D42" s="2795" t="s">
        <v>1339</v>
      </c>
      <c r="E42" s="2796"/>
      <c r="F42" s="2796"/>
      <c r="G42" s="2796"/>
      <c r="H42" s="2797"/>
    </row>
    <row r="43" spans="1:9" ht="15" customHeight="1">
      <c r="A43" s="2016"/>
      <c r="B43" s="2016"/>
      <c r="C43" s="2016"/>
      <c r="D43" s="2016"/>
      <c r="E43" s="2792"/>
      <c r="F43" s="2792"/>
      <c r="G43" s="2792"/>
      <c r="H43" s="2792"/>
    </row>
    <row r="44" spans="1:9" s="512" customFormat="1" ht="18.75" customHeight="1">
      <c r="A44" s="612" t="s">
        <v>856</v>
      </c>
      <c r="E44" s="2017"/>
      <c r="F44" s="2015"/>
      <c r="G44" s="2015"/>
      <c r="H44" s="2015"/>
    </row>
    <row r="45" spans="1:9" s="50" customFormat="1" ht="6" customHeight="1">
      <c r="A45" s="613"/>
      <c r="B45" s="614"/>
      <c r="C45" s="614"/>
      <c r="D45" s="614"/>
      <c r="E45" s="114"/>
      <c r="F45" s="114"/>
      <c r="G45" s="114"/>
      <c r="H45" s="114"/>
    </row>
    <row r="46" spans="1:9" s="69" customFormat="1" ht="12" customHeight="1">
      <c r="A46"/>
      <c r="B46" s="2787" t="s">
        <v>857</v>
      </c>
      <c r="C46" s="2788"/>
      <c r="D46" s="2789"/>
      <c r="E46" s="2790" t="s">
        <v>109</v>
      </c>
      <c r="F46" s="2791"/>
      <c r="G46" s="2787" t="s">
        <v>858</v>
      </c>
      <c r="H46" s="2789"/>
    </row>
    <row r="47" spans="1:9" s="69" customFormat="1" ht="12" customHeight="1">
      <c r="A47" s="884"/>
      <c r="B47" s="2804" t="s">
        <v>859</v>
      </c>
      <c r="C47" s="2805"/>
      <c r="D47" s="1549" t="s">
        <v>860</v>
      </c>
      <c r="E47" s="1549" t="s">
        <v>859</v>
      </c>
      <c r="F47" s="1549" t="s">
        <v>860</v>
      </c>
      <c r="G47" s="1549" t="s">
        <v>859</v>
      </c>
      <c r="H47" s="1549" t="s">
        <v>860</v>
      </c>
    </row>
    <row r="48" spans="1:9" s="69" customFormat="1" ht="16.5" customHeight="1">
      <c r="A48" s="884"/>
      <c r="B48" s="1752" t="s">
        <v>1630</v>
      </c>
      <c r="C48" s="1753" t="s">
        <v>1631</v>
      </c>
      <c r="D48" s="1750"/>
      <c r="E48" s="1750"/>
      <c r="F48" s="1750"/>
      <c r="G48" s="1750"/>
      <c r="H48" s="1750"/>
    </row>
    <row r="49" spans="1:8" s="1371" customFormat="1" ht="12" customHeight="1">
      <c r="A49" s="1678" t="s">
        <v>1821</v>
      </c>
      <c r="B49" s="2064" t="s">
        <v>1886</v>
      </c>
      <c r="C49" s="2064" t="s">
        <v>1886</v>
      </c>
      <c r="D49" s="2064" t="s">
        <v>861</v>
      </c>
      <c r="E49" s="2064" t="s">
        <v>1632</v>
      </c>
      <c r="F49" s="2064" t="s">
        <v>862</v>
      </c>
      <c r="G49" s="2064" t="s">
        <v>1887</v>
      </c>
      <c r="H49" s="2064" t="s">
        <v>1666</v>
      </c>
    </row>
    <row r="50" spans="1:8" s="69" customFormat="1" ht="12" customHeight="1">
      <c r="A50" s="884" t="s">
        <v>1687</v>
      </c>
      <c r="B50" s="2025" t="s">
        <v>1664</v>
      </c>
      <c r="C50" s="2025" t="s">
        <v>1765</v>
      </c>
      <c r="D50" s="2025" t="s">
        <v>861</v>
      </c>
      <c r="E50" s="2025" t="s">
        <v>1830</v>
      </c>
      <c r="F50" s="2025" t="s">
        <v>862</v>
      </c>
      <c r="G50" s="2025" t="s">
        <v>1665</v>
      </c>
      <c r="H50" s="2025" t="s">
        <v>1666</v>
      </c>
    </row>
    <row r="51" spans="1:8" s="69" customFormat="1" ht="12" customHeight="1">
      <c r="A51" s="884" t="s">
        <v>1654</v>
      </c>
      <c r="B51" s="1372" t="s">
        <v>1664</v>
      </c>
      <c r="C51" s="1372" t="s">
        <v>1765</v>
      </c>
      <c r="D51" s="1372" t="s">
        <v>861</v>
      </c>
      <c r="E51" s="2025" t="s">
        <v>1830</v>
      </c>
      <c r="F51" s="1372" t="s">
        <v>862</v>
      </c>
      <c r="G51" s="1372" t="s">
        <v>1665</v>
      </c>
      <c r="H51" s="1372" t="s">
        <v>1666</v>
      </c>
    </row>
    <row r="52" spans="1:8" s="69" customFormat="1" ht="12" customHeight="1">
      <c r="A52" s="884" t="s">
        <v>1581</v>
      </c>
      <c r="B52" s="1755" t="s">
        <v>1664</v>
      </c>
      <c r="C52" s="1755" t="s">
        <v>1765</v>
      </c>
      <c r="D52" s="885" t="s">
        <v>861</v>
      </c>
      <c r="E52" s="2025" t="s">
        <v>1830</v>
      </c>
      <c r="F52" s="885" t="s">
        <v>862</v>
      </c>
      <c r="G52" s="885" t="s">
        <v>1667</v>
      </c>
      <c r="H52" s="885" t="s">
        <v>863</v>
      </c>
    </row>
    <row r="53" spans="1:8" s="1371" customFormat="1" ht="12" customHeight="1">
      <c r="A53" s="884" t="s">
        <v>1324</v>
      </c>
      <c r="B53" s="1755" t="s">
        <v>1583</v>
      </c>
      <c r="C53" s="1372" t="s">
        <v>1583</v>
      </c>
      <c r="D53" s="885" t="s">
        <v>861</v>
      </c>
      <c r="E53" s="885" t="s">
        <v>1633</v>
      </c>
      <c r="F53" s="885" t="s">
        <v>862</v>
      </c>
      <c r="G53" s="885" t="s">
        <v>1586</v>
      </c>
      <c r="H53" s="885" t="s">
        <v>863</v>
      </c>
    </row>
    <row r="54" spans="1:8" s="1371" customFormat="1" ht="12" customHeight="1">
      <c r="A54" s="884" t="s">
        <v>1291</v>
      </c>
      <c r="B54" s="1755" t="s">
        <v>1584</v>
      </c>
      <c r="C54" s="1755" t="s">
        <v>1584</v>
      </c>
      <c r="D54" s="885" t="s">
        <v>861</v>
      </c>
      <c r="E54" s="885" t="s">
        <v>1633</v>
      </c>
      <c r="F54" s="885" t="s">
        <v>862</v>
      </c>
      <c r="G54" s="885" t="s">
        <v>1586</v>
      </c>
      <c r="H54" s="885" t="s">
        <v>863</v>
      </c>
    </row>
    <row r="55" spans="1:8" s="1370" customFormat="1" ht="12" customHeight="1">
      <c r="A55" s="884" t="s">
        <v>1223</v>
      </c>
      <c r="B55" s="1755" t="s">
        <v>1584</v>
      </c>
      <c r="C55" s="1755" t="s">
        <v>1584</v>
      </c>
      <c r="D55" s="885" t="s">
        <v>861</v>
      </c>
      <c r="E55" s="885" t="s">
        <v>1633</v>
      </c>
      <c r="F55" s="885" t="s">
        <v>862</v>
      </c>
      <c r="G55" s="885" t="s">
        <v>1586</v>
      </c>
      <c r="H55" s="885" t="s">
        <v>863</v>
      </c>
    </row>
    <row r="56" spans="1:8" s="1370" customFormat="1" ht="12" customHeight="1">
      <c r="A56" s="884" t="s">
        <v>1123</v>
      </c>
      <c r="B56" s="1755" t="s">
        <v>1584</v>
      </c>
      <c r="C56" s="1755" t="s">
        <v>1584</v>
      </c>
      <c r="D56" s="885" t="s">
        <v>861</v>
      </c>
      <c r="E56" s="1372" t="s">
        <v>1634</v>
      </c>
      <c r="F56" s="1372" t="s">
        <v>862</v>
      </c>
      <c r="G56" s="885" t="s">
        <v>1586</v>
      </c>
      <c r="H56" s="885" t="s">
        <v>863</v>
      </c>
    </row>
    <row r="57" spans="1:8" s="69" customFormat="1" ht="12" customHeight="1">
      <c r="A57" s="886" t="s">
        <v>1077</v>
      </c>
      <c r="B57" s="1925" t="s">
        <v>1585</v>
      </c>
      <c r="C57" s="1925" t="s">
        <v>1585</v>
      </c>
      <c r="D57" s="1926" t="s">
        <v>861</v>
      </c>
      <c r="E57" s="2026" t="s">
        <v>1634</v>
      </c>
      <c r="F57" s="2026" t="s">
        <v>862</v>
      </c>
      <c r="G57" s="1926" t="s">
        <v>1586</v>
      </c>
      <c r="H57" s="1926" t="s">
        <v>863</v>
      </c>
    </row>
    <row r="58" spans="1:8" ht="7.5" customHeight="1">
      <c r="B58" s="1924"/>
      <c r="C58" s="1924"/>
      <c r="D58" s="1738"/>
      <c r="E58" s="1924"/>
      <c r="F58" s="1738"/>
      <c r="G58" s="1924"/>
      <c r="H58" s="1738"/>
    </row>
    <row r="59" spans="1:8" ht="12.75" customHeight="1">
      <c r="A59" s="887" t="s">
        <v>1563</v>
      </c>
    </row>
    <row r="60" spans="1:8" ht="12.75" customHeight="1">
      <c r="A60" s="887" t="s">
        <v>1209</v>
      </c>
    </row>
    <row r="61" spans="1:8" ht="12.75" customHeight="1">
      <c r="A61" s="887" t="s">
        <v>1562</v>
      </c>
    </row>
  </sheetData>
  <mergeCells count="30">
    <mergeCell ref="B47:C47"/>
    <mergeCell ref="A10:H10"/>
    <mergeCell ref="A29:H29"/>
    <mergeCell ref="A26:H26"/>
    <mergeCell ref="A27:H27"/>
    <mergeCell ref="A28:H28"/>
    <mergeCell ref="A12:H12"/>
    <mergeCell ref="A33:C33"/>
    <mergeCell ref="D33:H33"/>
    <mergeCell ref="A34:C34"/>
    <mergeCell ref="A35:C35"/>
    <mergeCell ref="A36:C36"/>
    <mergeCell ref="D34:H34"/>
    <mergeCell ref="D35:H35"/>
    <mergeCell ref="D36:H36"/>
    <mergeCell ref="A37:C37"/>
    <mergeCell ref="A38:C38"/>
    <mergeCell ref="A39:C39"/>
    <mergeCell ref="A40:C40"/>
    <mergeCell ref="D37:H37"/>
    <mergeCell ref="D38:H38"/>
    <mergeCell ref="D39:H39"/>
    <mergeCell ref="D40:H40"/>
    <mergeCell ref="B46:D46"/>
    <mergeCell ref="E46:F46"/>
    <mergeCell ref="G46:H46"/>
    <mergeCell ref="E43:H43"/>
    <mergeCell ref="A41:C41"/>
    <mergeCell ref="D41:H41"/>
    <mergeCell ref="D42:H4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zoomScale="140" zoomScaleNormal="140" zoomScaleSheetLayoutView="130" workbookViewId="0"/>
  </sheetViews>
  <sheetFormatPr baseColWidth="10" defaultColWidth="10.85546875" defaultRowHeight="22.5" customHeight="1"/>
  <cols>
    <col min="1" max="1" width="35.28515625" style="476" customWidth="1"/>
    <col min="2" max="10" width="6.28515625" style="476" customWidth="1"/>
    <col min="11" max="11" width="5" style="476" customWidth="1"/>
    <col min="12" max="12" width="10.85546875" style="476" customWidth="1"/>
    <col min="13" max="19" width="10.42578125" style="476" customWidth="1"/>
    <col min="20" max="16384" width="10.85546875" style="476"/>
  </cols>
  <sheetData>
    <row r="1" spans="1:10" s="522" customFormat="1" ht="22.5" customHeight="1">
      <c r="A1" s="610"/>
      <c r="B1" s="611"/>
      <c r="C1" s="611"/>
      <c r="D1" s="611"/>
      <c r="E1" s="611"/>
      <c r="F1" s="611"/>
      <c r="G1" s="611"/>
      <c r="H1" s="611"/>
      <c r="I1" s="611"/>
      <c r="J1" s="611"/>
    </row>
    <row r="2" spans="1:10" s="512" customFormat="1" ht="18.75" customHeight="1">
      <c r="A2" s="612" t="s">
        <v>1831</v>
      </c>
    </row>
    <row r="3" spans="1:10" s="512" customFormat="1" ht="21.75" customHeight="1"/>
    <row r="4" spans="1:10" s="888" customFormat="1" ht="23.25" customHeight="1"/>
    <row r="5" spans="1:10" ht="124.5" customHeight="1"/>
    <row r="6" spans="1:10" ht="29.25" customHeight="1"/>
    <row r="7" spans="1:10" s="888" customFormat="1" ht="23.25" customHeight="1"/>
    <row r="8" spans="1:10" ht="124.5" customHeight="1"/>
    <row r="9" spans="1:10" ht="17.25" customHeight="1"/>
    <row r="10" spans="1:10" s="890" customFormat="1" ht="16.5" customHeight="1">
      <c r="A10" s="889"/>
    </row>
    <row r="11" spans="1:10" s="892" customFormat="1" ht="21.75" customHeight="1">
      <c r="A11" s="891"/>
    </row>
    <row r="12" spans="1:10" s="894" customFormat="1" ht="18" customHeight="1">
      <c r="A12" s="893"/>
    </row>
    <row r="13" spans="1:10" s="522" customFormat="1" ht="22.5" customHeight="1">
      <c r="A13" s="610"/>
      <c r="B13" s="611"/>
      <c r="C13" s="611"/>
      <c r="D13" s="611"/>
      <c r="E13" s="611"/>
      <c r="F13" s="611"/>
      <c r="G13" s="611"/>
      <c r="H13" s="611"/>
      <c r="I13" s="611"/>
      <c r="J13" s="611"/>
    </row>
    <row r="14" spans="1:10" s="512" customFormat="1" ht="18.75" customHeight="1">
      <c r="A14" s="612" t="s">
        <v>1053</v>
      </c>
    </row>
    <row r="15" spans="1:10" s="512" customFormat="1" ht="12" customHeight="1"/>
    <row r="16" spans="1:10" s="539" customFormat="1" ht="15" customHeight="1">
      <c r="A16" s="1737" t="s">
        <v>1594</v>
      </c>
    </row>
    <row r="17" spans="1:10" s="898" customFormat="1" ht="12.75" customHeight="1">
      <c r="A17" s="895"/>
      <c r="B17" s="1743" t="s">
        <v>1975</v>
      </c>
      <c r="C17" s="897" t="s">
        <v>3</v>
      </c>
      <c r="D17" s="897" t="s">
        <v>6</v>
      </c>
      <c r="E17" s="897" t="s">
        <v>2</v>
      </c>
      <c r="F17" s="897" t="s">
        <v>5</v>
      </c>
      <c r="G17" s="897" t="s">
        <v>3</v>
      </c>
      <c r="H17" s="897" t="s">
        <v>6</v>
      </c>
      <c r="I17" s="897" t="s">
        <v>2</v>
      </c>
      <c r="J17" s="897" t="s">
        <v>5</v>
      </c>
    </row>
    <row r="18" spans="1:10" s="898" customFormat="1" ht="12.75" customHeight="1">
      <c r="A18" s="899" t="s">
        <v>50</v>
      </c>
      <c r="B18" s="1091">
        <v>2016</v>
      </c>
      <c r="C18" s="900">
        <v>2015</v>
      </c>
      <c r="D18" s="900">
        <v>2015</v>
      </c>
      <c r="E18" s="900">
        <v>2015</v>
      </c>
      <c r="F18" s="900">
        <v>2015</v>
      </c>
      <c r="G18" s="900">
        <v>2014</v>
      </c>
      <c r="H18" s="900">
        <v>2014</v>
      </c>
      <c r="I18" s="900">
        <v>2014</v>
      </c>
      <c r="J18" s="900">
        <v>2014</v>
      </c>
    </row>
    <row r="19" spans="1:10" s="898" customFormat="1" ht="12" customHeight="1">
      <c r="A19" s="776" t="s">
        <v>864</v>
      </c>
      <c r="B19" s="1427">
        <v>25.3</v>
      </c>
      <c r="C19" s="901">
        <v>25.4</v>
      </c>
      <c r="D19" s="901">
        <v>25.6</v>
      </c>
      <c r="E19" s="901">
        <v>25.8</v>
      </c>
      <c r="F19" s="901">
        <v>25.9</v>
      </c>
      <c r="G19" s="901">
        <v>26</v>
      </c>
      <c r="H19" s="901">
        <v>26.2</v>
      </c>
      <c r="I19" s="901">
        <v>26.3</v>
      </c>
      <c r="J19" s="901">
        <v>26.4</v>
      </c>
    </row>
    <row r="20" spans="1:10" s="898" customFormat="1" ht="12" customHeight="1">
      <c r="A20" s="902" t="s">
        <v>865</v>
      </c>
      <c r="B20" s="1428">
        <v>30.5</v>
      </c>
      <c r="C20" s="903">
        <v>30.6</v>
      </c>
      <c r="D20" s="903">
        <v>30.7</v>
      </c>
      <c r="E20" s="903">
        <v>30.9</v>
      </c>
      <c r="F20" s="903">
        <v>30.7</v>
      </c>
      <c r="G20" s="903">
        <v>30.9</v>
      </c>
      <c r="H20" s="903">
        <v>31</v>
      </c>
      <c r="I20" s="903">
        <v>31.2</v>
      </c>
      <c r="J20" s="903">
        <v>31.9</v>
      </c>
    </row>
    <row r="21" spans="1:10" s="512" customFormat="1" ht="12" customHeight="1"/>
    <row r="22" spans="1:10" s="539" customFormat="1" ht="15" customHeight="1">
      <c r="A22" s="1737" t="s">
        <v>1595</v>
      </c>
      <c r="C22" s="1373"/>
    </row>
    <row r="23" spans="1:10" s="898" customFormat="1" ht="12.75" customHeight="1">
      <c r="A23" s="895"/>
      <c r="B23" s="1743" t="s">
        <v>1975</v>
      </c>
      <c r="C23" s="897" t="s">
        <v>3</v>
      </c>
      <c r="D23" s="897" t="s">
        <v>6</v>
      </c>
      <c r="E23" s="896" t="s">
        <v>2</v>
      </c>
      <c r="F23" s="897" t="s">
        <v>5</v>
      </c>
      <c r="G23" s="896" t="s">
        <v>3</v>
      </c>
      <c r="H23" s="896" t="s">
        <v>6</v>
      </c>
      <c r="I23" s="896" t="s">
        <v>2</v>
      </c>
      <c r="J23" s="896" t="s">
        <v>5</v>
      </c>
    </row>
    <row r="24" spans="1:10" s="898" customFormat="1" ht="12.75" customHeight="1">
      <c r="A24" s="899" t="s">
        <v>50</v>
      </c>
      <c r="B24" s="1091">
        <v>2016</v>
      </c>
      <c r="C24" s="900">
        <v>2015</v>
      </c>
      <c r="D24" s="900">
        <v>2015</v>
      </c>
      <c r="E24" s="900">
        <v>2015</v>
      </c>
      <c r="F24" s="900">
        <v>2015</v>
      </c>
      <c r="G24" s="900">
        <v>2014</v>
      </c>
      <c r="H24" s="900">
        <v>2014</v>
      </c>
      <c r="I24" s="900">
        <v>2014</v>
      </c>
      <c r="J24" s="900">
        <v>2014</v>
      </c>
    </row>
    <row r="25" spans="1:10" s="898" customFormat="1" ht="12" customHeight="1">
      <c r="A25" s="776" t="s">
        <v>866</v>
      </c>
      <c r="B25" s="1427">
        <v>10.7</v>
      </c>
      <c r="C25" s="901">
        <v>10.6</v>
      </c>
      <c r="D25" s="901">
        <v>11</v>
      </c>
      <c r="E25" s="901">
        <v>11</v>
      </c>
      <c r="F25" s="901">
        <v>11.2</v>
      </c>
      <c r="G25" s="901">
        <v>11.3</v>
      </c>
      <c r="H25" s="901">
        <v>11.4</v>
      </c>
      <c r="I25" s="901">
        <v>11.3</v>
      </c>
      <c r="J25" s="901">
        <v>11.2</v>
      </c>
    </row>
    <row r="26" spans="1:10" s="904" customFormat="1" ht="12" customHeight="1">
      <c r="A26" s="902" t="s">
        <v>867</v>
      </c>
      <c r="B26" s="1428">
        <v>39</v>
      </c>
      <c r="C26" s="903">
        <v>38.299999999999997</v>
      </c>
      <c r="D26" s="903">
        <v>38.799999999999997</v>
      </c>
      <c r="E26" s="903">
        <v>39.4</v>
      </c>
      <c r="F26" s="903">
        <v>38.5</v>
      </c>
      <c r="G26" s="903">
        <v>38.1</v>
      </c>
      <c r="H26" s="903">
        <v>37.9</v>
      </c>
      <c r="I26" s="903">
        <v>37.200000000000003</v>
      </c>
      <c r="J26" s="903">
        <v>36.9</v>
      </c>
    </row>
    <row r="27" spans="1:10" ht="7.5" customHeight="1"/>
    <row r="28" spans="1:10" s="282" customFormat="1" ht="12.75" customHeight="1">
      <c r="A28" s="2646" t="s">
        <v>868</v>
      </c>
      <c r="B28" s="2646"/>
      <c r="C28" s="2646"/>
      <c r="D28" s="2646"/>
      <c r="E28" s="2646"/>
      <c r="F28" s="2646"/>
      <c r="G28" s="2646"/>
      <c r="H28" s="2646"/>
      <c r="I28" s="2646"/>
      <c r="J28" s="2646"/>
    </row>
    <row r="29" spans="1:10" s="282" customFormat="1" ht="19.5" customHeight="1">
      <c r="A29" s="2646" t="s">
        <v>869</v>
      </c>
      <c r="B29" s="2646"/>
      <c r="C29" s="2646"/>
      <c r="D29" s="2646"/>
      <c r="E29" s="2646"/>
      <c r="F29" s="2646"/>
      <c r="G29" s="2646"/>
      <c r="H29" s="2646"/>
      <c r="I29" s="2646"/>
      <c r="J29" s="2646"/>
    </row>
    <row r="30" spans="1:10" s="282" customFormat="1" ht="19.5" customHeight="1">
      <c r="A30" s="2646" t="s">
        <v>1055</v>
      </c>
      <c r="B30" s="2646"/>
      <c r="C30" s="2646"/>
      <c r="D30" s="2646"/>
      <c r="E30" s="2646"/>
      <c r="F30" s="2646"/>
      <c r="G30" s="2646"/>
      <c r="H30" s="2646"/>
      <c r="I30" s="2646"/>
      <c r="J30" s="2646"/>
    </row>
    <row r="31" spans="1:10" s="282" customFormat="1" ht="12.75" customHeight="1">
      <c r="A31" s="2646" t="s">
        <v>870</v>
      </c>
      <c r="B31" s="2646"/>
      <c r="C31" s="2646"/>
      <c r="D31" s="2646"/>
      <c r="E31" s="2646"/>
      <c r="F31" s="2646"/>
      <c r="G31" s="2646"/>
      <c r="H31" s="2646"/>
      <c r="I31" s="2646"/>
      <c r="J31" s="2646"/>
    </row>
    <row r="32" spans="1:10" s="282" customFormat="1" ht="30" customHeight="1">
      <c r="A32" s="2646" t="s">
        <v>1671</v>
      </c>
      <c r="B32" s="2646"/>
      <c r="C32" s="2646"/>
      <c r="D32" s="2646"/>
      <c r="E32" s="2646"/>
      <c r="F32" s="2646"/>
      <c r="G32" s="2646"/>
      <c r="H32" s="2646"/>
      <c r="I32" s="2646"/>
      <c r="J32" s="2646"/>
    </row>
    <row r="33" spans="1:10" s="282" customFormat="1" ht="12.75" customHeight="1">
      <c r="A33" s="2646" t="s">
        <v>871</v>
      </c>
      <c r="B33" s="2646"/>
      <c r="C33" s="2646"/>
      <c r="D33" s="2646"/>
      <c r="E33" s="2646"/>
      <c r="F33" s="2646"/>
      <c r="G33" s="2646"/>
      <c r="H33" s="2646"/>
      <c r="I33" s="2646"/>
      <c r="J33" s="2646"/>
    </row>
    <row r="34" spans="1:10" ht="7.5" customHeight="1"/>
    <row r="35" spans="1:10" s="887" customFormat="1" ht="12.75" customHeight="1">
      <c r="A35" s="905" t="s">
        <v>872</v>
      </c>
    </row>
    <row r="36" spans="1:10" s="522" customFormat="1" ht="22.5" customHeight="1">
      <c r="A36" s="562"/>
    </row>
    <row r="37" spans="1:10" s="512" customFormat="1" ht="18.75" customHeight="1">
      <c r="A37" s="612" t="s">
        <v>1054</v>
      </c>
    </row>
    <row r="38" spans="1:10" s="512" customFormat="1" ht="12" customHeight="1"/>
    <row r="39" spans="1:10" s="898" customFormat="1" ht="12.75" customHeight="1">
      <c r="A39" s="895"/>
      <c r="B39" s="1092" t="s">
        <v>3</v>
      </c>
      <c r="C39" s="897" t="s">
        <v>6</v>
      </c>
      <c r="D39" s="897" t="s">
        <v>2</v>
      </c>
      <c r="E39" s="897" t="s">
        <v>5</v>
      </c>
      <c r="F39" s="897" t="s">
        <v>3</v>
      </c>
      <c r="G39" s="897" t="s">
        <v>6</v>
      </c>
      <c r="H39" s="897" t="s">
        <v>2</v>
      </c>
      <c r="I39" s="897" t="s">
        <v>5</v>
      </c>
      <c r="J39" s="897" t="s">
        <v>3</v>
      </c>
    </row>
    <row r="40" spans="1:10" s="898" customFormat="1" ht="12.75" customHeight="1">
      <c r="A40" s="899" t="s">
        <v>50</v>
      </c>
      <c r="B40" s="1091">
        <v>2015</v>
      </c>
      <c r="C40" s="900">
        <v>2015</v>
      </c>
      <c r="D40" s="900">
        <v>2015</v>
      </c>
      <c r="E40" s="900">
        <v>2015</v>
      </c>
      <c r="F40" s="900">
        <v>2014</v>
      </c>
      <c r="G40" s="900">
        <v>2014</v>
      </c>
      <c r="H40" s="900">
        <v>2014</v>
      </c>
      <c r="I40" s="900">
        <v>2014</v>
      </c>
      <c r="J40" s="900">
        <v>2013</v>
      </c>
    </row>
    <row r="41" spans="1:10" s="898" customFormat="1" ht="21" customHeight="1">
      <c r="A41" s="906" t="s">
        <v>873</v>
      </c>
      <c r="B41" s="1044">
        <v>23</v>
      </c>
      <c r="C41" s="654">
        <v>22.9</v>
      </c>
      <c r="D41" s="654">
        <v>23.1</v>
      </c>
      <c r="E41" s="654">
        <v>23.3</v>
      </c>
      <c r="F41" s="654">
        <v>24.5</v>
      </c>
      <c r="G41" s="654">
        <v>24.9</v>
      </c>
      <c r="H41" s="654">
        <v>25.9</v>
      </c>
      <c r="I41" s="654">
        <v>26</v>
      </c>
      <c r="J41" s="654">
        <v>27.3</v>
      </c>
    </row>
    <row r="42" spans="1:10" s="898" customFormat="1" ht="12" customHeight="1">
      <c r="A42" s="907" t="s">
        <v>874</v>
      </c>
      <c r="B42" s="1093">
        <v>40.700000000000003</v>
      </c>
      <c r="C42" s="908">
        <v>40.299999999999997</v>
      </c>
      <c r="D42" s="908">
        <v>40.1</v>
      </c>
      <c r="E42" s="908">
        <v>40.200000000000003</v>
      </c>
      <c r="F42" s="908">
        <v>40.200000000000003</v>
      </c>
      <c r="G42" s="908">
        <v>40</v>
      </c>
      <c r="H42" s="908">
        <v>40.1</v>
      </c>
      <c r="I42" s="908">
        <v>40.1</v>
      </c>
      <c r="J42" s="908">
        <v>40.1</v>
      </c>
    </row>
    <row r="43" spans="1:10" s="898" customFormat="1" ht="12" customHeight="1">
      <c r="A43" s="907" t="s">
        <v>875</v>
      </c>
      <c r="B43" s="1093">
        <v>26.9</v>
      </c>
      <c r="C43" s="908">
        <v>27</v>
      </c>
      <c r="D43" s="908">
        <v>27.5</v>
      </c>
      <c r="E43" s="908">
        <v>27.3</v>
      </c>
      <c r="F43" s="908">
        <v>27.9</v>
      </c>
      <c r="G43" s="908">
        <v>28.4</v>
      </c>
      <c r="H43" s="908">
        <v>28.2</v>
      </c>
      <c r="I43" s="908">
        <v>28</v>
      </c>
      <c r="J43" s="908">
        <v>28.1</v>
      </c>
    </row>
    <row r="44" spans="1:10" s="898" customFormat="1" ht="12" customHeight="1">
      <c r="A44" s="907" t="s">
        <v>751</v>
      </c>
      <c r="B44" s="1093">
        <v>0.5</v>
      </c>
      <c r="C44" s="908">
        <v>0.5</v>
      </c>
      <c r="D44" s="908">
        <v>0.6</v>
      </c>
      <c r="E44" s="908">
        <v>0.7</v>
      </c>
      <c r="F44" s="908">
        <v>3.9</v>
      </c>
      <c r="G44" s="908">
        <v>4.5</v>
      </c>
      <c r="H44" s="908">
        <v>6.5</v>
      </c>
      <c r="I44" s="908">
        <v>6.7</v>
      </c>
      <c r="J44" s="908">
        <v>10.1</v>
      </c>
    </row>
    <row r="45" spans="1:10" s="898" customFormat="1" ht="12" customHeight="1">
      <c r="A45" s="909" t="s">
        <v>807</v>
      </c>
      <c r="B45" s="1094">
        <v>48.1</v>
      </c>
      <c r="C45" s="910">
        <v>49.9</v>
      </c>
      <c r="D45" s="910">
        <v>50.1</v>
      </c>
      <c r="E45" s="910">
        <v>50</v>
      </c>
      <c r="F45" s="910">
        <v>50.1</v>
      </c>
      <c r="G45" s="910">
        <v>52.1</v>
      </c>
      <c r="H45" s="910">
        <v>51.9</v>
      </c>
      <c r="I45" s="910">
        <v>51.7</v>
      </c>
      <c r="J45" s="910">
        <v>51.1</v>
      </c>
    </row>
    <row r="46" spans="1:10" ht="7.5" customHeight="1"/>
    <row r="47" spans="1:10" s="887" customFormat="1" ht="12.75" customHeight="1">
      <c r="A47" s="905" t="s">
        <v>876</v>
      </c>
    </row>
    <row r="48" spans="1:10" s="522" customFormat="1" ht="22.5" customHeight="1">
      <c r="A48" s="562"/>
    </row>
    <row r="49" spans="1:10" s="512" customFormat="1" ht="18.75" customHeight="1">
      <c r="A49" s="612" t="s">
        <v>877</v>
      </c>
    </row>
    <row r="50" spans="1:10" s="512" customFormat="1" ht="12" customHeight="1"/>
    <row r="51" spans="1:10" s="898" customFormat="1" ht="12.75" customHeight="1">
      <c r="A51" s="895"/>
      <c r="B51" s="1092" t="s">
        <v>5</v>
      </c>
      <c r="C51" s="897" t="s">
        <v>3</v>
      </c>
      <c r="D51" s="897" t="s">
        <v>6</v>
      </c>
      <c r="E51" s="897" t="s">
        <v>1657</v>
      </c>
      <c r="F51" s="897" t="s">
        <v>5</v>
      </c>
      <c r="G51" s="897" t="s">
        <v>3</v>
      </c>
      <c r="H51" s="897" t="s">
        <v>6</v>
      </c>
      <c r="I51" s="897" t="s">
        <v>2</v>
      </c>
      <c r="J51" s="897" t="s">
        <v>5</v>
      </c>
    </row>
    <row r="52" spans="1:10" s="898" customFormat="1" ht="12.75" customHeight="1">
      <c r="A52" s="899" t="s">
        <v>50</v>
      </c>
      <c r="B52" s="1091">
        <v>2016</v>
      </c>
      <c r="C52" s="900">
        <v>2015</v>
      </c>
      <c r="D52" s="900">
        <v>2015</v>
      </c>
      <c r="E52" s="900">
        <v>2015</v>
      </c>
      <c r="F52" s="900">
        <v>2015</v>
      </c>
      <c r="G52" s="900">
        <v>2014</v>
      </c>
      <c r="H52" s="900">
        <v>2014</v>
      </c>
      <c r="I52" s="900">
        <v>2014</v>
      </c>
      <c r="J52" s="900">
        <v>2014</v>
      </c>
    </row>
    <row r="53" spans="1:10" s="898" customFormat="1" ht="12" customHeight="1">
      <c r="A53" s="911" t="s">
        <v>878</v>
      </c>
      <c r="B53" s="1095">
        <v>28.193926501828436</v>
      </c>
      <c r="C53" s="912">
        <v>27.789119097782624</v>
      </c>
      <c r="D53" s="912">
        <v>27.176738074000934</v>
      </c>
      <c r="E53" s="912">
        <v>27.583959151063986</v>
      </c>
      <c r="F53" s="912">
        <v>25.845491995266947</v>
      </c>
      <c r="G53" s="912">
        <v>25.50339655949082</v>
      </c>
      <c r="H53" s="912">
        <v>25.764211882312345</v>
      </c>
      <c r="I53" s="912">
        <v>25.388490680573067</v>
      </c>
      <c r="J53" s="912">
        <v>25.8</v>
      </c>
    </row>
    <row r="54" spans="1:10" s="898" customFormat="1" ht="12" customHeight="1">
      <c r="A54" s="913" t="s">
        <v>879</v>
      </c>
      <c r="B54" s="1095">
        <v>40.093090671858604</v>
      </c>
      <c r="C54" s="912">
        <v>40.049355340702725</v>
      </c>
      <c r="D54" s="912">
        <v>40.475867887236049</v>
      </c>
      <c r="E54" s="912">
        <v>39.170070014688854</v>
      </c>
      <c r="F54" s="912">
        <v>40.48132387059092</v>
      </c>
      <c r="G54" s="912">
        <v>42.870421293848054</v>
      </c>
      <c r="H54" s="912">
        <v>44.053600080712918</v>
      </c>
      <c r="I54" s="912">
        <v>44.950203221130941</v>
      </c>
      <c r="J54" s="912">
        <v>46.2</v>
      </c>
    </row>
    <row r="55" spans="1:10" s="898" customFormat="1" ht="12" customHeight="1">
      <c r="A55" s="913" t="s">
        <v>880</v>
      </c>
      <c r="B55" s="1095">
        <v>23.367862757367185</v>
      </c>
      <c r="C55" s="912">
        <v>22.259379803400563</v>
      </c>
      <c r="D55" s="912">
        <v>22.013819249278065</v>
      </c>
      <c r="E55" s="912">
        <v>19.656314482298363</v>
      </c>
      <c r="F55" s="912">
        <v>19.437009505600543</v>
      </c>
      <c r="G55" s="912">
        <v>20.668039349579775</v>
      </c>
      <c r="H55" s="912">
        <v>20.850695409847617</v>
      </c>
      <c r="I55" s="912">
        <v>21.240964349559516</v>
      </c>
      <c r="J55" s="912">
        <v>21.6</v>
      </c>
    </row>
    <row r="56" spans="1:10" s="898" customFormat="1" ht="12" customHeight="1">
      <c r="A56" s="914" t="s">
        <v>881</v>
      </c>
      <c r="B56" s="1096">
        <v>28.397574053172455</v>
      </c>
      <c r="C56" s="915">
        <v>27.942805213636973</v>
      </c>
      <c r="D56" s="915">
        <v>27.584640686487649</v>
      </c>
      <c r="E56" s="915">
        <v>26.97028133568535</v>
      </c>
      <c r="F56" s="915">
        <v>25.992065232081092</v>
      </c>
      <c r="G56" s="915">
        <v>26.202935189781009</v>
      </c>
      <c r="H56" s="915">
        <v>26.433286824011581</v>
      </c>
      <c r="I56" s="915">
        <v>26.3577193098936</v>
      </c>
      <c r="J56" s="915">
        <v>26.8</v>
      </c>
    </row>
    <row r="57" spans="1:10" ht="7.5" customHeight="1"/>
    <row r="58" spans="1:10" s="887" customFormat="1" ht="12.75" customHeight="1">
      <c r="A58" s="905" t="s">
        <v>882</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- 1Q16&amp;C&amp;8CHAPTER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8"/>
  <sheetViews>
    <sheetView showGridLines="0" zoomScale="140" zoomScaleNormal="140" zoomScaleSheetLayoutView="90" workbookViewId="0"/>
  </sheetViews>
  <sheetFormatPr baseColWidth="10" defaultColWidth="10.85546875" defaultRowHeight="22.5" customHeight="1"/>
  <cols>
    <col min="1" max="1" width="93.140625" style="476" customWidth="1"/>
    <col min="2" max="7" width="10.42578125" style="476" customWidth="1"/>
    <col min="8" max="8" width="10.85546875" style="476" customWidth="1"/>
    <col min="9" max="9" width="49" style="476" customWidth="1"/>
    <col min="10" max="16" width="10.42578125" style="476" customWidth="1"/>
    <col min="17" max="16384" width="10.85546875" style="476"/>
  </cols>
  <sheetData>
    <row r="1" spans="1:2" s="634" customFormat="1" ht="22.5" customHeight="1">
      <c r="A1" s="916"/>
    </row>
    <row r="2" spans="1:2" s="433" customFormat="1" ht="18.75" customHeight="1">
      <c r="A2" s="434" t="s">
        <v>883</v>
      </c>
    </row>
    <row r="3" spans="1:2" s="50" customFormat="1" ht="12" customHeight="1"/>
    <row r="4" spans="1:2" s="728" customFormat="1" ht="12" customHeight="1">
      <c r="A4" s="917"/>
    </row>
    <row r="5" spans="1:2" s="728" customFormat="1" ht="12" customHeight="1"/>
    <row r="6" spans="1:2" s="728" customFormat="1" ht="12" customHeight="1"/>
    <row r="7" spans="1:2" s="728" customFormat="1" ht="12" customHeight="1"/>
    <row r="8" spans="1:2" s="728" customFormat="1" ht="12" customHeight="1"/>
    <row r="9" spans="1:2" s="728" customFormat="1" ht="12" customHeight="1">
      <c r="B9" s="476"/>
    </row>
    <row r="10" spans="1:2" s="728" customFormat="1" ht="12" customHeight="1">
      <c r="B10" s="476"/>
    </row>
    <row r="11" spans="1:2" ht="12" customHeight="1">
      <c r="A11" s="52"/>
    </row>
    <row r="12" spans="1:2" ht="12" customHeight="1"/>
    <row r="13" spans="1:2" ht="12" customHeight="1"/>
    <row r="14" spans="1:2" ht="12" customHeight="1"/>
    <row r="15" spans="1:2" ht="12" customHeight="1"/>
    <row r="16" spans="1:2"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44.25" customHeight="1"/>
    <row r="30" spans="1:1" s="634" customFormat="1" ht="22.5" customHeight="1">
      <c r="A30" s="916"/>
    </row>
    <row r="31" spans="1:1" s="433" customFormat="1" ht="18.75" customHeight="1">
      <c r="A31" s="434" t="s">
        <v>1040</v>
      </c>
    </row>
    <row r="32" spans="1:1" s="50" customFormat="1" ht="12" customHeight="1"/>
    <row r="33" spans="1:2" s="728" customFormat="1" ht="12" customHeight="1">
      <c r="A33" s="917"/>
    </row>
    <row r="34" spans="1:2" s="728" customFormat="1" ht="12" customHeight="1"/>
    <row r="35" spans="1:2" s="728" customFormat="1" ht="12" customHeight="1"/>
    <row r="36" spans="1:2" s="728" customFormat="1" ht="12" customHeight="1"/>
    <row r="37" spans="1:2" s="728" customFormat="1" ht="12" customHeight="1"/>
    <row r="38" spans="1:2" s="728" customFormat="1" ht="12" customHeight="1">
      <c r="B38" s="476"/>
    </row>
    <row r="39" spans="1:2" s="728" customFormat="1" ht="12" customHeight="1">
      <c r="B39" s="476"/>
    </row>
    <row r="40" spans="1:2" ht="12" customHeight="1">
      <c r="A40" s="52"/>
    </row>
    <row r="41" spans="1:2" ht="12" customHeight="1"/>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s="634" customFormat="1" ht="22.5" customHeight="1">
      <c r="A86" s="916"/>
    </row>
    <row r="87" spans="1:2" s="433" customFormat="1" ht="18.75" customHeight="1">
      <c r="A87" s="434" t="s">
        <v>884</v>
      </c>
    </row>
    <row r="88" spans="1:2" s="50" customFormat="1" ht="12" customHeight="1"/>
    <row r="89" spans="1:2" s="728" customFormat="1" ht="12" customHeight="1">
      <c r="A89" s="917"/>
    </row>
    <row r="90" spans="1:2" s="728" customFormat="1" ht="12" customHeight="1"/>
    <row r="91" spans="1:2" s="728" customFormat="1" ht="12" customHeight="1"/>
    <row r="92" spans="1:2" s="728" customFormat="1" ht="12" customHeight="1"/>
    <row r="93" spans="1:2" s="728" customFormat="1" ht="12" customHeight="1"/>
    <row r="94" spans="1:2" s="728" customFormat="1" ht="12" customHeight="1">
      <c r="B94" s="476"/>
    </row>
    <row r="95" spans="1:2" s="728" customFormat="1" ht="12" customHeight="1">
      <c r="B95" s="476"/>
    </row>
    <row r="96" spans="1:2" ht="12" customHeight="1">
      <c r="A96" s="52"/>
    </row>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3&amp;R&amp;8ABOUT DNB  </oddHeader>
  </headerFooter>
  <rowBreaks count="2" manualBreakCount="2">
    <brk id="29" max="16383" man="1"/>
    <brk id="8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114" customWidth="1"/>
    <col min="2" max="3" width="23.140625" style="114" customWidth="1"/>
    <col min="4" max="16384" width="11.42578125" style="114"/>
  </cols>
  <sheetData>
    <row r="1" spans="1:6" s="522" customFormat="1" ht="22.5" customHeight="1">
      <c r="A1" s="610"/>
      <c r="B1" s="611"/>
      <c r="C1" s="611"/>
    </row>
    <row r="2" spans="1:6" s="512" customFormat="1" ht="18.75" customHeight="1">
      <c r="A2" s="612" t="s">
        <v>1832</v>
      </c>
    </row>
    <row r="3" spans="1:6" s="512" customFormat="1" ht="12" customHeight="1"/>
    <row r="4" spans="1:6" s="881" customFormat="1" ht="13.5" customHeight="1">
      <c r="A4" s="509"/>
      <c r="B4" s="918" t="s">
        <v>885</v>
      </c>
      <c r="C4" s="919" t="s">
        <v>886</v>
      </c>
      <c r="D4" s="880"/>
      <c r="F4" s="882"/>
    </row>
    <row r="5" spans="1:6" s="69" customFormat="1" ht="12" customHeight="1">
      <c r="A5" s="1564" t="s">
        <v>1041</v>
      </c>
      <c r="B5" s="1565">
        <v>553791.61300000001</v>
      </c>
      <c r="C5" s="920">
        <v>33.999997114438308</v>
      </c>
    </row>
    <row r="6" spans="1:6" s="69" customFormat="1" ht="12" customHeight="1">
      <c r="A6" s="1540" t="s">
        <v>1252</v>
      </c>
      <c r="B6" s="1565">
        <v>152564.27499999999</v>
      </c>
      <c r="C6" s="921">
        <v>9.3666729289494892</v>
      </c>
    </row>
    <row r="7" spans="1:6" s="69" customFormat="1" ht="12" customHeight="1">
      <c r="A7" s="1540" t="s">
        <v>1766</v>
      </c>
      <c r="B7" s="1565">
        <v>93085.385999999999</v>
      </c>
      <c r="C7" s="921">
        <v>5.7149707238278014</v>
      </c>
    </row>
    <row r="8" spans="1:6" s="69" customFormat="1" ht="12" customHeight="1">
      <c r="A8" s="69" t="s">
        <v>1767</v>
      </c>
      <c r="B8" s="1565">
        <v>50259.017999999996</v>
      </c>
      <c r="C8" s="921">
        <v>3.0856488738021079</v>
      </c>
    </row>
    <row r="9" spans="1:6" s="69" customFormat="1" ht="12" customHeight="1">
      <c r="A9" s="69" t="s">
        <v>1768</v>
      </c>
      <c r="B9" s="1565">
        <v>39202.841999999997</v>
      </c>
      <c r="C9" s="921">
        <v>2.4068557262129948</v>
      </c>
    </row>
    <row r="10" spans="1:6" s="69" customFormat="1" ht="12" customHeight="1">
      <c r="A10" s="69" t="s">
        <v>1381</v>
      </c>
      <c r="B10" s="1565">
        <v>39057.809000000001</v>
      </c>
      <c r="C10" s="921">
        <v>2.3979514353827573</v>
      </c>
    </row>
    <row r="11" spans="1:6" s="69" customFormat="1" ht="12" customHeight="1">
      <c r="A11" s="69" t="s">
        <v>1770</v>
      </c>
      <c r="B11" s="1565">
        <v>30112.179</v>
      </c>
      <c r="C11" s="921">
        <v>1.8487351109621262</v>
      </c>
    </row>
    <row r="12" spans="1:6" s="69" customFormat="1" ht="12" customHeight="1">
      <c r="A12" s="69" t="s">
        <v>1771</v>
      </c>
      <c r="B12" s="1565">
        <v>26509.776999999998</v>
      </c>
      <c r="C12" s="921">
        <v>1.6275658936431074</v>
      </c>
    </row>
    <row r="13" spans="1:6" s="69" customFormat="1" ht="12" customHeight="1">
      <c r="A13" s="69" t="s">
        <v>1769</v>
      </c>
      <c r="B13" s="1565">
        <v>22427.705000000002</v>
      </c>
      <c r="C13" s="921">
        <v>1.3769473704244661</v>
      </c>
    </row>
    <row r="14" spans="1:6" s="69" customFormat="1" ht="12" customHeight="1">
      <c r="A14" s="69" t="s">
        <v>1773</v>
      </c>
      <c r="B14" s="1565">
        <v>21193.47</v>
      </c>
      <c r="C14" s="921">
        <v>1.3011715994422886</v>
      </c>
    </row>
    <row r="15" spans="1:6" s="69" customFormat="1" ht="12" customHeight="1">
      <c r="A15" s="69" t="s">
        <v>1772</v>
      </c>
      <c r="B15" s="1565">
        <v>20951.152999999998</v>
      </c>
      <c r="C15" s="921">
        <v>1.2862945642771146</v>
      </c>
    </row>
    <row r="16" spans="1:6" s="69" customFormat="1" ht="12" customHeight="1">
      <c r="A16" s="69" t="s">
        <v>1850</v>
      </c>
      <c r="B16" s="1565">
        <v>20508.16</v>
      </c>
      <c r="C16" s="921">
        <v>1.2590970402118369</v>
      </c>
    </row>
    <row r="17" spans="1:8" s="69" customFormat="1" ht="12" customHeight="1">
      <c r="A17" s="69" t="s">
        <v>1383</v>
      </c>
      <c r="B17" s="1565">
        <v>18305.206999999999</v>
      </c>
      <c r="C17" s="921">
        <v>1.123846895780265</v>
      </c>
    </row>
    <row r="18" spans="1:8" s="69" customFormat="1" ht="12" customHeight="1">
      <c r="A18" s="69" t="s">
        <v>1775</v>
      </c>
      <c r="B18" s="1565">
        <v>16029.950999999999</v>
      </c>
      <c r="C18" s="921">
        <v>0.9841577137510521</v>
      </c>
    </row>
    <row r="19" spans="1:8" s="69" customFormat="1" ht="12" customHeight="1">
      <c r="A19" s="69" t="s">
        <v>1774</v>
      </c>
      <c r="B19" s="1565">
        <v>15721.281000000001</v>
      </c>
      <c r="C19" s="921">
        <v>0.96520694081958547</v>
      </c>
    </row>
    <row r="20" spans="1:8" s="69" customFormat="1" ht="12" customHeight="1">
      <c r="A20" s="69" t="s">
        <v>1851</v>
      </c>
      <c r="B20" s="1565">
        <v>15578.528</v>
      </c>
      <c r="C20" s="921">
        <v>0.9564426304289233</v>
      </c>
    </row>
    <row r="21" spans="1:8" s="69" customFormat="1" ht="12" customHeight="1">
      <c r="A21" s="69" t="s">
        <v>1382</v>
      </c>
      <c r="B21" s="1565">
        <v>15047.564</v>
      </c>
      <c r="C21" s="921">
        <v>0.92384413300843138</v>
      </c>
    </row>
    <row r="22" spans="1:8" s="69" customFormat="1" ht="12" customHeight="1">
      <c r="A22" s="69" t="s">
        <v>1776</v>
      </c>
      <c r="B22" s="1565">
        <v>14131.584000000001</v>
      </c>
      <c r="C22" s="921">
        <v>0.86760760535830383</v>
      </c>
    </row>
    <row r="23" spans="1:8" s="69" customFormat="1" ht="12" customHeight="1">
      <c r="A23" s="69" t="s">
        <v>1852</v>
      </c>
      <c r="B23" s="1565">
        <v>13192.772999999999</v>
      </c>
      <c r="C23" s="921">
        <v>0.80996937006960334</v>
      </c>
    </row>
    <row r="24" spans="1:8" s="69" customFormat="1" ht="12" customHeight="1">
      <c r="A24" s="69" t="s">
        <v>1853</v>
      </c>
      <c r="B24" s="1565">
        <v>13177.839</v>
      </c>
      <c r="C24" s="922">
        <v>0.80905249819038449</v>
      </c>
    </row>
    <row r="25" spans="1:8" s="69" customFormat="1" ht="12" customHeight="1">
      <c r="A25" s="923" t="s">
        <v>887</v>
      </c>
      <c r="B25" s="365">
        <v>1190848.1139999996</v>
      </c>
      <c r="C25" s="1237">
        <v>73.112036168980922</v>
      </c>
    </row>
    <row r="26" spans="1:8" s="69" customFormat="1" ht="12" customHeight="1">
      <c r="A26" s="924" t="s">
        <v>1042</v>
      </c>
      <c r="B26" s="349">
        <v>437950.88600000041</v>
      </c>
      <c r="C26" s="922">
        <v>26.887963831019075</v>
      </c>
    </row>
    <row r="27" spans="1:8" s="69" customFormat="1" ht="12" customHeight="1">
      <c r="A27" s="925" t="s">
        <v>51</v>
      </c>
      <c r="B27" s="384">
        <v>1628799</v>
      </c>
      <c r="C27" s="1238">
        <v>100</v>
      </c>
    </row>
    <row r="28" spans="1:8" ht="7.5" customHeight="1">
      <c r="B28" s="1924"/>
      <c r="C28" s="1924"/>
      <c r="D28" s="1738"/>
      <c r="E28" s="1924"/>
      <c r="F28" s="1738"/>
      <c r="G28" s="1924"/>
      <c r="H28" s="1738"/>
    </row>
    <row r="29" spans="1:8" s="530" customFormat="1" ht="12.75" customHeight="1">
      <c r="A29" s="1982" t="s">
        <v>1986</v>
      </c>
    </row>
    <row r="30" spans="1:8" s="131" customFormat="1" ht="22.5" customHeight="1">
      <c r="A30" s="619"/>
      <c r="B30" s="145"/>
      <c r="C30" s="208"/>
    </row>
    <row r="31" spans="1:8" s="512" customFormat="1" ht="18.75" customHeight="1">
      <c r="A31" s="612" t="s">
        <v>1833</v>
      </c>
    </row>
    <row r="32" spans="1:8" s="50" customFormat="1" ht="12.75" customHeight="1">
      <c r="A32" s="613"/>
      <c r="B32" s="614"/>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118"/>
      <c r="B1" s="1118"/>
      <c r="C1" s="1118"/>
    </row>
    <row r="8" spans="1:3">
      <c r="B8" s="1104"/>
    </row>
    <row r="9" spans="1:3" ht="26.25">
      <c r="B9" s="1123" t="s">
        <v>888</v>
      </c>
    </row>
    <row r="10" spans="1:3">
      <c r="B10" s="1107"/>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114" customWidth="1"/>
    <col min="2" max="6" width="8.7109375" style="114" customWidth="1"/>
    <col min="7" max="7" width="9.140625" style="114" customWidth="1"/>
    <col min="8" max="16384" width="11.42578125" style="114"/>
  </cols>
  <sheetData>
    <row r="1" spans="1:7" s="522" customFormat="1" ht="22.5" customHeight="1">
      <c r="A1" s="610"/>
      <c r="B1" s="611"/>
      <c r="C1" s="611"/>
      <c r="D1" s="611"/>
      <c r="E1" s="611"/>
      <c r="F1" s="611"/>
      <c r="G1" s="611"/>
    </row>
    <row r="2" spans="1:7" s="512" customFormat="1" ht="18.75" customHeight="1">
      <c r="A2" s="612" t="s">
        <v>898</v>
      </c>
    </row>
    <row r="3" spans="1:7" s="512" customFormat="1" ht="12" customHeight="1"/>
    <row r="4" spans="1:7" s="69" customFormat="1" ht="18" customHeight="1">
      <c r="A4" s="926" t="s">
        <v>899</v>
      </c>
      <c r="B4" s="2826" t="s">
        <v>1253</v>
      </c>
      <c r="C4" s="2827"/>
      <c r="D4" s="2827"/>
      <c r="E4" s="2828"/>
    </row>
    <row r="5" spans="1:7" s="69" customFormat="1" ht="18" customHeight="1">
      <c r="A5" s="927" t="s">
        <v>900</v>
      </c>
      <c r="B5" s="2820" t="s">
        <v>1343</v>
      </c>
      <c r="C5" s="2821"/>
      <c r="D5" s="2821"/>
      <c r="E5" s="2822"/>
    </row>
    <row r="6" spans="1:7" s="69" customFormat="1" ht="18" customHeight="1">
      <c r="A6" s="928" t="s">
        <v>901</v>
      </c>
      <c r="B6" s="2817" t="s">
        <v>1949</v>
      </c>
      <c r="C6" s="2818"/>
      <c r="D6" s="2818"/>
      <c r="E6" s="2819"/>
    </row>
    <row r="7" spans="1:7" s="69" customFormat="1" ht="18" customHeight="1">
      <c r="A7" s="928" t="s">
        <v>902</v>
      </c>
      <c r="B7" s="2817" t="s">
        <v>1950</v>
      </c>
      <c r="C7" s="2818"/>
      <c r="D7" s="2818"/>
      <c r="E7" s="2819"/>
    </row>
    <row r="8" spans="1:7" s="69" customFormat="1" ht="18" customHeight="1">
      <c r="A8" s="928" t="s">
        <v>903</v>
      </c>
      <c r="B8" s="2829" t="s">
        <v>1997</v>
      </c>
      <c r="C8" s="2830"/>
      <c r="D8" s="2830"/>
      <c r="E8" s="2831"/>
    </row>
    <row r="9" spans="1:7" s="69" customFormat="1" ht="18" customHeight="1">
      <c r="A9" s="928" t="s">
        <v>1968</v>
      </c>
      <c r="B9" s="2817" t="s">
        <v>1951</v>
      </c>
      <c r="C9" s="2818"/>
      <c r="D9" s="2818"/>
      <c r="E9" s="2819"/>
    </row>
    <row r="10" spans="1:7" s="69" customFormat="1" ht="18" customHeight="1">
      <c r="A10" s="928" t="s">
        <v>1969</v>
      </c>
      <c r="B10" s="2817" t="s">
        <v>1952</v>
      </c>
      <c r="C10" s="2818"/>
      <c r="D10" s="2818"/>
      <c r="E10" s="2819"/>
    </row>
    <row r="11" spans="1:7" s="69" customFormat="1" ht="18" customHeight="1">
      <c r="A11" s="928" t="s">
        <v>904</v>
      </c>
      <c r="B11" s="2817" t="s">
        <v>905</v>
      </c>
      <c r="C11" s="2818"/>
      <c r="D11" s="2818"/>
      <c r="E11" s="2819"/>
    </row>
    <row r="12" spans="1:7" s="69" customFormat="1" ht="18" customHeight="1">
      <c r="A12" s="927" t="s">
        <v>906</v>
      </c>
      <c r="B12" s="2820" t="s">
        <v>1777</v>
      </c>
      <c r="C12" s="2821"/>
      <c r="D12" s="2821"/>
      <c r="E12" s="2822"/>
    </row>
    <row r="13" spans="1:7" s="69" customFormat="1" ht="18" customHeight="1">
      <c r="A13" s="929" t="s">
        <v>1970</v>
      </c>
      <c r="B13" s="2823" t="s">
        <v>1953</v>
      </c>
      <c r="C13" s="2824"/>
      <c r="D13" s="2824"/>
      <c r="E13" s="2825"/>
    </row>
    <row r="14" spans="1:7" s="69" customFormat="1" ht="7.5" customHeight="1">
      <c r="A14" s="930"/>
      <c r="B14" s="931"/>
    </row>
    <row r="15" spans="1:7" s="932" customFormat="1" ht="18" customHeight="1">
      <c r="A15" s="143" t="s">
        <v>907</v>
      </c>
    </row>
    <row r="16" spans="1:7" s="131" customFormat="1" ht="22.5" customHeight="1">
      <c r="A16" s="619"/>
      <c r="B16" s="145"/>
    </row>
    <row r="17" spans="1:7" s="512" customFormat="1" ht="18.75" customHeight="1">
      <c r="A17" s="612" t="s">
        <v>1971</v>
      </c>
    </row>
    <row r="18" spans="1:7" ht="7.5" customHeight="1">
      <c r="A18" s="933"/>
    </row>
    <row r="19" spans="1:7" ht="12" customHeight="1">
      <c r="A19" s="933" t="s">
        <v>908</v>
      </c>
    </row>
    <row r="20" spans="1:7" ht="306.75" customHeight="1">
      <c r="A20" s="279"/>
    </row>
    <row r="21" spans="1:7" ht="5.25" customHeight="1">
      <c r="A21" s="279"/>
    </row>
    <row r="22" spans="1:7" s="932" customFormat="1" ht="18" customHeight="1">
      <c r="A22" s="143" t="s">
        <v>1954</v>
      </c>
    </row>
    <row r="23" spans="1:7" s="522" customFormat="1" ht="22.5" customHeight="1">
      <c r="A23" s="610"/>
      <c r="B23" s="611"/>
      <c r="C23" s="611"/>
      <c r="D23" s="611"/>
      <c r="E23" s="611"/>
      <c r="F23" s="611"/>
      <c r="G23" s="611"/>
    </row>
    <row r="24" spans="1:7" s="512" customFormat="1" ht="18.75" customHeight="1">
      <c r="A24" s="612" t="s">
        <v>909</v>
      </c>
    </row>
    <row r="25" spans="1:7" s="934" customFormat="1" ht="12" customHeight="1">
      <c r="A25" s="2018" t="s">
        <v>1780</v>
      </c>
      <c r="G25" s="887" t="s">
        <v>50</v>
      </c>
    </row>
    <row r="26" spans="1:7" s="69" customFormat="1" ht="250.5" customHeight="1">
      <c r="A26" s="930"/>
      <c r="B26" s="931"/>
    </row>
    <row r="27" spans="1:7" s="934" customFormat="1" ht="12" customHeight="1"/>
    <row r="28" spans="1:7" s="932" customFormat="1" ht="18" customHeight="1">
      <c r="A28" s="143" t="s">
        <v>1781</v>
      </c>
    </row>
    <row r="29" spans="1:7" s="131" customFormat="1" ht="22.5" customHeight="1">
      <c r="A29" s="619"/>
      <c r="B29" s="145"/>
    </row>
    <row r="30" spans="1:7" s="512" customFormat="1" ht="18.75" customHeight="1">
      <c r="A30" s="612" t="s">
        <v>910</v>
      </c>
    </row>
    <row r="31" spans="1:7" ht="12" customHeight="1"/>
    <row r="32" spans="1:7" s="505" customFormat="1" ht="13.5" customHeight="1">
      <c r="A32" s="509" t="s">
        <v>50</v>
      </c>
      <c r="B32" s="689" t="s">
        <v>1344</v>
      </c>
      <c r="C32" s="689" t="s">
        <v>1326</v>
      </c>
      <c r="D32" s="689" t="s">
        <v>911</v>
      </c>
      <c r="E32" s="689" t="s">
        <v>1032</v>
      </c>
      <c r="F32" s="689" t="s">
        <v>1294</v>
      </c>
      <c r="G32" s="689" t="s">
        <v>1800</v>
      </c>
    </row>
    <row r="33" spans="1:7" s="462" customFormat="1" ht="12" customHeight="1">
      <c r="A33" s="935" t="s">
        <v>912</v>
      </c>
      <c r="B33" s="2603">
        <v>0.78158558723929761</v>
      </c>
      <c r="C33" s="2603">
        <v>1.1170706720737993</v>
      </c>
      <c r="D33" s="2603">
        <v>0.84781447624238448</v>
      </c>
      <c r="E33" s="2603">
        <v>1.0495429071897078</v>
      </c>
      <c r="F33" s="2603">
        <v>1.4404680714333615</v>
      </c>
      <c r="G33" s="2603">
        <v>1.6363983492044674</v>
      </c>
    </row>
    <row r="34" spans="1:7" s="462" customFormat="1" ht="12" customHeight="1">
      <c r="A34" s="936" t="s">
        <v>913</v>
      </c>
      <c r="B34" s="666">
        <v>-3.464526432724313E-2</v>
      </c>
      <c r="C34" s="666">
        <v>-0.24357970392836453</v>
      </c>
      <c r="D34" s="666">
        <v>-0.16491436955037195</v>
      </c>
      <c r="E34" s="666">
        <v>-6.0441360734064774E-2</v>
      </c>
      <c r="F34" s="666">
        <v>-3.3574037262975601E-2</v>
      </c>
      <c r="G34" s="666">
        <v>0.13762821336510869</v>
      </c>
    </row>
    <row r="35" spans="1:7" s="462" customFormat="1" ht="12" customHeight="1">
      <c r="A35" s="936" t="s">
        <v>914</v>
      </c>
      <c r="B35" s="666">
        <v>-0.14763512996728312</v>
      </c>
      <c r="C35" s="666">
        <v>-1.2351209186249736</v>
      </c>
      <c r="D35" s="666">
        <v>-1.1594705367173677</v>
      </c>
      <c r="E35" s="666">
        <v>-0.71601559380886615</v>
      </c>
      <c r="F35" s="666">
        <v>-0.12499149003340604</v>
      </c>
      <c r="G35" s="666">
        <v>0.13607843456335222</v>
      </c>
    </row>
    <row r="36" spans="1:7" s="462" customFormat="1" ht="12" customHeight="1">
      <c r="A36" s="936" t="s">
        <v>915</v>
      </c>
      <c r="B36" s="666">
        <v>1.1843884635404069</v>
      </c>
      <c r="C36" s="666">
        <v>0.67244169550879462</v>
      </c>
      <c r="D36" s="666">
        <v>1.2275908089823293</v>
      </c>
      <c r="E36" s="666">
        <v>0.90918658307593392</v>
      </c>
      <c r="F36" s="666">
        <v>0.93657784432986391</v>
      </c>
      <c r="G36" s="666">
        <v>1.0695521219390505</v>
      </c>
    </row>
    <row r="37" spans="1:7" s="462" customFormat="1" ht="12" customHeight="1">
      <c r="A37" s="936" t="s">
        <v>916</v>
      </c>
      <c r="B37" s="666">
        <v>0.30845861234553817</v>
      </c>
      <c r="C37" s="666">
        <v>0</v>
      </c>
      <c r="D37" s="666">
        <v>0.84877225287103653</v>
      </c>
      <c r="E37" s="666">
        <v>0.68086659738389255</v>
      </c>
      <c r="F37" s="666">
        <v>0.73208795780513736</v>
      </c>
      <c r="G37" s="666">
        <v>0.90683940343766944</v>
      </c>
    </row>
    <row r="38" spans="1:7" s="462" customFormat="1" ht="12" customHeight="1">
      <c r="A38" s="936" t="s">
        <v>917</v>
      </c>
      <c r="B38" s="666">
        <v>0.40792938319440086</v>
      </c>
      <c r="C38" s="666">
        <v>0</v>
      </c>
      <c r="D38" s="666">
        <v>-0.56371822634359081</v>
      </c>
      <c r="E38" s="666">
        <v>0.3828855591235118</v>
      </c>
      <c r="F38" s="666">
        <v>1.0807861157872931</v>
      </c>
      <c r="G38" s="666">
        <v>1.7169005593409308</v>
      </c>
    </row>
    <row r="39" spans="1:7" s="462" customFormat="1" ht="12" customHeight="1">
      <c r="A39" s="936" t="s">
        <v>918</v>
      </c>
      <c r="B39" s="666">
        <v>0.57813768061117887</v>
      </c>
      <c r="C39" s="666">
        <v>0.68424672016391197</v>
      </c>
      <c r="D39" s="666">
        <v>-1.0032842015601164</v>
      </c>
      <c r="E39" s="666">
        <v>0</v>
      </c>
      <c r="F39" s="666">
        <v>0</v>
      </c>
      <c r="G39" s="666">
        <v>0</v>
      </c>
    </row>
    <row r="40" spans="1:7" s="462" customFormat="1" ht="12" customHeight="1">
      <c r="A40" s="937" t="s">
        <v>919</v>
      </c>
      <c r="B40" s="1516">
        <v>2.2623605662474944</v>
      </c>
      <c r="C40" s="1516">
        <v>0.99505846519316776</v>
      </c>
      <c r="D40" s="1516">
        <v>1.1602266566114849</v>
      </c>
      <c r="E40" s="1516">
        <v>1.4802535739830915</v>
      </c>
      <c r="F40" s="1516">
        <v>1.8697822304846881</v>
      </c>
      <c r="G40" s="1516">
        <v>2.1695959631687174</v>
      </c>
    </row>
    <row r="41" spans="1:7" s="69" customFormat="1" ht="7.5" customHeight="1">
      <c r="A41" s="938"/>
      <c r="B41" s="939"/>
    </row>
    <row r="42" spans="1:7" s="932" customFormat="1" ht="18" customHeight="1">
      <c r="A42" s="143" t="s">
        <v>920</v>
      </c>
      <c r="B42" s="940"/>
      <c r="C42" s="940"/>
      <c r="D42" s="940"/>
      <c r="E42" s="940"/>
      <c r="F42" s="940"/>
      <c r="G42" s="940"/>
    </row>
    <row r="43" spans="1:7" s="522" customFormat="1" ht="22.5" customHeight="1">
      <c r="A43" s="562"/>
    </row>
    <row r="44" spans="1:7" s="512" customFormat="1" ht="18.75" customHeight="1">
      <c r="A44" s="612" t="s">
        <v>1778</v>
      </c>
      <c r="C44" s="612" t="s">
        <v>1779</v>
      </c>
    </row>
    <row r="45" spans="1:7" s="512" customFormat="1" ht="12" customHeight="1"/>
    <row r="46" spans="1:7" s="69" customFormat="1" ht="193.5" customHeight="1">
      <c r="A46" s="930"/>
      <c r="B46" s="931"/>
    </row>
    <row r="47" spans="1:7" s="932" customFormat="1" ht="18" customHeight="1">
      <c r="A47" s="2068" t="s">
        <v>1980</v>
      </c>
    </row>
    <row r="48" spans="1:7" s="522" customFormat="1" ht="22.5" customHeight="1">
      <c r="A48" s="610"/>
      <c r="B48" s="611"/>
      <c r="C48" s="611"/>
      <c r="D48" s="611"/>
      <c r="E48" s="611"/>
      <c r="F48" s="611"/>
      <c r="G48" s="611"/>
    </row>
    <row r="49" spans="1:7" s="512" customFormat="1" ht="18.75" customHeight="1">
      <c r="A49" s="612" t="s">
        <v>921</v>
      </c>
    </row>
    <row r="50" spans="1:7" ht="12" customHeight="1"/>
    <row r="51" spans="1:7" s="505" customFormat="1" ht="13.5" customHeight="1">
      <c r="A51" s="509" t="s">
        <v>50</v>
      </c>
      <c r="B51" s="689" t="s">
        <v>1344</v>
      </c>
      <c r="C51" s="689" t="s">
        <v>1326</v>
      </c>
      <c r="D51" s="689" t="s">
        <v>911</v>
      </c>
      <c r="E51" s="689" t="s">
        <v>1032</v>
      </c>
      <c r="F51" s="689" t="s">
        <v>1294</v>
      </c>
      <c r="G51" s="689" t="s">
        <v>1800</v>
      </c>
    </row>
    <row r="52" spans="1:7" s="462" customFormat="1" ht="12" customHeight="1">
      <c r="A52" s="935" t="s">
        <v>922</v>
      </c>
      <c r="B52" s="465"/>
      <c r="C52" s="465"/>
      <c r="D52" s="465"/>
      <c r="E52" s="465"/>
      <c r="F52" s="465"/>
      <c r="G52" s="465"/>
    </row>
    <row r="53" spans="1:7" s="462" customFormat="1" ht="12" customHeight="1">
      <c r="A53" s="941" t="s">
        <v>923</v>
      </c>
      <c r="B53" s="666">
        <v>2.2623605662474944</v>
      </c>
      <c r="C53" s="666">
        <v>0.99505846519316776</v>
      </c>
      <c r="D53" s="666">
        <v>1.1602266566114849</v>
      </c>
      <c r="E53" s="666">
        <v>1.4802535739830915</v>
      </c>
      <c r="F53" s="666">
        <v>1.8697822304846881</v>
      </c>
      <c r="G53" s="666">
        <v>2.1695959631687174</v>
      </c>
    </row>
    <row r="54" spans="1:7" s="462" customFormat="1" ht="12" customHeight="1">
      <c r="A54" s="941" t="s">
        <v>924</v>
      </c>
      <c r="B54" s="666">
        <v>2.2147519450470128</v>
      </c>
      <c r="C54" s="666">
        <v>1.5652316294336686</v>
      </c>
      <c r="D54" s="666">
        <v>1.7560093013387643</v>
      </c>
      <c r="E54" s="666">
        <v>1.2389259698414747</v>
      </c>
      <c r="F54" s="666">
        <v>1.5441551873245629</v>
      </c>
      <c r="G54" s="666">
        <v>1.7819632918441215</v>
      </c>
    </row>
    <row r="55" spans="1:7" s="462" customFormat="1" ht="12" customHeight="1">
      <c r="A55" s="936" t="s">
        <v>925</v>
      </c>
      <c r="B55" s="666">
        <v>1.7238218833644225</v>
      </c>
      <c r="C55" s="666">
        <v>2.0139488563197574</v>
      </c>
      <c r="D55" s="666">
        <v>1.4224644934017761</v>
      </c>
      <c r="E55" s="666">
        <v>2.16756246606829</v>
      </c>
      <c r="F55" s="666">
        <v>2.7895012207413288</v>
      </c>
      <c r="G55" s="666">
        <v>2.8808904314305863</v>
      </c>
    </row>
    <row r="56" spans="1:7" s="462" customFormat="1" ht="12" customHeight="1">
      <c r="A56" s="936" t="s">
        <v>926</v>
      </c>
      <c r="B56" s="666">
        <v>3.9027708279064655E-3</v>
      </c>
      <c r="C56" s="666">
        <v>-4.0344712718494407</v>
      </c>
      <c r="D56" s="666">
        <v>-3.3803847263286855</v>
      </c>
      <c r="E56" s="666">
        <v>-1.3256522937478508</v>
      </c>
      <c r="F56" s="666">
        <v>1.3490708441448618</v>
      </c>
      <c r="G56" s="666">
        <v>3.6362730128223006</v>
      </c>
    </row>
    <row r="57" spans="1:7" s="462" customFormat="1" ht="12" customHeight="1">
      <c r="A57" s="936" t="s">
        <v>927</v>
      </c>
      <c r="B57" s="666">
        <v>2.0275810659709208</v>
      </c>
      <c r="C57" s="666">
        <v>2.1699422809965654</v>
      </c>
      <c r="D57" s="666">
        <v>2.7162258756254403</v>
      </c>
      <c r="E57" s="666">
        <v>1.8093249826026607</v>
      </c>
      <c r="F57" s="666">
        <v>1.2303485987696519</v>
      </c>
      <c r="G57" s="666">
        <v>1.2153950033761021</v>
      </c>
    </row>
    <row r="58" spans="1:7" s="462" customFormat="1" ht="12" customHeight="1">
      <c r="A58" s="936" t="s">
        <v>928</v>
      </c>
      <c r="B58" s="666">
        <v>9.0785120421933687</v>
      </c>
      <c r="C58" s="666">
        <v>9.7191427510869204</v>
      </c>
      <c r="D58" s="666">
        <v>10.399298888531817</v>
      </c>
      <c r="E58" s="666">
        <v>10.232506565484035</v>
      </c>
      <c r="F58" s="666">
        <v>10.245903290096122</v>
      </c>
      <c r="G58" s="666">
        <v>10.209718538860892</v>
      </c>
    </row>
    <row r="59" spans="1:7" s="462" customFormat="1" ht="12" customHeight="1">
      <c r="A59" s="942" t="s">
        <v>929</v>
      </c>
      <c r="B59" s="2604">
        <v>3.5296269202633503</v>
      </c>
      <c r="C59" s="2604">
        <v>4.3737036703039047</v>
      </c>
      <c r="D59" s="2604">
        <v>4.652005818342948</v>
      </c>
      <c r="E59" s="2604">
        <v>5.2779654037816863</v>
      </c>
      <c r="F59" s="2604">
        <v>5.6221871781739985</v>
      </c>
      <c r="G59" s="2604">
        <v>5.7357068235753577</v>
      </c>
    </row>
    <row r="60" spans="1:7" s="69" customFormat="1" ht="7.5" customHeight="1">
      <c r="A60" s="930"/>
      <c r="B60" s="931"/>
    </row>
    <row r="61" spans="1:7" s="932" customFormat="1" ht="12.75" customHeight="1">
      <c r="A61" s="932" t="s">
        <v>930</v>
      </c>
    </row>
    <row r="62" spans="1:7" s="69" customFormat="1" ht="7.5" customHeight="1">
      <c r="A62" s="930"/>
      <c r="B62" s="931"/>
    </row>
    <row r="63" spans="1:7" s="932" customFormat="1" ht="18" customHeight="1">
      <c r="A63" s="143" t="s">
        <v>920</v>
      </c>
    </row>
    <row r="64" spans="1:7" s="522" customFormat="1" ht="22.5" customHeight="1">
      <c r="A64" s="562"/>
    </row>
    <row r="65" spans="1:6" s="512" customFormat="1" ht="18.75" customHeight="1">
      <c r="A65" s="612" t="s">
        <v>931</v>
      </c>
    </row>
    <row r="66" spans="1:6" ht="12" customHeight="1"/>
    <row r="67" spans="1:6" s="505" customFormat="1" ht="13.5" customHeight="1">
      <c r="A67" s="509" t="s">
        <v>50</v>
      </c>
      <c r="B67" s="689" t="s">
        <v>210</v>
      </c>
      <c r="C67" s="689" t="s">
        <v>212</v>
      </c>
      <c r="D67" s="689" t="s">
        <v>1344</v>
      </c>
      <c r="E67" s="689" t="s">
        <v>1782</v>
      </c>
      <c r="F67" s="689" t="s">
        <v>911</v>
      </c>
    </row>
    <row r="68" spans="1:6" s="462" customFormat="1" ht="12" customHeight="1">
      <c r="A68" s="943" t="s">
        <v>932</v>
      </c>
      <c r="B68" s="465"/>
      <c r="C68" s="465"/>
      <c r="D68" s="465"/>
      <c r="E68" s="465"/>
      <c r="F68" s="465"/>
    </row>
    <row r="69" spans="1:6" s="462" customFormat="1" ht="12" customHeight="1">
      <c r="A69" s="504" t="s">
        <v>933</v>
      </c>
      <c r="B69" s="666">
        <v>4.7</v>
      </c>
      <c r="C69" s="666">
        <v>1.6</v>
      </c>
      <c r="D69" s="666">
        <v>2.1</v>
      </c>
      <c r="E69" s="666">
        <v>1.1000000000000001</v>
      </c>
      <c r="F69" s="666">
        <v>2.2000000000000002</v>
      </c>
    </row>
    <row r="70" spans="1:6" s="462" customFormat="1" ht="12" customHeight="1">
      <c r="A70" s="504" t="s">
        <v>925</v>
      </c>
      <c r="B70" s="666">
        <v>5.0999999999999996</v>
      </c>
      <c r="C70" s="666">
        <v>3.8</v>
      </c>
      <c r="D70" s="666">
        <v>4.5</v>
      </c>
      <c r="E70" s="666">
        <v>4.5999999999999996</v>
      </c>
      <c r="F70" s="666">
        <v>3.4</v>
      </c>
    </row>
    <row r="71" spans="1:6" s="462" customFormat="1" ht="12" customHeight="1">
      <c r="A71" s="504" t="s">
        <v>934</v>
      </c>
      <c r="B71" s="666">
        <v>10.9</v>
      </c>
      <c r="C71" s="666">
        <v>2.2000000000000002</v>
      </c>
      <c r="D71" s="666">
        <v>-2.8</v>
      </c>
      <c r="E71" s="666">
        <v>-3.4</v>
      </c>
      <c r="F71" s="666">
        <v>2.9</v>
      </c>
    </row>
    <row r="72" spans="1:6" s="462" customFormat="1" ht="12" customHeight="1">
      <c r="A72" s="944" t="s">
        <v>927</v>
      </c>
      <c r="B72" s="2604">
        <v>3.9</v>
      </c>
      <c r="C72" s="2604">
        <v>2.8</v>
      </c>
      <c r="D72" s="2604">
        <v>-0.1</v>
      </c>
      <c r="E72" s="2604">
        <v>-0.5</v>
      </c>
      <c r="F72" s="2604">
        <v>0.9</v>
      </c>
    </row>
    <row r="73" spans="1:6" s="462" customFormat="1" ht="12" customHeight="1">
      <c r="A73" s="943" t="s">
        <v>935</v>
      </c>
      <c r="B73" s="665"/>
      <c r="C73" s="665"/>
      <c r="D73" s="665"/>
      <c r="E73" s="665"/>
      <c r="F73" s="665"/>
    </row>
    <row r="74" spans="1:6" s="462" customFormat="1" ht="12" customHeight="1">
      <c r="A74" s="504" t="s">
        <v>933</v>
      </c>
      <c r="B74" s="666">
        <v>4.8</v>
      </c>
      <c r="C74" s="666">
        <v>4.2</v>
      </c>
      <c r="D74" s="666">
        <v>2.4</v>
      </c>
      <c r="E74" s="666">
        <v>2.7</v>
      </c>
      <c r="F74" s="666">
        <v>2.9</v>
      </c>
    </row>
    <row r="75" spans="1:6" s="462" customFormat="1" ht="12" customHeight="1">
      <c r="A75" s="504" t="s">
        <v>925</v>
      </c>
      <c r="B75" s="666">
        <v>2.7</v>
      </c>
      <c r="C75" s="666">
        <v>6.4</v>
      </c>
      <c r="D75" s="666">
        <v>2.2999999999999998</v>
      </c>
      <c r="E75" s="666">
        <v>2.9</v>
      </c>
      <c r="F75" s="666">
        <v>3.8</v>
      </c>
    </row>
    <row r="76" spans="1:6" s="462" customFormat="1" ht="12" customHeight="1">
      <c r="A76" s="504" t="s">
        <v>934</v>
      </c>
      <c r="B76" s="666">
        <v>14.5</v>
      </c>
      <c r="C76" s="666">
        <v>-5.2</v>
      </c>
      <c r="D76" s="666">
        <v>1.6</v>
      </c>
      <c r="E76" s="666">
        <v>2</v>
      </c>
      <c r="F76" s="666">
        <v>4.0999999999999996</v>
      </c>
    </row>
    <row r="77" spans="1:6" s="462" customFormat="1" ht="12" customHeight="1">
      <c r="A77" s="944" t="s">
        <v>927</v>
      </c>
      <c r="B77" s="2604">
        <v>2.2000000000000002</v>
      </c>
      <c r="C77" s="2604">
        <v>0</v>
      </c>
      <c r="D77" s="2604">
        <v>0.7</v>
      </c>
      <c r="E77" s="2604">
        <v>0.2</v>
      </c>
      <c r="F77" s="2604">
        <v>0.5</v>
      </c>
    </row>
    <row r="78" spans="1:6" s="462" customFormat="1" ht="12" customHeight="1">
      <c r="A78" s="943" t="s">
        <v>936</v>
      </c>
      <c r="B78" s="665"/>
      <c r="C78" s="665"/>
      <c r="D78" s="665"/>
      <c r="E78" s="665"/>
      <c r="F78" s="665"/>
    </row>
    <row r="79" spans="1:6" s="462" customFormat="1" ht="12" customHeight="1">
      <c r="A79" s="504" t="s">
        <v>933</v>
      </c>
      <c r="B79" s="666">
        <v>3.8</v>
      </c>
      <c r="C79" s="666">
        <v>3.3</v>
      </c>
      <c r="D79" s="666">
        <v>2.9</v>
      </c>
      <c r="E79" s="666">
        <v>1.6</v>
      </c>
      <c r="F79" s="666">
        <v>2.7</v>
      </c>
    </row>
    <row r="80" spans="1:6" s="462" customFormat="1" ht="12" customHeight="1">
      <c r="A80" s="504" t="s">
        <v>925</v>
      </c>
      <c r="B80" s="666">
        <v>3.6</v>
      </c>
      <c r="C80" s="666">
        <v>4.2</v>
      </c>
      <c r="D80" s="666">
        <v>5.6</v>
      </c>
      <c r="E80" s="666">
        <v>4</v>
      </c>
      <c r="F80" s="666">
        <v>3.8</v>
      </c>
    </row>
    <row r="81" spans="1:7" s="462" customFormat="1" ht="12" customHeight="1">
      <c r="A81" s="504" t="s">
        <v>934</v>
      </c>
      <c r="B81" s="666">
        <v>-1.6</v>
      </c>
      <c r="C81" s="666">
        <v>7</v>
      </c>
      <c r="D81" s="666">
        <v>8</v>
      </c>
      <c r="E81" s="666">
        <v>7.7</v>
      </c>
      <c r="F81" s="666">
        <v>4.8</v>
      </c>
    </row>
    <row r="82" spans="1:7" s="462" customFormat="1" ht="12" customHeight="1">
      <c r="A82" s="944" t="s">
        <v>927</v>
      </c>
      <c r="B82" s="2604">
        <v>3.2</v>
      </c>
      <c r="C82" s="2604">
        <v>1.2</v>
      </c>
      <c r="D82" s="2604">
        <v>0.2</v>
      </c>
      <c r="E82" s="2604">
        <v>-0.7</v>
      </c>
      <c r="F82" s="2604">
        <v>0.7</v>
      </c>
    </row>
    <row r="83" spans="1:7" s="462" customFormat="1" ht="12" customHeight="1">
      <c r="A83" s="943" t="s">
        <v>937</v>
      </c>
      <c r="B83" s="665"/>
      <c r="C83" s="665"/>
      <c r="D83" s="665"/>
      <c r="E83" s="665"/>
      <c r="F83" s="665"/>
    </row>
    <row r="84" spans="1:7" s="462" customFormat="1" ht="12" customHeight="1">
      <c r="A84" s="504" t="s">
        <v>933</v>
      </c>
      <c r="B84" s="666">
        <v>1.8</v>
      </c>
      <c r="C84" s="666">
        <v>1.7</v>
      </c>
      <c r="D84" s="666">
        <v>3.4</v>
      </c>
      <c r="E84" s="666">
        <v>3.6</v>
      </c>
      <c r="F84" s="666">
        <v>3.5</v>
      </c>
    </row>
    <row r="85" spans="1:7" s="462" customFormat="1" ht="12" customHeight="1">
      <c r="A85" s="504" t="s">
        <v>925</v>
      </c>
      <c r="B85" s="666">
        <v>1</v>
      </c>
      <c r="C85" s="666">
        <v>1.2</v>
      </c>
      <c r="D85" s="666">
        <v>3.1</v>
      </c>
      <c r="E85" s="666">
        <v>3.2</v>
      </c>
      <c r="F85" s="666">
        <v>3.6</v>
      </c>
    </row>
    <row r="86" spans="1:7" s="462" customFormat="1" ht="12" customHeight="1">
      <c r="A86" s="504" t="s">
        <v>934</v>
      </c>
      <c r="B86" s="666">
        <v>-1.5</v>
      </c>
      <c r="C86" s="666">
        <v>1.1000000000000001</v>
      </c>
      <c r="D86" s="666">
        <v>9.1999999999999993</v>
      </c>
      <c r="E86" s="666">
        <v>6.9</v>
      </c>
      <c r="F86" s="666">
        <v>4.5</v>
      </c>
    </row>
    <row r="87" spans="1:7" s="462" customFormat="1" ht="12" customHeight="1">
      <c r="A87" s="944" t="s">
        <v>927</v>
      </c>
      <c r="B87" s="2604">
        <v>3.7</v>
      </c>
      <c r="C87" s="2604">
        <v>0.9</v>
      </c>
      <c r="D87" s="2604">
        <v>0</v>
      </c>
      <c r="E87" s="2604">
        <v>-0.9</v>
      </c>
      <c r="F87" s="2604">
        <v>0.1</v>
      </c>
    </row>
    <row r="88" spans="1:7" s="69" customFormat="1" ht="7.5" customHeight="1">
      <c r="A88" s="930"/>
    </row>
    <row r="89" spans="1:7" s="932" customFormat="1" ht="18" customHeight="1">
      <c r="A89" s="143" t="s">
        <v>1976</v>
      </c>
    </row>
    <row r="90" spans="1:7" s="522" customFormat="1" ht="22.5" customHeight="1">
      <c r="A90" s="610"/>
      <c r="B90" s="611"/>
      <c r="C90" s="611"/>
      <c r="D90" s="611"/>
      <c r="E90" s="611"/>
      <c r="F90" s="611"/>
      <c r="G90" s="611"/>
    </row>
    <row r="91" spans="1:7" s="512" customFormat="1" ht="18.75" customHeight="1">
      <c r="A91" s="612" t="s">
        <v>938</v>
      </c>
    </row>
    <row r="92" spans="1:7" ht="6.75" customHeight="1"/>
    <row r="93" spans="1:7" ht="12" customHeight="1">
      <c r="A93" s="933" t="s">
        <v>939</v>
      </c>
    </row>
    <row r="94" spans="1:7" s="69" customFormat="1" ht="266.25" customHeight="1">
      <c r="A94" s="930"/>
    </row>
    <row r="95" spans="1:7" s="932" customFormat="1" ht="18" customHeight="1">
      <c r="A95" s="143" t="s">
        <v>1781</v>
      </c>
    </row>
    <row r="96" spans="1:7" s="522" customFormat="1" ht="22.5" customHeight="1">
      <c r="A96" s="562"/>
    </row>
    <row r="97" spans="1:7" s="512" customFormat="1" ht="18.75" customHeight="1">
      <c r="A97" s="612" t="s">
        <v>940</v>
      </c>
    </row>
    <row r="98" spans="1:7" ht="5.25" customHeight="1"/>
    <row r="99" spans="1:7" ht="12" customHeight="1">
      <c r="A99" s="933" t="s">
        <v>941</v>
      </c>
    </row>
    <row r="100" spans="1:7" s="69" customFormat="1" ht="264" customHeight="1">
      <c r="A100" s="930"/>
    </row>
    <row r="101" spans="1:7" s="932" customFormat="1" ht="18" customHeight="1">
      <c r="A101" s="1390" t="s">
        <v>907</v>
      </c>
    </row>
    <row r="102" spans="1:7" s="522" customFormat="1" ht="22.5" customHeight="1">
      <c r="A102" s="610"/>
      <c r="B102" s="611"/>
      <c r="C102" s="611"/>
      <c r="D102" s="611"/>
      <c r="E102" s="611"/>
      <c r="F102" s="611"/>
      <c r="G102" s="611"/>
    </row>
    <row r="103" spans="1:7" s="512" customFormat="1" ht="18.75" customHeight="1">
      <c r="A103" s="612" t="s">
        <v>942</v>
      </c>
    </row>
    <row r="104" spans="1:7" ht="12" customHeight="1"/>
    <row r="105" spans="1:7" ht="12" customHeight="1">
      <c r="A105" s="887" t="s">
        <v>943</v>
      </c>
    </row>
    <row r="106" spans="1:7" s="69" customFormat="1" ht="262.5" customHeight="1">
      <c r="A106" s="930"/>
    </row>
    <row r="107" spans="1:7" s="932" customFormat="1" ht="18" customHeight="1">
      <c r="A107" s="143" t="s">
        <v>1977</v>
      </c>
    </row>
    <row r="108" spans="1:7" s="522" customFormat="1" ht="22.5" customHeight="1">
      <c r="A108" s="562"/>
    </row>
    <row r="109" spans="1:7" s="512" customFormat="1" ht="18.75" customHeight="1">
      <c r="A109" s="612" t="s">
        <v>944</v>
      </c>
    </row>
    <row r="110" spans="1:7" s="887" customFormat="1" ht="12" customHeight="1"/>
    <row r="111" spans="1:7" ht="12" customHeight="1">
      <c r="A111" s="887" t="s">
        <v>1044</v>
      </c>
      <c r="G111" s="887" t="s">
        <v>50</v>
      </c>
    </row>
    <row r="112" spans="1:7" s="887" customFormat="1" ht="270.75" customHeight="1"/>
    <row r="113" spans="1:2" s="932" customFormat="1" ht="12.75" customHeight="1">
      <c r="A113" s="932" t="s">
        <v>945</v>
      </c>
    </row>
    <row r="114" spans="1:2" s="932" customFormat="1" ht="12.75" customHeight="1">
      <c r="A114" s="932" t="s">
        <v>946</v>
      </c>
    </row>
    <row r="115" spans="1:2" s="69" customFormat="1" ht="7.5" customHeight="1">
      <c r="A115" s="930"/>
      <c r="B115" s="931"/>
    </row>
    <row r="116" spans="1:2" s="932" customFormat="1" ht="18" customHeight="1">
      <c r="A116" s="143" t="s">
        <v>1783</v>
      </c>
    </row>
  </sheetData>
  <mergeCells count="10">
    <mergeCell ref="B10:E10"/>
    <mergeCell ref="B11:E11"/>
    <mergeCell ref="B12:E12"/>
    <mergeCell ref="B13:E13"/>
    <mergeCell ref="B4:E4"/>
    <mergeCell ref="B5:E5"/>
    <mergeCell ref="B6:E6"/>
    <mergeCell ref="B7:E7"/>
    <mergeCell ref="B9:E9"/>
    <mergeCell ref="B8:E8"/>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- 1Q16&amp;C&amp;8CHAPTER 4&amp;R&amp;8THE NORWEGIAN ECONOMY  </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118"/>
      <c r="B1" s="1118"/>
      <c r="C1" s="1118"/>
    </row>
    <row r="8" spans="1:3">
      <c r="B8" s="1104"/>
    </row>
    <row r="9" spans="1:3" ht="26.25">
      <c r="B9" s="1105" t="s">
        <v>520</v>
      </c>
    </row>
    <row r="10" spans="1:3">
      <c r="B10" s="1106"/>
    </row>
    <row r="11" spans="1:3" s="262" customFormat="1" ht="11.1" customHeight="1">
      <c r="A11" s="1098"/>
      <c r="B11" s="1119" t="s">
        <v>608</v>
      </c>
      <c r="C11" s="263"/>
    </row>
    <row r="12" spans="1:3" ht="8.25" customHeight="1">
      <c r="A12" s="1097"/>
      <c r="B12" s="1119"/>
      <c r="C12" s="583"/>
    </row>
    <row r="13" spans="1:3" s="604" customFormat="1" ht="11.1" customHeight="1">
      <c r="A13" s="1098"/>
      <c r="B13" s="1120" t="s">
        <v>13</v>
      </c>
      <c r="C13" s="603"/>
    </row>
    <row r="14" spans="1:3" ht="8.25" customHeight="1">
      <c r="A14" s="1097"/>
      <c r="B14" s="1119"/>
      <c r="C14" s="583"/>
    </row>
    <row r="15" spans="1:3" s="604" customFormat="1" ht="11.1" customHeight="1">
      <c r="A15" s="1099"/>
      <c r="B15" s="1121" t="s">
        <v>4</v>
      </c>
      <c r="C15" s="499"/>
    </row>
    <row r="16" spans="1:3" ht="8.25" customHeight="1">
      <c r="A16" s="1097"/>
      <c r="B16" s="1119"/>
      <c r="C16" s="583"/>
    </row>
    <row r="17" spans="1:3" s="604" customFormat="1" ht="11.1" customHeight="1">
      <c r="A17" s="1099"/>
      <c r="B17" s="1121" t="s">
        <v>169</v>
      </c>
      <c r="C17" s="499"/>
    </row>
    <row r="18" spans="1:3" ht="8.25" customHeight="1">
      <c r="A18" s="1097"/>
      <c r="B18" s="1119"/>
      <c r="C18" s="583"/>
    </row>
    <row r="19" spans="1:3" s="604" customFormat="1" ht="11.1" customHeight="1">
      <c r="A19" s="1099"/>
      <c r="B19" s="1121" t="s">
        <v>360</v>
      </c>
      <c r="C19" s="499"/>
    </row>
    <row r="20" spans="1:3" ht="8.25" customHeight="1">
      <c r="A20" s="1097"/>
      <c r="B20" s="1119"/>
      <c r="C20" s="583"/>
    </row>
    <row r="21" spans="1:3" s="604" customFormat="1" ht="11.1" customHeight="1">
      <c r="A21" s="1099"/>
      <c r="B21" s="1121" t="s">
        <v>250</v>
      </c>
      <c r="C21" s="499"/>
    </row>
    <row r="22" spans="1:3" ht="8.25" customHeight="1">
      <c r="A22" s="1097"/>
      <c r="B22" s="1119"/>
      <c r="C22" s="583"/>
    </row>
    <row r="23" spans="1:3" s="604" customFormat="1" ht="11.1" customHeight="1">
      <c r="A23" s="1099"/>
      <c r="B23" s="1121" t="s">
        <v>462</v>
      </c>
      <c r="C23" s="499"/>
    </row>
    <row r="24" spans="1:3" ht="8.25" customHeight="1">
      <c r="A24" s="1097"/>
      <c r="B24" s="1119"/>
      <c r="C24" s="583"/>
    </row>
    <row r="25" spans="1:3" s="604" customFormat="1" ht="11.1" customHeight="1">
      <c r="A25" s="1099"/>
      <c r="B25" s="1121" t="s">
        <v>463</v>
      </c>
      <c r="C25" s="499"/>
    </row>
    <row r="26" spans="1:3" ht="8.25" customHeight="1">
      <c r="A26" s="1097"/>
      <c r="B26" s="1119"/>
      <c r="C26" s="583"/>
    </row>
    <row r="27" spans="1:3" s="604" customFormat="1" ht="11.1" customHeight="1">
      <c r="A27" s="1099"/>
      <c r="B27" s="1121" t="s">
        <v>359</v>
      </c>
      <c r="C27" s="499"/>
    </row>
    <row r="28" spans="1:3" ht="8.25" customHeight="1">
      <c r="A28" s="1097"/>
      <c r="B28" s="1119"/>
      <c r="C28" s="583"/>
    </row>
    <row r="29" spans="1:3" s="604" customFormat="1" ht="11.1" customHeight="1">
      <c r="A29" s="1099"/>
      <c r="B29" s="1121" t="s">
        <v>361</v>
      </c>
      <c r="C29" s="499"/>
    </row>
    <row r="30" spans="1:3">
      <c r="B30" s="1122"/>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Impairment!A66</f>
        <v>1.6.3  Impairment of loans and guarantees</v>
      </c>
      <c r="D1" s="14"/>
      <c r="E1" s="14"/>
      <c r="G1" s="14"/>
    </row>
    <row r="2" spans="1:8" s="13" customFormat="1" ht="12.75" customHeight="1">
      <c r="D2" s="14"/>
      <c r="E2" s="14"/>
      <c r="G2" s="14"/>
    </row>
    <row r="3" spans="1:8" s="1" customFormat="1" ht="9.9499999999999993" customHeight="1">
      <c r="G3" s="2832" t="s">
        <v>147</v>
      </c>
      <c r="H3" s="2832"/>
    </row>
    <row r="4" spans="1:8" s="2" customFormat="1" ht="13.5" customHeight="1">
      <c r="A4" s="15" t="s">
        <v>1</v>
      </c>
      <c r="B4" s="16" t="s">
        <v>148</v>
      </c>
      <c r="C4" s="16" t="s">
        <v>145</v>
      </c>
      <c r="D4" s="16" t="s">
        <v>143</v>
      </c>
      <c r="E4" s="16" t="s">
        <v>139</v>
      </c>
      <c r="F4" s="16" t="s">
        <v>130</v>
      </c>
      <c r="G4" s="17" t="s">
        <v>144</v>
      </c>
      <c r="H4" s="17" t="s">
        <v>128</v>
      </c>
    </row>
    <row r="5" spans="1:8" s="2" customFormat="1" ht="13.5" customHeight="1">
      <c r="A5" s="18" t="s">
        <v>116</v>
      </c>
      <c r="B5" s="19"/>
      <c r="C5" s="19"/>
      <c r="D5" s="19"/>
      <c r="E5" s="19"/>
      <c r="F5" s="19"/>
      <c r="G5" s="19"/>
      <c r="H5" s="19"/>
    </row>
    <row r="6" spans="1:8" s="2" customFormat="1" ht="13.5" customHeight="1">
      <c r="A6" s="20" t="s">
        <v>156</v>
      </c>
      <c r="B6" s="10"/>
      <c r="C6" s="11"/>
      <c r="D6" s="21"/>
      <c r="E6" s="21"/>
      <c r="F6" s="21"/>
      <c r="G6" s="10"/>
      <c r="H6" s="10"/>
    </row>
    <row r="7" spans="1:8" s="2" customFormat="1" ht="11.1" customHeight="1">
      <c r="A7" s="22" t="s">
        <v>157</v>
      </c>
      <c r="B7" s="10">
        <f>+'[4]FORDELT PÅ OMRÅDE  30.09.09'!F7+'[4]FORDELT PÅ OMRÅDE  30.09.09'!F8+'[4]FORDELT PÅ OMRÅDE  30.09.09'!F9+'[4]FORDELT PÅ OMRÅDE  30.09.09'!F10+'[4]FORDELT PÅ OMRÅDE  30.09.09'!F11</f>
        <v>44.4</v>
      </c>
      <c r="C7" s="11">
        <f>+'[4]FORDELT PÅ OMRÅDE  30.09.09'!I7+'[4]FORDELT PÅ OMRÅDE  30.09.09'!I8+'[4]FORDELT PÅ OMRÅDE  30.09.09'!I9+'[4]FORDELT PÅ OMRÅDE  30.09.09'!I10+'[4]FORDELT PÅ OMRÅDE  30.09.09'!I11</f>
        <v>99.158000000000001</v>
      </c>
      <c r="D7" s="11">
        <f>+'[4]FORDELT PÅ OMRÅDE  30.09.09'!J7+'[4]FORDELT PÅ OMRÅDE  30.09.09'!J8+'[4]FORDELT PÅ OMRÅDE  30.09.09'!J9+'[4]FORDELT PÅ OMRÅDE  30.09.09'!J10+'[4]FORDELT PÅ OMRÅDE  30.09.09'!J11</f>
        <v>151</v>
      </c>
      <c r="E7" s="11">
        <f>+'[4]FORDELT PÅ OMRÅDE  30.09.09'!K7+'[4]FORDELT PÅ OMRÅDE  30.09.09'!K8+'[4]FORDELT PÅ OMRÅDE  30.09.09'!K9+'[4]FORDELT PÅ OMRÅDE  30.09.09'!K10+'[4]FORDELT PÅ OMRÅDE  30.09.09'!K11</f>
        <v>96.5</v>
      </c>
      <c r="F7" s="11">
        <f>+'[4]FORDELT PÅ OMRÅDE  30.09.09'!L7+'[4]FORDELT PÅ OMRÅDE  30.09.09'!L8+'[4]FORDELT PÅ OMRÅDE  30.09.09'!L9+'[4]FORDELT PÅ OMRÅDE  30.09.09'!L10+'[4]FORDELT PÅ OMRÅDE  30.09.09'!L11</f>
        <v>175.4</v>
      </c>
      <c r="G7" s="10">
        <f>+'[4]FORDELT PÅ OMRÅDE  30.09.09'!G7+'[4]FORDELT PÅ OMRÅDE  30.09.09'!G8+'[4]FORDELT PÅ OMRÅDE  30.09.09'!G9+'[4]FORDELT PÅ OMRÅDE  30.09.09'!G10+'[4]FORDELT PÅ OMRÅDE  30.09.09'!G11</f>
        <v>294.55799999999999</v>
      </c>
      <c r="H7" s="10">
        <f>+'[4]FORDELT PÅ OMRÅDE 3Q08'!G7+'[4]FORDELT PÅ OMRÅDE 3Q08'!G8+'[4]FORDELT PÅ OMRÅDE 3Q08'!G9</f>
        <v>315.53899999999999</v>
      </c>
    </row>
    <row r="8" spans="1:8" s="2" customFormat="1" ht="11.1" customHeight="1">
      <c r="A8" s="23" t="s">
        <v>158</v>
      </c>
      <c r="B8" s="10">
        <f>SUM('[4]FORDELT PÅ OMRÅDE '!F11:F19)</f>
        <v>312.55</v>
      </c>
      <c r="C8" s="11">
        <f>+'[4]FORDELT PÅ OMRÅDE '!I11+'[4]FORDELT PÅ OMRÅDE '!I12+'[4]FORDELT PÅ OMRÅDE '!I13+'[4]FORDELT PÅ OMRÅDE '!I14+'[4]FORDELT PÅ OMRÅDE '!I15+'[4]FORDELT PÅ OMRÅDE '!I16+'[4]FORDELT PÅ OMRÅDE '!I17+'[4]FORDELT PÅ OMRÅDE '!I18+'[4]FORDELT PÅ OMRÅDE '!I19</f>
        <v>56.699999999999996</v>
      </c>
      <c r="D8" s="11">
        <f>+'[4]FORDELT PÅ OMRÅDE '!J11+'[4]FORDELT PÅ OMRÅDE '!J12+'[4]FORDELT PÅ OMRÅDE '!J13+'[4]FORDELT PÅ OMRÅDE '!J14+'[4]FORDELT PÅ OMRÅDE '!J15+'[4]FORDELT PÅ OMRÅDE '!J16+'[4]FORDELT PÅ OMRÅDE '!J17+'[4]FORDELT PÅ OMRÅDE '!J18+'[4]FORDELT PÅ OMRÅDE '!J19</f>
        <v>202.29999999999998</v>
      </c>
      <c r="E8" s="11">
        <f>+'[4]FORDELT PÅ OMRÅDE '!K11+'[4]FORDELT PÅ OMRÅDE '!K12+'[4]FORDELT PÅ OMRÅDE '!K13+'[4]FORDELT PÅ OMRÅDE '!K14+'[4]FORDELT PÅ OMRÅDE '!K15+'[4]FORDELT PÅ OMRÅDE '!K16+'[4]FORDELT PÅ OMRÅDE '!K17+'[4]FORDELT PÅ OMRÅDE '!K18+'[4]FORDELT PÅ OMRÅDE '!K19</f>
        <v>325</v>
      </c>
      <c r="F8" s="11">
        <f>+'[4]FORDELT PÅ OMRÅDE '!L23-'[4]FORDELT PÅ OMRÅDE '!L22-'[4]FORDELT PÅ OMRÅDE '!L21-'[4]FORDELT PÅ OMRÅDE '!L20-'[4]FORDELT PÅ OMRÅDE '!L7-'[4]FORDELT PÅ OMRÅDE '!L8-'[4]FORDELT PÅ OMRÅDE '!L9-'[4]FORDELT PÅ OMRÅDE '!L10</f>
        <v>94.600000000000023</v>
      </c>
      <c r="G8" s="10">
        <f>+D8+C8+B8</f>
        <v>571.54999999999995</v>
      </c>
      <c r="H8" s="10">
        <f>+'[4]FORDELT PÅ OMRÅDE 3Q08'!G16+'[4]FORDELT PÅ OMRÅDE 3Q08'!G17</f>
        <v>172.44900000000001</v>
      </c>
    </row>
    <row r="9" spans="1:8" s="2" customFormat="1" ht="11.1" customHeight="1">
      <c r="A9" s="23" t="s">
        <v>142</v>
      </c>
      <c r="B9" s="10">
        <f>+'[4]FORDELT PÅ OMRÅDE '!F20</f>
        <v>91</v>
      </c>
      <c r="C9" s="11">
        <f>+'[4]FORDELT PÅ OMRÅDE '!I20</f>
        <v>105.3</v>
      </c>
      <c r="D9" s="11">
        <f>+'[4]FORDELT PÅ OMRÅDE '!J20</f>
        <v>101.8</v>
      </c>
      <c r="E9" s="11">
        <f>+'[4]FORDELT PÅ OMRÅDE '!K20</f>
        <v>207.56</v>
      </c>
      <c r="F9" s="11">
        <f>+'[4]FORDELT PÅ OMRÅDE '!L20</f>
        <v>58.4</v>
      </c>
      <c r="G9" s="10">
        <f>+D9+C9+B9</f>
        <v>298.10000000000002</v>
      </c>
      <c r="H9" s="10">
        <f>+'[4]FORDELT PÅ OMRÅDE 3Q08'!G19</f>
        <v>122.54900000000001</v>
      </c>
    </row>
    <row r="10" spans="1:8" s="2" customFormat="1" ht="11.1" customHeight="1">
      <c r="A10" s="22" t="s">
        <v>153</v>
      </c>
      <c r="B10" s="10">
        <f>+'[4]FORDELT PÅ OMRÅDE  30.09.09'!F21+'[4]FORDELT PÅ OMRÅDE  30.09.09'!F22</f>
        <v>27.5</v>
      </c>
      <c r="C10" s="11">
        <f>+'[4]FORDELT PÅ OMRÅDE  30.09.09'!I21+'[4]FORDELT PÅ OMRÅDE  30.09.09'!I22</f>
        <v>30.667999999999999</v>
      </c>
      <c r="D10" s="11">
        <f>+'[4]FORDELT PÅ OMRÅDE  30.09.09'!J21+'[4]FORDELT PÅ OMRÅDE  30.09.09'!J22</f>
        <v>20.6</v>
      </c>
      <c r="E10" s="11">
        <f>+'[4]FORDELT PÅ OMRÅDE  30.09.09'!K21+'[4]FORDELT PÅ OMRÅDE  30.09.09'!K22</f>
        <v>15</v>
      </c>
      <c r="F10" s="11">
        <f>+'[4]FORDELT PÅ OMRÅDE  30.09.09'!L21+'[4]FORDELT PÅ OMRÅDE  30.09.09'!L22</f>
        <v>12.668000000000003</v>
      </c>
      <c r="G10" s="10">
        <f>+'[4]FORDELT PÅ OMRÅDE  30.09.09'!G21+'[4]FORDELT PÅ OMRÅDE  30.09.09'!G22</f>
        <v>78.768000000000001</v>
      </c>
      <c r="H10" s="10">
        <f>+'[4]FORDELT PÅ OMRÅDE 3Q08'!G21+'[4]FORDELT PÅ OMRÅDE 3Q08'!G10</f>
        <v>20.646000000000001</v>
      </c>
    </row>
    <row r="11" spans="1:8" s="8" customFormat="1" ht="15.75" customHeight="1">
      <c r="A11" s="24" t="s">
        <v>149</v>
      </c>
      <c r="B11" s="25"/>
      <c r="C11" s="26"/>
      <c r="D11" s="27"/>
      <c r="E11" s="27"/>
      <c r="F11" s="27"/>
      <c r="G11" s="10"/>
      <c r="H11" s="25"/>
    </row>
    <row r="12" spans="1:8" s="2" customFormat="1" ht="11.1" customHeight="1">
      <c r="A12" s="22" t="s">
        <v>159</v>
      </c>
      <c r="B12" s="10">
        <f>SUM('[4]FORDELT PÅ OMRÅDE '!F25:F26)</f>
        <v>28.4</v>
      </c>
      <c r="C12" s="11">
        <f>+'[4]FORDELT PÅ OMRÅDE '!I25+'[4]FORDELT PÅ OMRÅDE '!I26</f>
        <v>196</v>
      </c>
      <c r="D12" s="11">
        <f>+'[4]FORDELT PÅ OMRÅDE '!J25+'[4]FORDELT PÅ OMRÅDE '!J26</f>
        <v>244.06</v>
      </c>
      <c r="E12" s="11">
        <f>+'[4]FORDELT PÅ OMRÅDE  30.09.09'!K26+'[4]FORDELT PÅ OMRÅDE  30.09.09'!K25</f>
        <v>76.739999999999995</v>
      </c>
      <c r="F12" s="11">
        <f>+'[4]FORDELT PÅ OMRÅDE '!L25+'[4]FORDELT PÅ OMRÅDE '!L26</f>
        <v>82.64</v>
      </c>
      <c r="G12" s="10">
        <f>+D12+C12+B12</f>
        <v>468.46</v>
      </c>
      <c r="H12" s="10">
        <f>+'[4]FORDELT PÅ OMRÅDE 3Q08'!G14+'[4]FORDELT PÅ OMRÅDE 3Q08'!G13</f>
        <v>80.603000000000023</v>
      </c>
    </row>
    <row r="13" spans="1:8" s="2" customFormat="1" ht="11.1" customHeight="1">
      <c r="A13" s="22" t="s">
        <v>146</v>
      </c>
      <c r="B13" s="10">
        <f>+'[4]FORDELT PÅ OMRÅDE '!F27</f>
        <v>243</v>
      </c>
      <c r="C13" s="11">
        <f>+'[4]FORDELT PÅ OMRÅDE '!I27</f>
        <v>201</v>
      </c>
      <c r="D13" s="11">
        <f>+'[4]FORDELT PÅ OMRÅDE '!J27</f>
        <v>-23</v>
      </c>
      <c r="E13" s="11">
        <f>+'[4]FORDELT PÅ OMRÅDE  30.09.09'!K27</f>
        <v>3</v>
      </c>
      <c r="F13" s="11">
        <f>+'[4]FORDELT PÅ OMRÅDE '!L27</f>
        <v>0</v>
      </c>
      <c r="G13" s="10">
        <f>+D13+C13+B13</f>
        <v>421</v>
      </c>
      <c r="H13" s="28">
        <f>+'[4]FORDELT PÅ OMRÅDE 3Q08'!G15</f>
        <v>-1.0541469999999997</v>
      </c>
    </row>
    <row r="14" spans="1:8" s="2" customFormat="1" ht="11.1" customHeight="1">
      <c r="A14" s="22" t="s">
        <v>154</v>
      </c>
      <c r="B14" s="10">
        <f>+'[4]FORDELT PÅ OMRÅDE  30.09.09'!F28</f>
        <v>9</v>
      </c>
      <c r="C14" s="11">
        <f>+'[4]FORDELT PÅ OMRÅDE  30.09.09'!I28+'[4]FORDELT PÅ OMRÅDE  30.09.09'!I29</f>
        <v>15</v>
      </c>
      <c r="D14" s="11">
        <f>+'[4]FORDELT PÅ OMRÅDE  30.09.09'!J28+'[4]FORDELT PÅ OMRÅDE  30.09.09'!J29</f>
        <v>23.799999999999997</v>
      </c>
      <c r="E14" s="11">
        <f>+'[4]FORDELT PÅ OMRÅDE  30.09.09'!K28+'[4]FORDELT PÅ OMRÅDE  30.09.09'!K29</f>
        <v>50.5</v>
      </c>
      <c r="F14" s="11">
        <f>+'[4]FORDELT PÅ OMRÅDE  30.09.09'!L28</f>
        <v>2.5802447859999997</v>
      </c>
      <c r="G14" s="10">
        <f>+'[4]FORDELT PÅ OMRÅDE  30.09.09'!G28</f>
        <v>47.8</v>
      </c>
      <c r="H14" s="28">
        <f>+'[4]FORDELT PÅ OMRÅDE 3Q08'!G18</f>
        <v>6.2485497860000008</v>
      </c>
    </row>
    <row r="15" spans="1:8" s="2" customFormat="1" ht="11.1" customHeight="1">
      <c r="A15" s="22" t="s">
        <v>155</v>
      </c>
      <c r="B15" s="11">
        <f>+'[4]FORDELT PÅ OMRÅDE  30.09.09'!G29</f>
        <v>0</v>
      </c>
      <c r="C15" s="11">
        <f>+'[4]FORDELT PÅ OMRÅDE  30.09.09'!I29</f>
        <v>0</v>
      </c>
      <c r="D15" s="11">
        <f>+'[4]FORDELT PÅ OMRÅDE  30.09.09'!J29</f>
        <v>0</v>
      </c>
      <c r="E15" s="11">
        <f>+'[4]FORDELT PÅ OMRÅDE  30.09.09'!K29</f>
        <v>0</v>
      </c>
      <c r="F15" s="11">
        <f>+'[4]FORDELT PÅ OMRÅDE  30.09.09'!L29</f>
        <v>-28.6</v>
      </c>
      <c r="G15" s="11">
        <v>0</v>
      </c>
      <c r="H15" s="28">
        <f>+'[4]FORDELT PÅ OMRÅDE 3Q08'!G20</f>
        <v>-7.7260000000000026</v>
      </c>
    </row>
    <row r="16" spans="1:8" s="2" customFormat="1" ht="13.5" customHeight="1">
      <c r="A16" s="29" t="s">
        <v>133</v>
      </c>
      <c r="B16" s="11">
        <f>+'[4]FORDELT PÅ OMRÅDE  30.09.09'!F32+'[4]FORDELT PÅ OMRÅDE  30.09.09'!F34</f>
        <v>0</v>
      </c>
      <c r="C16" s="12">
        <f>+'[4]FORDELT PÅ OMRÅDE  30.09.09'!G32+'[4]FORDELT PÅ OMRÅDE  30.09.09'!G34</f>
        <v>5.1369999999999996</v>
      </c>
      <c r="D16" s="11">
        <f>+'[4]FORDELT PÅ OMRÅDE  30.09.09'!H32+'[4]FORDELT PÅ OMRÅDE  30.09.09'!H34</f>
        <v>0</v>
      </c>
      <c r="E16" s="12">
        <f>+'[4]FORDELT PÅ OMRÅDE  30.09.09'!K32+'[4]FORDELT PÅ OMRÅDE  30.09.09'!K34</f>
        <v>18</v>
      </c>
      <c r="F16" s="12">
        <f>+'[4]FORDELT PÅ OMRÅDE  30.09.09'!L32+'[4]FORDELT PÅ OMRÅDE  30.09.09'!L34</f>
        <v>0.46</v>
      </c>
      <c r="G16" s="10">
        <f>+'[4]FORDELT PÅ OMRÅDE  30.09.09'!G32+'[4]FORDELT PÅ OMRÅDE  30.09.09'!G34</f>
        <v>5.1369999999999996</v>
      </c>
      <c r="H16" s="12">
        <f>+'[4]FORDELT PÅ OMRÅDE  30.09.09'!L32+'[4]FORDELT PÅ OMRÅDE  30.09.09'!L34</f>
        <v>0.46</v>
      </c>
    </row>
    <row r="17" spans="1:9" s="2" customFormat="1" ht="13.5" customHeight="1">
      <c r="A17" s="30" t="s">
        <v>134</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+'[4]FORDELT PÅ OMRÅDE '!F31-1</f>
        <v>948</v>
      </c>
      <c r="C18" s="32">
        <f>+'[4]FORDELT PÅ OMRÅDE '!I31</f>
        <v>1143</v>
      </c>
      <c r="D18" s="32">
        <f>+'[4]FORDELT PÅ OMRÅDE '!J31</f>
        <v>487.3</v>
      </c>
      <c r="E18" s="32">
        <f>+'[4]FORDELT PÅ OMRÅDE '!K31</f>
        <v>907</v>
      </c>
      <c r="F18" s="32">
        <f>+'[4]FORDELT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135</v>
      </c>
      <c r="B20" s="9"/>
      <c r="C20" s="9"/>
      <c r="D20" s="9"/>
      <c r="E20" s="9"/>
      <c r="F20" s="9"/>
      <c r="G20" s="9"/>
      <c r="H20" s="9"/>
      <c r="I20" s="36"/>
    </row>
    <row r="21" spans="1:9" s="2" customFormat="1" ht="13.5" customHeight="1">
      <c r="A21" s="37" t="s">
        <v>134</v>
      </c>
      <c r="B21" s="10">
        <v>480</v>
      </c>
      <c r="C21" s="10">
        <f>+'[4]FORDELT PÅ OMRÅDE '!I36+'[4]FORDELT PÅ OMRÅDE '!I37</f>
        <v>156</v>
      </c>
      <c r="D21" s="10">
        <f>+'[4]FORDELT PÅ OMRÅDE '!J36+'[4]FORDELT PÅ OMRÅDE '!J37</f>
        <v>286.22797560079999</v>
      </c>
      <c r="E21" s="10">
        <f>+'[4]FORDELT PÅ OMRÅDE '!K36+'[4]FORDELT PÅ OMRÅDE '!K37</f>
        <v>469</v>
      </c>
      <c r="F21" s="10">
        <f>+'[4]FORDELT PÅ OMRÅDE '!L36+'[4]FORDELT PÅ OMRÅDE '!L37</f>
        <v>77</v>
      </c>
      <c r="G21" s="10">
        <f>+D21+C21+B21</f>
        <v>922.22797560079994</v>
      </c>
      <c r="H21" s="10">
        <v>151</v>
      </c>
      <c r="I21" s="36"/>
    </row>
    <row r="22" spans="1:9" s="2" customFormat="1" ht="13.5" customHeight="1">
      <c r="A22" s="38" t="s">
        <v>90</v>
      </c>
      <c r="B22" s="12">
        <f>+'[4]FORDELT PÅ OMRÅDE '!F38</f>
        <v>92.4</v>
      </c>
      <c r="C22" s="12">
        <f>+'[4]FORDELT PÅ OMRÅDE '!I38</f>
        <v>309.7</v>
      </c>
      <c r="D22" s="12">
        <f>+'[4]FORDELT PÅ OMRÅDE '!J38</f>
        <v>103.75893790000001</v>
      </c>
      <c r="E22" s="12">
        <f>+'[4]FORDELT PÅ OMRÅDE '!K38</f>
        <v>146</v>
      </c>
      <c r="F22" s="12">
        <f>+'[4]FORDELT PÅ OMRÅDE '!L38</f>
        <v>49</v>
      </c>
      <c r="G22" s="12">
        <f>+D22+C22+B22</f>
        <v>505.8589379</v>
      </c>
      <c r="H22" s="12">
        <v>64</v>
      </c>
      <c r="I22" s="36"/>
    </row>
    <row r="23" spans="1:9" s="5" customFormat="1" ht="13.5" customHeight="1">
      <c r="A23" s="33" t="s">
        <v>137</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160</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136</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118"/>
      <c r="B1" s="1118"/>
      <c r="C1" s="1118"/>
    </row>
    <row r="8" spans="1:3">
      <c r="B8" s="1104"/>
    </row>
    <row r="9" spans="1:3" ht="26.25">
      <c r="B9" s="1105" t="s">
        <v>1333</v>
      </c>
    </row>
    <row r="10" spans="1:3">
      <c r="B10" s="1106"/>
    </row>
    <row r="11" spans="1:3" s="262" customFormat="1" ht="11.1" customHeight="1">
      <c r="A11" s="1098"/>
      <c r="B11" s="1659" t="s">
        <v>1352</v>
      </c>
      <c r="C11" s="263"/>
    </row>
    <row r="12" spans="1:3">
      <c r="B12" s="1122"/>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40" zoomScaleNormal="140" zoomScaleSheetLayoutView="40" workbookViewId="0">
      <pane xSplit="1" ySplit="3" topLeftCell="B4" activePane="bottomRight" state="frozen"/>
      <selection pane="topRight"/>
      <selection pane="bottomLeft"/>
      <selection pane="bottomRight" activeCell="B4" sqref="B4"/>
    </sheetView>
  </sheetViews>
  <sheetFormatPr baseColWidth="10" defaultColWidth="9.140625" defaultRowHeight="14.25"/>
  <cols>
    <col min="1" max="1" width="100.28515625" style="1701" customWidth="1"/>
    <col min="2" max="14" width="42.85546875" style="1712" customWidth="1"/>
    <col min="15" max="15" width="15.5703125" style="1700" customWidth="1"/>
    <col min="16" max="16384" width="9.140625" style="1700"/>
  </cols>
  <sheetData>
    <row r="1" spans="1:14" s="1701" customFormat="1" ht="50.25" customHeight="1">
      <c r="A1" s="2074" t="s">
        <v>1834</v>
      </c>
      <c r="B1" s="1710"/>
      <c r="C1" s="1711"/>
      <c r="D1" s="1711"/>
      <c r="E1" s="1711"/>
      <c r="F1" s="1711"/>
      <c r="G1" s="1711"/>
      <c r="H1" s="1711"/>
      <c r="I1" s="1711"/>
      <c r="J1" s="1711"/>
      <c r="K1" s="1711"/>
      <c r="L1" s="1711"/>
      <c r="M1" s="1711"/>
      <c r="N1" s="1711"/>
    </row>
    <row r="2" spans="1:14" s="1714" customFormat="1" ht="34.5" customHeight="1">
      <c r="A2" s="1713"/>
      <c r="B2" s="2834" t="s">
        <v>1544</v>
      </c>
      <c r="C2" s="2833" t="s">
        <v>1342</v>
      </c>
      <c r="D2" s="2833"/>
      <c r="E2" s="2833"/>
      <c r="F2" s="2836" t="s">
        <v>1408</v>
      </c>
      <c r="G2" s="2837"/>
      <c r="H2" s="2837"/>
      <c r="I2" s="2837"/>
      <c r="J2" s="2838"/>
      <c r="K2" s="2833" t="s">
        <v>1543</v>
      </c>
      <c r="L2" s="2833"/>
      <c r="M2" s="2833"/>
      <c r="N2" s="2833"/>
    </row>
    <row r="3" spans="1:14" ht="19.5">
      <c r="A3" s="1703"/>
      <c r="B3" s="2835"/>
      <c r="C3" s="1757" t="s">
        <v>1542</v>
      </c>
      <c r="D3" s="1757" t="s">
        <v>1541</v>
      </c>
      <c r="E3" s="1757" t="s">
        <v>1540</v>
      </c>
      <c r="F3" s="1757" t="s">
        <v>1539</v>
      </c>
      <c r="G3" s="1757" t="s">
        <v>1538</v>
      </c>
      <c r="H3" s="1757" t="s">
        <v>1537</v>
      </c>
      <c r="I3" s="1757" t="s">
        <v>1636</v>
      </c>
      <c r="J3" s="1757" t="s">
        <v>1636</v>
      </c>
      <c r="K3" s="1757" t="s">
        <v>1536</v>
      </c>
      <c r="L3" s="1757" t="s">
        <v>1536</v>
      </c>
      <c r="M3" s="1757" t="s">
        <v>1536</v>
      </c>
      <c r="N3" s="1757" t="s">
        <v>1535</v>
      </c>
    </row>
    <row r="4" spans="1:14" ht="18.75">
      <c r="A4" s="1765" t="s">
        <v>1534</v>
      </c>
      <c r="B4" s="1760" t="s">
        <v>193</v>
      </c>
      <c r="C4" s="1758" t="s">
        <v>1533</v>
      </c>
      <c r="D4" s="1758" t="s">
        <v>1533</v>
      </c>
      <c r="E4" s="1758" t="s">
        <v>1533</v>
      </c>
      <c r="F4" s="1758" t="s">
        <v>1533</v>
      </c>
      <c r="G4" s="1758" t="s">
        <v>1533</v>
      </c>
      <c r="H4" s="1758" t="s">
        <v>1533</v>
      </c>
      <c r="I4" s="1758" t="s">
        <v>1533</v>
      </c>
      <c r="J4" s="1758" t="s">
        <v>1533</v>
      </c>
      <c r="K4" s="1758" t="s">
        <v>1533</v>
      </c>
      <c r="L4" s="1758" t="s">
        <v>1533</v>
      </c>
      <c r="M4" s="1758" t="s">
        <v>1533</v>
      </c>
      <c r="N4" s="1758" t="s">
        <v>1533</v>
      </c>
    </row>
    <row r="5" spans="1:14" ht="37.5">
      <c r="A5" s="1778" t="s">
        <v>1532</v>
      </c>
      <c r="B5" s="1760" t="s">
        <v>1531</v>
      </c>
      <c r="C5" s="1758" t="s">
        <v>1530</v>
      </c>
      <c r="D5" s="1758" t="s">
        <v>1529</v>
      </c>
      <c r="E5" s="1758" t="s">
        <v>1528</v>
      </c>
      <c r="F5" s="1758" t="s">
        <v>1527</v>
      </c>
      <c r="G5" s="1758" t="s">
        <v>1526</v>
      </c>
      <c r="H5" s="1758" t="s">
        <v>1525</v>
      </c>
      <c r="I5" s="1758" t="s">
        <v>1637</v>
      </c>
      <c r="J5" s="1758" t="s">
        <v>1638</v>
      </c>
      <c r="K5" s="1758" t="s">
        <v>1524</v>
      </c>
      <c r="L5" s="1758" t="s">
        <v>1523</v>
      </c>
      <c r="M5" s="1758" t="s">
        <v>1522</v>
      </c>
      <c r="N5" s="1758" t="s">
        <v>1415</v>
      </c>
    </row>
    <row r="6" spans="1:14" ht="21.75">
      <c r="A6" s="1765" t="s">
        <v>1521</v>
      </c>
      <c r="B6" s="1760" t="s">
        <v>1520</v>
      </c>
      <c r="C6" s="1758" t="s">
        <v>1517</v>
      </c>
      <c r="D6" s="1766" t="s">
        <v>1519</v>
      </c>
      <c r="E6" s="1766" t="s">
        <v>1519</v>
      </c>
      <c r="F6" s="1758" t="s">
        <v>1518</v>
      </c>
      <c r="G6" s="1758" t="s">
        <v>1518</v>
      </c>
      <c r="H6" s="1758" t="s">
        <v>1518</v>
      </c>
      <c r="I6" s="1758" t="s">
        <v>1518</v>
      </c>
      <c r="J6" s="1758" t="s">
        <v>1518</v>
      </c>
      <c r="K6" s="1758" t="s">
        <v>1518</v>
      </c>
      <c r="L6" s="1758" t="s">
        <v>1518</v>
      </c>
      <c r="M6" s="1758" t="s">
        <v>1518</v>
      </c>
      <c r="N6" s="1758" t="s">
        <v>1517</v>
      </c>
    </row>
    <row r="7" spans="1:14" ht="19.5">
      <c r="A7" s="1767" t="s">
        <v>1516</v>
      </c>
      <c r="B7" s="1760"/>
      <c r="C7" s="1758"/>
      <c r="D7" s="1758"/>
      <c r="E7" s="1758"/>
      <c r="F7" s="1758"/>
      <c r="G7" s="1758"/>
      <c r="H7" s="1758"/>
      <c r="I7" s="1758"/>
      <c r="J7" s="1758"/>
      <c r="K7" s="1758"/>
      <c r="L7" s="1758"/>
      <c r="M7" s="1758"/>
      <c r="N7" s="1758"/>
    </row>
    <row r="8" spans="1:14" ht="18.75">
      <c r="A8" s="1765" t="s">
        <v>1515</v>
      </c>
      <c r="B8" s="1760" t="s">
        <v>1513</v>
      </c>
      <c r="C8" s="1758" t="s">
        <v>1409</v>
      </c>
      <c r="D8" s="1758" t="s">
        <v>1409</v>
      </c>
      <c r="E8" s="1758" t="s">
        <v>1409</v>
      </c>
      <c r="F8" s="1758" t="s">
        <v>1512</v>
      </c>
      <c r="G8" s="1758" t="s">
        <v>1512</v>
      </c>
      <c r="H8" s="1758" t="s">
        <v>1512</v>
      </c>
      <c r="I8" s="1758" t="s">
        <v>1512</v>
      </c>
      <c r="J8" s="1758" t="s">
        <v>1512</v>
      </c>
      <c r="K8" s="1758" t="s">
        <v>1512</v>
      </c>
      <c r="L8" s="1758" t="s">
        <v>1512</v>
      </c>
      <c r="M8" s="1758" t="s">
        <v>1512</v>
      </c>
      <c r="N8" s="1758" t="s">
        <v>1512</v>
      </c>
    </row>
    <row r="9" spans="1:14" ht="18.75">
      <c r="A9" s="1765" t="s">
        <v>1514</v>
      </c>
      <c r="B9" s="1760" t="s">
        <v>1513</v>
      </c>
      <c r="C9" s="1758" t="s">
        <v>1512</v>
      </c>
      <c r="D9" s="1758" t="s">
        <v>1409</v>
      </c>
      <c r="E9" s="1758" t="s">
        <v>1409</v>
      </c>
      <c r="F9" s="1758" t="s">
        <v>1512</v>
      </c>
      <c r="G9" s="1758" t="s">
        <v>1512</v>
      </c>
      <c r="H9" s="1758" t="s">
        <v>1512</v>
      </c>
      <c r="I9" s="1758" t="s">
        <v>1512</v>
      </c>
      <c r="J9" s="1758" t="s">
        <v>1512</v>
      </c>
      <c r="K9" s="1758" t="s">
        <v>1512</v>
      </c>
      <c r="L9" s="1758" t="s">
        <v>1512</v>
      </c>
      <c r="M9" s="1758" t="s">
        <v>1512</v>
      </c>
      <c r="N9" s="1758" t="s">
        <v>1512</v>
      </c>
    </row>
    <row r="10" spans="1:14" ht="18.75">
      <c r="A10" s="1765" t="s">
        <v>1511</v>
      </c>
      <c r="B10" s="1760" t="s">
        <v>1509</v>
      </c>
      <c r="C10" s="1758" t="s">
        <v>1509</v>
      </c>
      <c r="D10" s="1760" t="s">
        <v>1510</v>
      </c>
      <c r="E10" s="1760" t="s">
        <v>1510</v>
      </c>
      <c r="F10" s="1758" t="s">
        <v>1509</v>
      </c>
      <c r="G10" s="1758" t="s">
        <v>1509</v>
      </c>
      <c r="H10" s="1758" t="s">
        <v>1509</v>
      </c>
      <c r="I10" s="1758" t="s">
        <v>1509</v>
      </c>
      <c r="J10" s="1758" t="s">
        <v>1509</v>
      </c>
      <c r="K10" s="1758" t="s">
        <v>1509</v>
      </c>
      <c r="L10" s="1758" t="s">
        <v>1509</v>
      </c>
      <c r="M10" s="1758" t="s">
        <v>1509</v>
      </c>
      <c r="N10" s="1758" t="s">
        <v>1509</v>
      </c>
    </row>
    <row r="11" spans="1:14" ht="18.75">
      <c r="A11" s="1765" t="s">
        <v>1508</v>
      </c>
      <c r="B11" s="1760" t="s">
        <v>1507</v>
      </c>
      <c r="C11" s="1758" t="s">
        <v>1506</v>
      </c>
      <c r="D11" s="1758" t="s">
        <v>1505</v>
      </c>
      <c r="E11" s="1758" t="s">
        <v>1505</v>
      </c>
      <c r="F11" s="1758" t="s">
        <v>1504</v>
      </c>
      <c r="G11" s="1758" t="s">
        <v>1504</v>
      </c>
      <c r="H11" s="1758" t="s">
        <v>1504</v>
      </c>
      <c r="I11" s="1758" t="s">
        <v>1504</v>
      </c>
      <c r="J11" s="1758" t="s">
        <v>1504</v>
      </c>
      <c r="K11" s="1758" t="s">
        <v>1504</v>
      </c>
      <c r="L11" s="1758" t="s">
        <v>1504</v>
      </c>
      <c r="M11" s="1758" t="s">
        <v>1504</v>
      </c>
      <c r="N11" s="1758" t="s">
        <v>1504</v>
      </c>
    </row>
    <row r="12" spans="1:14" ht="37.5">
      <c r="A12" s="1778" t="s">
        <v>1987</v>
      </c>
      <c r="B12" s="1759">
        <v>38876.803229999998</v>
      </c>
      <c r="C12" s="1759">
        <v>4162.7509</v>
      </c>
      <c r="D12" s="1759">
        <v>2150</v>
      </c>
      <c r="E12" s="1759">
        <v>5903</v>
      </c>
      <c r="F12" s="1759">
        <v>7079.9467500000001</v>
      </c>
      <c r="G12" s="1759">
        <v>7079.9467500000001</v>
      </c>
      <c r="H12" s="1759">
        <v>1250</v>
      </c>
      <c r="I12" s="1759">
        <v>3068.9058599999998</v>
      </c>
      <c r="J12" s="1759">
        <v>1022.96862</v>
      </c>
      <c r="K12" s="1759">
        <v>1780.1032499999999</v>
      </c>
      <c r="L12" s="1759">
        <v>1655.91</v>
      </c>
      <c r="M12" s="1759">
        <v>1241.9324999999999</v>
      </c>
      <c r="N12" s="1759">
        <v>737.53340000000003</v>
      </c>
    </row>
    <row r="13" spans="1:14" ht="37.5">
      <c r="A13" s="1778" t="s">
        <v>1503</v>
      </c>
      <c r="B13" s="1760" t="s">
        <v>1403</v>
      </c>
      <c r="C13" s="1758" t="s">
        <v>1502</v>
      </c>
      <c r="D13" s="1758" t="s">
        <v>1501</v>
      </c>
      <c r="E13" s="1759" t="s">
        <v>1500</v>
      </c>
      <c r="F13" s="1758" t="s">
        <v>1499</v>
      </c>
      <c r="G13" s="1758" t="s">
        <v>1498</v>
      </c>
      <c r="H13" s="1760">
        <v>1250</v>
      </c>
      <c r="I13" s="1760" t="s">
        <v>1639</v>
      </c>
      <c r="J13" s="1760" t="s">
        <v>1640</v>
      </c>
      <c r="K13" s="1758" t="s">
        <v>1497</v>
      </c>
      <c r="L13" s="1758" t="s">
        <v>1496</v>
      </c>
      <c r="M13" s="1758" t="s">
        <v>1495</v>
      </c>
      <c r="N13" s="1758" t="s">
        <v>1494</v>
      </c>
    </row>
    <row r="14" spans="1:14" ht="18.75">
      <c r="A14" s="1765" t="s">
        <v>1493</v>
      </c>
      <c r="B14" s="1760" t="s">
        <v>1492</v>
      </c>
      <c r="C14" s="1760">
        <v>100</v>
      </c>
      <c r="D14" s="1760">
        <v>100</v>
      </c>
      <c r="E14" s="1760">
        <v>100</v>
      </c>
      <c r="F14" s="1758" t="s">
        <v>1491</v>
      </c>
      <c r="G14" s="1760" t="s">
        <v>1490</v>
      </c>
      <c r="H14" s="1760">
        <v>100</v>
      </c>
      <c r="I14" s="1760">
        <v>100</v>
      </c>
      <c r="J14" s="1760">
        <v>100</v>
      </c>
      <c r="K14" s="1760" t="s">
        <v>1489</v>
      </c>
      <c r="L14" s="1760">
        <v>100</v>
      </c>
      <c r="M14" s="1760">
        <v>100</v>
      </c>
      <c r="N14" s="1760"/>
    </row>
    <row r="15" spans="1:14" ht="18.75">
      <c r="A15" s="1765" t="s">
        <v>1488</v>
      </c>
      <c r="B15" s="1760" t="s">
        <v>1403</v>
      </c>
      <c r="C15" s="1760">
        <v>100</v>
      </c>
      <c r="D15" s="1760">
        <v>100</v>
      </c>
      <c r="E15" s="1760">
        <v>100</v>
      </c>
      <c r="F15" s="1758" t="s">
        <v>1487</v>
      </c>
      <c r="G15" s="1758" t="s">
        <v>1487</v>
      </c>
      <c r="H15" s="1758" t="s">
        <v>1487</v>
      </c>
      <c r="I15" s="1758" t="s">
        <v>1487</v>
      </c>
      <c r="J15" s="1758"/>
      <c r="K15" s="1760">
        <v>100</v>
      </c>
      <c r="L15" s="1760">
        <v>100</v>
      </c>
      <c r="M15" s="1760">
        <v>100</v>
      </c>
      <c r="N15" s="1760">
        <v>100</v>
      </c>
    </row>
    <row r="16" spans="1:14" ht="37.5">
      <c r="A16" s="1765" t="s">
        <v>1486</v>
      </c>
      <c r="B16" s="1760" t="s">
        <v>1485</v>
      </c>
      <c r="C16" s="1761" t="s">
        <v>1484</v>
      </c>
      <c r="D16" s="1761" t="s">
        <v>820</v>
      </c>
      <c r="E16" s="1761" t="s">
        <v>820</v>
      </c>
      <c r="F16" s="1761" t="s">
        <v>1484</v>
      </c>
      <c r="G16" s="1761" t="s">
        <v>1484</v>
      </c>
      <c r="H16" s="1761" t="s">
        <v>1483</v>
      </c>
      <c r="I16" s="1761" t="s">
        <v>1484</v>
      </c>
      <c r="J16" s="1761" t="s">
        <v>1484</v>
      </c>
      <c r="K16" s="1761" t="s">
        <v>1482</v>
      </c>
      <c r="L16" s="1761" t="s">
        <v>1482</v>
      </c>
      <c r="M16" s="1761" t="s">
        <v>1482</v>
      </c>
      <c r="N16" s="1758"/>
    </row>
    <row r="17" spans="1:14" ht="18.75">
      <c r="A17" s="1765" t="s">
        <v>1481</v>
      </c>
      <c r="B17" s="1760" t="s">
        <v>1403</v>
      </c>
      <c r="C17" s="1762">
        <v>39113</v>
      </c>
      <c r="D17" s="1762">
        <v>42061</v>
      </c>
      <c r="E17" s="1762">
        <v>42089</v>
      </c>
      <c r="F17" s="1762">
        <v>40976</v>
      </c>
      <c r="G17" s="1762">
        <v>41543</v>
      </c>
      <c r="H17" s="1762">
        <v>41443</v>
      </c>
      <c r="I17" s="1762" t="s">
        <v>1641</v>
      </c>
      <c r="J17" s="1762" t="s">
        <v>1641</v>
      </c>
      <c r="K17" s="1762">
        <v>31369</v>
      </c>
      <c r="L17" s="1762">
        <v>31652</v>
      </c>
      <c r="M17" s="1762">
        <v>31645</v>
      </c>
      <c r="N17" s="1762">
        <v>36216</v>
      </c>
    </row>
    <row r="18" spans="1:14" ht="18.75">
      <c r="A18" s="1765" t="s">
        <v>1480</v>
      </c>
      <c r="B18" s="1760" t="s">
        <v>1403</v>
      </c>
      <c r="C18" s="1758" t="s">
        <v>1478</v>
      </c>
      <c r="D18" s="1758" t="s">
        <v>1478</v>
      </c>
      <c r="E18" s="1758" t="s">
        <v>1478</v>
      </c>
      <c r="F18" s="1758" t="s">
        <v>1479</v>
      </c>
      <c r="G18" s="1758" t="s">
        <v>1479</v>
      </c>
      <c r="H18" s="1758" t="s">
        <v>1479</v>
      </c>
      <c r="I18" s="1758" t="s">
        <v>1479</v>
      </c>
      <c r="J18" s="1758" t="s">
        <v>1479</v>
      </c>
      <c r="K18" s="1758" t="s">
        <v>1478</v>
      </c>
      <c r="L18" s="1758" t="s">
        <v>1478</v>
      </c>
      <c r="M18" s="1758" t="s">
        <v>1478</v>
      </c>
      <c r="N18" s="1758" t="s">
        <v>1478</v>
      </c>
    </row>
    <row r="19" spans="1:14" ht="37.5">
      <c r="A19" s="1765" t="s">
        <v>1477</v>
      </c>
      <c r="B19" s="1760" t="s">
        <v>1403</v>
      </c>
      <c r="C19" s="1768" t="s">
        <v>1415</v>
      </c>
      <c r="D19" s="1768" t="s">
        <v>1415</v>
      </c>
      <c r="E19" s="1768" t="s">
        <v>1415</v>
      </c>
      <c r="F19" s="1762">
        <v>44628</v>
      </c>
      <c r="G19" s="1762">
        <v>45195</v>
      </c>
      <c r="H19" s="1762">
        <v>45095</v>
      </c>
      <c r="I19" s="1762" t="s">
        <v>1642</v>
      </c>
      <c r="J19" s="1769" t="s">
        <v>1643</v>
      </c>
      <c r="K19" s="1758"/>
      <c r="L19" s="1758"/>
      <c r="M19" s="1758"/>
      <c r="N19" s="1758"/>
    </row>
    <row r="20" spans="1:14" ht="18.75">
      <c r="A20" s="1765" t="s">
        <v>1476</v>
      </c>
      <c r="B20" s="1760" t="s">
        <v>1406</v>
      </c>
      <c r="C20" s="1760" t="s">
        <v>1405</v>
      </c>
      <c r="D20" s="1760" t="s">
        <v>1405</v>
      </c>
      <c r="E20" s="1760" t="s">
        <v>1405</v>
      </c>
      <c r="F20" s="1760" t="s">
        <v>1405</v>
      </c>
      <c r="G20" s="1760" t="s">
        <v>1405</v>
      </c>
      <c r="H20" s="1760" t="s">
        <v>1405</v>
      </c>
      <c r="I20" s="1760" t="s">
        <v>1405</v>
      </c>
      <c r="J20" s="1760" t="s">
        <v>1405</v>
      </c>
      <c r="K20" s="1760" t="s">
        <v>1405</v>
      </c>
      <c r="L20" s="1760" t="s">
        <v>1405</v>
      </c>
      <c r="M20" s="1760" t="s">
        <v>1405</v>
      </c>
      <c r="N20" s="1760" t="s">
        <v>1405</v>
      </c>
    </row>
    <row r="21" spans="1:14" ht="37.5">
      <c r="A21" s="1765" t="s">
        <v>1475</v>
      </c>
      <c r="B21" s="1760" t="s">
        <v>1403</v>
      </c>
      <c r="C21" s="1764" t="s">
        <v>1474</v>
      </c>
      <c r="D21" s="1770" t="s">
        <v>1473</v>
      </c>
      <c r="E21" s="1770" t="s">
        <v>1472</v>
      </c>
      <c r="F21" s="1771" t="s">
        <v>1471</v>
      </c>
      <c r="G21" s="1771" t="s">
        <v>1470</v>
      </c>
      <c r="H21" s="1763" t="s">
        <v>1469</v>
      </c>
      <c r="I21" s="1762" t="s">
        <v>1644</v>
      </c>
      <c r="J21" s="1762" t="s">
        <v>1644</v>
      </c>
      <c r="K21" s="1772" t="s">
        <v>1468</v>
      </c>
      <c r="L21" s="1772" t="s">
        <v>1467</v>
      </c>
      <c r="M21" s="1772" t="s">
        <v>1466</v>
      </c>
      <c r="N21" s="1760" t="s">
        <v>1465</v>
      </c>
    </row>
    <row r="22" spans="1:14" ht="59.25">
      <c r="A22" s="1765" t="s">
        <v>1464</v>
      </c>
      <c r="B22" s="1760" t="s">
        <v>1403</v>
      </c>
      <c r="C22" s="1764" t="s">
        <v>1462</v>
      </c>
      <c r="D22" s="1764" t="s">
        <v>1463</v>
      </c>
      <c r="E22" s="1764" t="s">
        <v>1463</v>
      </c>
      <c r="F22" s="1764" t="s">
        <v>1403</v>
      </c>
      <c r="G22" s="1764" t="s">
        <v>1403</v>
      </c>
      <c r="H22" s="1763" t="s">
        <v>1461</v>
      </c>
      <c r="I22" s="1764" t="s">
        <v>1403</v>
      </c>
      <c r="J22" s="1764" t="s">
        <v>1403</v>
      </c>
      <c r="K22" s="1764" t="s">
        <v>1460</v>
      </c>
      <c r="L22" s="1764" t="s">
        <v>1460</v>
      </c>
      <c r="M22" s="1764" t="s">
        <v>1460</v>
      </c>
      <c r="N22" s="1764" t="s">
        <v>1459</v>
      </c>
    </row>
    <row r="23" spans="1:14" ht="19.5">
      <c r="A23" s="1767" t="s">
        <v>1458</v>
      </c>
      <c r="B23" s="1760"/>
      <c r="C23" s="1760"/>
      <c r="D23" s="1760"/>
      <c r="E23" s="1760"/>
      <c r="F23" s="1760"/>
      <c r="G23" s="1760"/>
      <c r="H23" s="1760"/>
      <c r="I23" s="1760"/>
      <c r="J23" s="1760"/>
      <c r="K23" s="1760"/>
      <c r="L23" s="1760"/>
      <c r="M23" s="1760"/>
      <c r="N23" s="1760"/>
    </row>
    <row r="24" spans="1:14" ht="18.75">
      <c r="A24" s="1765" t="s">
        <v>1457</v>
      </c>
      <c r="B24" s="1760" t="s">
        <v>1455</v>
      </c>
      <c r="C24" s="1773" t="s">
        <v>1456</v>
      </c>
      <c r="D24" s="1760" t="s">
        <v>1455</v>
      </c>
      <c r="E24" s="1760" t="s">
        <v>1454</v>
      </c>
      <c r="F24" s="1760" t="s">
        <v>1454</v>
      </c>
      <c r="G24" s="1760" t="s">
        <v>1454</v>
      </c>
      <c r="H24" s="1760" t="s">
        <v>1455</v>
      </c>
      <c r="I24" s="1760" t="s">
        <v>1455</v>
      </c>
      <c r="J24" s="1760" t="s">
        <v>1454</v>
      </c>
      <c r="K24" s="1760" t="s">
        <v>1455</v>
      </c>
      <c r="L24" s="1760" t="s">
        <v>1455</v>
      </c>
      <c r="M24" s="1760" t="s">
        <v>1455</v>
      </c>
      <c r="N24" s="1760" t="s">
        <v>1454</v>
      </c>
    </row>
    <row r="25" spans="1:14" ht="56.25">
      <c r="A25" s="1765" t="s">
        <v>1453</v>
      </c>
      <c r="B25" s="1760" t="s">
        <v>1403</v>
      </c>
      <c r="C25" s="1764" t="s">
        <v>1452</v>
      </c>
      <c r="D25" s="1764" t="s">
        <v>1451</v>
      </c>
      <c r="E25" s="1764" t="s">
        <v>1450</v>
      </c>
      <c r="F25" s="1764" t="s">
        <v>1449</v>
      </c>
      <c r="G25" s="1774" t="s">
        <v>1448</v>
      </c>
      <c r="H25" s="1764" t="s">
        <v>1447</v>
      </c>
      <c r="I25" s="1775" t="s">
        <v>1645</v>
      </c>
      <c r="J25" s="1775" t="s">
        <v>1646</v>
      </c>
      <c r="K25" s="1760" t="s">
        <v>1564</v>
      </c>
      <c r="L25" s="1760" t="s">
        <v>1446</v>
      </c>
      <c r="M25" s="1760" t="s">
        <v>1565</v>
      </c>
      <c r="N25" s="1776" t="s">
        <v>1445</v>
      </c>
    </row>
    <row r="26" spans="1:14" ht="18.75">
      <c r="A26" s="1765" t="s">
        <v>1444</v>
      </c>
      <c r="B26" s="1760" t="s">
        <v>1405</v>
      </c>
      <c r="C26" s="1760" t="s">
        <v>1406</v>
      </c>
      <c r="D26" s="1760" t="s">
        <v>1406</v>
      </c>
      <c r="E26" s="1760" t="s">
        <v>1406</v>
      </c>
      <c r="F26" s="1760" t="s">
        <v>1406</v>
      </c>
      <c r="G26" s="1760" t="s">
        <v>1406</v>
      </c>
      <c r="H26" s="1760" t="s">
        <v>1406</v>
      </c>
      <c r="I26" s="1760" t="s">
        <v>1406</v>
      </c>
      <c r="J26" s="1760" t="s">
        <v>1406</v>
      </c>
      <c r="K26" s="1760" t="s">
        <v>1406</v>
      </c>
      <c r="L26" s="1760" t="s">
        <v>1406</v>
      </c>
      <c r="M26" s="1760" t="s">
        <v>1406</v>
      </c>
      <c r="N26" s="1760" t="s">
        <v>1405</v>
      </c>
    </row>
    <row r="27" spans="1:14" ht="37.5">
      <c r="A27" s="1778" t="s">
        <v>1443</v>
      </c>
      <c r="B27" s="1760" t="s">
        <v>1441</v>
      </c>
      <c r="C27" s="1764" t="s">
        <v>1440</v>
      </c>
      <c r="D27" s="1764" t="s">
        <v>1439</v>
      </c>
      <c r="E27" s="1764" t="s">
        <v>1439</v>
      </c>
      <c r="F27" s="1760" t="s">
        <v>1438</v>
      </c>
      <c r="G27" s="1760" t="s">
        <v>1438</v>
      </c>
      <c r="H27" s="1760" t="s">
        <v>1438</v>
      </c>
      <c r="I27" s="1760" t="s">
        <v>1438</v>
      </c>
      <c r="J27" s="1760" t="s">
        <v>1438</v>
      </c>
      <c r="K27" s="1760" t="s">
        <v>1437</v>
      </c>
      <c r="L27" s="1760" t="s">
        <v>1437</v>
      </c>
      <c r="M27" s="1760" t="s">
        <v>1437</v>
      </c>
      <c r="N27" s="1760" t="s">
        <v>1437</v>
      </c>
    </row>
    <row r="28" spans="1:14" ht="37.5">
      <c r="A28" s="1778" t="s">
        <v>1442</v>
      </c>
      <c r="B28" s="1760" t="s">
        <v>1441</v>
      </c>
      <c r="C28" s="1764" t="s">
        <v>1440</v>
      </c>
      <c r="D28" s="1764" t="s">
        <v>1439</v>
      </c>
      <c r="E28" s="1764" t="s">
        <v>1439</v>
      </c>
      <c r="F28" s="1760" t="s">
        <v>1438</v>
      </c>
      <c r="G28" s="1760" t="s">
        <v>1438</v>
      </c>
      <c r="H28" s="1760" t="s">
        <v>1438</v>
      </c>
      <c r="I28" s="1760" t="s">
        <v>1438</v>
      </c>
      <c r="J28" s="1760" t="s">
        <v>1438</v>
      </c>
      <c r="K28" s="1760" t="s">
        <v>1437</v>
      </c>
      <c r="L28" s="1760" t="s">
        <v>1437</v>
      </c>
      <c r="M28" s="1760" t="s">
        <v>1437</v>
      </c>
      <c r="N28" s="1760" t="s">
        <v>1437</v>
      </c>
    </row>
    <row r="29" spans="1:14" ht="21.75">
      <c r="A29" s="1765" t="s">
        <v>1436</v>
      </c>
      <c r="B29" s="1760" t="s">
        <v>1403</v>
      </c>
      <c r="C29" s="1760" t="s">
        <v>1405</v>
      </c>
      <c r="D29" s="1760" t="s">
        <v>1406</v>
      </c>
      <c r="E29" s="1760" t="s">
        <v>1406</v>
      </c>
      <c r="F29" s="1760" t="s">
        <v>1406</v>
      </c>
      <c r="G29" s="1760" t="s">
        <v>1406</v>
      </c>
      <c r="H29" s="1760" t="s">
        <v>1406</v>
      </c>
      <c r="I29" s="1760" t="s">
        <v>1406</v>
      </c>
      <c r="J29" s="1760" t="s">
        <v>1406</v>
      </c>
      <c r="K29" s="1760" t="s">
        <v>1406</v>
      </c>
      <c r="L29" s="1760" t="s">
        <v>1406</v>
      </c>
      <c r="M29" s="1760" t="s">
        <v>1406</v>
      </c>
      <c r="N29" s="1760" t="s">
        <v>1435</v>
      </c>
    </row>
    <row r="30" spans="1:14" ht="21.75">
      <c r="A30" s="1765" t="s">
        <v>1434</v>
      </c>
      <c r="B30" s="1760" t="s">
        <v>1433</v>
      </c>
      <c r="C30" s="1760" t="s">
        <v>1433</v>
      </c>
      <c r="D30" s="1760" t="s">
        <v>1433</v>
      </c>
      <c r="E30" s="1760" t="s">
        <v>1433</v>
      </c>
      <c r="F30" s="1760" t="s">
        <v>1432</v>
      </c>
      <c r="G30" s="1760" t="s">
        <v>1432</v>
      </c>
      <c r="H30" s="1760" t="s">
        <v>1432</v>
      </c>
      <c r="I30" s="1760" t="s">
        <v>1432</v>
      </c>
      <c r="J30" s="1760" t="s">
        <v>1432</v>
      </c>
      <c r="K30" s="1760" t="s">
        <v>1431</v>
      </c>
      <c r="L30" s="1760" t="s">
        <v>1431</v>
      </c>
      <c r="M30" s="1760" t="s">
        <v>1431</v>
      </c>
      <c r="N30" s="1760" t="s">
        <v>1431</v>
      </c>
    </row>
    <row r="31" spans="1:14" ht="19.5">
      <c r="A31" s="1767" t="s">
        <v>1430</v>
      </c>
      <c r="B31" s="1760"/>
      <c r="C31" s="1760"/>
      <c r="D31" s="1760"/>
      <c r="E31" s="1760"/>
      <c r="F31" s="1760"/>
      <c r="G31" s="1760"/>
      <c r="H31" s="1760"/>
      <c r="I31" s="1760"/>
      <c r="J31" s="1760"/>
      <c r="K31" s="1760"/>
      <c r="L31" s="1760"/>
      <c r="M31" s="1760"/>
      <c r="N31" s="1760"/>
    </row>
    <row r="32" spans="1:14" ht="21.75">
      <c r="A32" s="1765" t="s">
        <v>1429</v>
      </c>
      <c r="B32" s="1760" t="s">
        <v>1403</v>
      </c>
      <c r="C32" s="1760" t="s">
        <v>1428</v>
      </c>
      <c r="D32" s="1760" t="s">
        <v>1428</v>
      </c>
      <c r="E32" s="1760" t="s">
        <v>1428</v>
      </c>
      <c r="F32" s="1760" t="s">
        <v>1428</v>
      </c>
      <c r="G32" s="1760" t="s">
        <v>1428</v>
      </c>
      <c r="H32" s="1760" t="s">
        <v>1428</v>
      </c>
      <c r="I32" s="1760" t="s">
        <v>1428</v>
      </c>
      <c r="J32" s="1760" t="s">
        <v>1428</v>
      </c>
      <c r="K32" s="1760" t="s">
        <v>1428</v>
      </c>
      <c r="L32" s="1760" t="s">
        <v>1428</v>
      </c>
      <c r="M32" s="1760" t="s">
        <v>1428</v>
      </c>
      <c r="N32" s="1760" t="s">
        <v>1428</v>
      </c>
    </row>
    <row r="33" spans="1:14" ht="18.75">
      <c r="A33" s="1765" t="s">
        <v>1427</v>
      </c>
      <c r="B33" s="1760" t="s">
        <v>1403</v>
      </c>
      <c r="C33" s="1760" t="s">
        <v>1403</v>
      </c>
      <c r="D33" s="1760" t="s">
        <v>1403</v>
      </c>
      <c r="E33" s="1760" t="s">
        <v>1403</v>
      </c>
      <c r="F33" s="1760" t="s">
        <v>1403</v>
      </c>
      <c r="G33" s="1760" t="s">
        <v>1403</v>
      </c>
      <c r="H33" s="1760" t="s">
        <v>1403</v>
      </c>
      <c r="I33" s="1760" t="s">
        <v>1403</v>
      </c>
      <c r="J33" s="1760" t="s">
        <v>1403</v>
      </c>
      <c r="K33" s="1760" t="s">
        <v>1403</v>
      </c>
      <c r="L33" s="1760" t="s">
        <v>1403</v>
      </c>
      <c r="M33" s="1760" t="s">
        <v>1403</v>
      </c>
      <c r="N33" s="1760" t="s">
        <v>1403</v>
      </c>
    </row>
    <row r="34" spans="1:14" ht="18.75">
      <c r="A34" s="1765" t="s">
        <v>1426</v>
      </c>
      <c r="B34" s="1760" t="s">
        <v>1403</v>
      </c>
      <c r="C34" s="1760" t="s">
        <v>1403</v>
      </c>
      <c r="D34" s="1760" t="s">
        <v>1403</v>
      </c>
      <c r="E34" s="1760" t="s">
        <v>1403</v>
      </c>
      <c r="F34" s="1760" t="s">
        <v>1403</v>
      </c>
      <c r="G34" s="1760" t="s">
        <v>1403</v>
      </c>
      <c r="H34" s="1760" t="s">
        <v>1403</v>
      </c>
      <c r="I34" s="1760" t="s">
        <v>1403</v>
      </c>
      <c r="J34" s="1760" t="s">
        <v>1403</v>
      </c>
      <c r="K34" s="1760" t="s">
        <v>1403</v>
      </c>
      <c r="L34" s="1760" t="s">
        <v>1403</v>
      </c>
      <c r="M34" s="1760" t="s">
        <v>1403</v>
      </c>
      <c r="N34" s="1760" t="s">
        <v>1403</v>
      </c>
    </row>
    <row r="35" spans="1:14" ht="18.75">
      <c r="A35" s="1765" t="s">
        <v>1425</v>
      </c>
      <c r="B35" s="1760" t="s">
        <v>1403</v>
      </c>
      <c r="C35" s="1760" t="s">
        <v>1403</v>
      </c>
      <c r="D35" s="1760" t="s">
        <v>1403</v>
      </c>
      <c r="E35" s="1760" t="s">
        <v>1403</v>
      </c>
      <c r="F35" s="1760" t="s">
        <v>1403</v>
      </c>
      <c r="G35" s="1760" t="s">
        <v>1403</v>
      </c>
      <c r="H35" s="1760" t="s">
        <v>1403</v>
      </c>
      <c r="I35" s="1760" t="s">
        <v>1403</v>
      </c>
      <c r="J35" s="1760" t="s">
        <v>1403</v>
      </c>
      <c r="K35" s="1760" t="s">
        <v>1403</v>
      </c>
      <c r="L35" s="1760" t="s">
        <v>1403</v>
      </c>
      <c r="M35" s="1760" t="s">
        <v>1403</v>
      </c>
      <c r="N35" s="1760" t="s">
        <v>1403</v>
      </c>
    </row>
    <row r="36" spans="1:14" ht="18.75">
      <c r="A36" s="1765" t="s">
        <v>1424</v>
      </c>
      <c r="B36" s="1760" t="s">
        <v>1403</v>
      </c>
      <c r="C36" s="1760" t="s">
        <v>1403</v>
      </c>
      <c r="D36" s="1760" t="s">
        <v>1403</v>
      </c>
      <c r="E36" s="1760" t="s">
        <v>1403</v>
      </c>
      <c r="F36" s="1760" t="s">
        <v>1403</v>
      </c>
      <c r="G36" s="1760" t="s">
        <v>1403</v>
      </c>
      <c r="H36" s="1760" t="s">
        <v>1403</v>
      </c>
      <c r="I36" s="1760" t="s">
        <v>1403</v>
      </c>
      <c r="J36" s="1760" t="s">
        <v>1403</v>
      </c>
      <c r="K36" s="1760" t="s">
        <v>1403</v>
      </c>
      <c r="L36" s="1760" t="s">
        <v>1403</v>
      </c>
      <c r="M36" s="1760" t="s">
        <v>1403</v>
      </c>
      <c r="N36" s="1760" t="s">
        <v>1403</v>
      </c>
    </row>
    <row r="37" spans="1:14" ht="18.75">
      <c r="A37" s="1765" t="s">
        <v>1423</v>
      </c>
      <c r="B37" s="1760" t="s">
        <v>1403</v>
      </c>
      <c r="C37" s="1760" t="s">
        <v>1403</v>
      </c>
      <c r="D37" s="1760" t="s">
        <v>1403</v>
      </c>
      <c r="E37" s="1760" t="s">
        <v>1403</v>
      </c>
      <c r="F37" s="1760" t="s">
        <v>1403</v>
      </c>
      <c r="G37" s="1760" t="s">
        <v>1403</v>
      </c>
      <c r="H37" s="1760" t="s">
        <v>1403</v>
      </c>
      <c r="I37" s="1760" t="s">
        <v>1403</v>
      </c>
      <c r="J37" s="1760" t="s">
        <v>1403</v>
      </c>
      <c r="K37" s="1760" t="s">
        <v>1403</v>
      </c>
      <c r="L37" s="1760" t="s">
        <v>1403</v>
      </c>
      <c r="M37" s="1760" t="s">
        <v>1403</v>
      </c>
      <c r="N37" s="1760" t="s">
        <v>1403</v>
      </c>
    </row>
    <row r="38" spans="1:14" ht="18.75">
      <c r="A38" s="1765" t="s">
        <v>1422</v>
      </c>
      <c r="B38" s="1760" t="s">
        <v>1403</v>
      </c>
      <c r="C38" s="1760" t="s">
        <v>1403</v>
      </c>
      <c r="D38" s="1760" t="s">
        <v>1403</v>
      </c>
      <c r="E38" s="1760" t="s">
        <v>1403</v>
      </c>
      <c r="F38" s="1760" t="s">
        <v>1403</v>
      </c>
      <c r="G38" s="1760" t="s">
        <v>1403</v>
      </c>
      <c r="H38" s="1760" t="s">
        <v>1403</v>
      </c>
      <c r="I38" s="1760" t="s">
        <v>1403</v>
      </c>
      <c r="J38" s="1760" t="s">
        <v>1403</v>
      </c>
      <c r="K38" s="1760" t="s">
        <v>1403</v>
      </c>
      <c r="L38" s="1760" t="s">
        <v>1403</v>
      </c>
      <c r="M38" s="1760" t="s">
        <v>1403</v>
      </c>
      <c r="N38" s="1760" t="s">
        <v>1403</v>
      </c>
    </row>
    <row r="39" spans="1:14" ht="18.75">
      <c r="A39" s="1765" t="s">
        <v>1421</v>
      </c>
      <c r="B39" s="1760" t="s">
        <v>1406</v>
      </c>
      <c r="C39" s="1760" t="s">
        <v>1405</v>
      </c>
      <c r="D39" s="1760" t="s">
        <v>1405</v>
      </c>
      <c r="E39" s="1760" t="s">
        <v>1405</v>
      </c>
      <c r="F39" s="1760" t="s">
        <v>1406</v>
      </c>
      <c r="G39" s="1760" t="s">
        <v>1406</v>
      </c>
      <c r="H39" s="1760" t="s">
        <v>1406</v>
      </c>
      <c r="I39" s="1760" t="s">
        <v>1406</v>
      </c>
      <c r="J39" s="1760" t="s">
        <v>1406</v>
      </c>
      <c r="K39" s="1760" t="s">
        <v>1406</v>
      </c>
      <c r="L39" s="1760" t="s">
        <v>1406</v>
      </c>
      <c r="M39" s="1760" t="s">
        <v>1406</v>
      </c>
      <c r="N39" s="1760" t="s">
        <v>1406</v>
      </c>
    </row>
    <row r="40" spans="1:14" ht="18.75">
      <c r="A40" s="1765" t="s">
        <v>1420</v>
      </c>
      <c r="B40" s="1760" t="s">
        <v>1403</v>
      </c>
      <c r="C40" s="1760" t="s">
        <v>1405</v>
      </c>
      <c r="D40" s="1760" t="s">
        <v>1405</v>
      </c>
      <c r="E40" s="1760" t="s">
        <v>1405</v>
      </c>
      <c r="F40" s="1760" t="s">
        <v>1403</v>
      </c>
      <c r="G40" s="1760" t="s">
        <v>1403</v>
      </c>
      <c r="H40" s="1760" t="s">
        <v>1403</v>
      </c>
      <c r="I40" s="1760" t="s">
        <v>1403</v>
      </c>
      <c r="J40" s="1760" t="s">
        <v>1403</v>
      </c>
      <c r="K40" s="1760" t="s">
        <v>1403</v>
      </c>
      <c r="L40" s="1760" t="s">
        <v>1403</v>
      </c>
      <c r="M40" s="1760" t="s">
        <v>1403</v>
      </c>
      <c r="N40" s="1760" t="s">
        <v>1403</v>
      </c>
    </row>
    <row r="41" spans="1:14" ht="18.75">
      <c r="A41" s="1765" t="s">
        <v>1419</v>
      </c>
      <c r="B41" s="1760" t="s">
        <v>1403</v>
      </c>
      <c r="C41" s="1760" t="s">
        <v>1418</v>
      </c>
      <c r="D41" s="1760" t="s">
        <v>1417</v>
      </c>
      <c r="E41" s="1760" t="s">
        <v>1417</v>
      </c>
      <c r="F41" s="1760" t="s">
        <v>1403</v>
      </c>
      <c r="G41" s="1760" t="s">
        <v>1403</v>
      </c>
      <c r="H41" s="1760" t="s">
        <v>1403</v>
      </c>
      <c r="I41" s="1760" t="s">
        <v>1403</v>
      </c>
      <c r="J41" s="1760" t="s">
        <v>1403</v>
      </c>
      <c r="K41" s="1760" t="s">
        <v>1403</v>
      </c>
      <c r="L41" s="1760" t="s">
        <v>1403</v>
      </c>
      <c r="M41" s="1760" t="s">
        <v>1403</v>
      </c>
      <c r="N41" s="1760" t="s">
        <v>1403</v>
      </c>
    </row>
    <row r="42" spans="1:14" ht="18.75">
      <c r="A42" s="1765" t="s">
        <v>1416</v>
      </c>
      <c r="B42" s="1760" t="s">
        <v>1415</v>
      </c>
      <c r="C42" s="1760" t="s">
        <v>1414</v>
      </c>
      <c r="D42" s="1760" t="s">
        <v>1414</v>
      </c>
      <c r="E42" s="1760" t="s">
        <v>1414</v>
      </c>
      <c r="F42" s="1760" t="s">
        <v>1403</v>
      </c>
      <c r="G42" s="1760" t="s">
        <v>1403</v>
      </c>
      <c r="H42" s="1760" t="s">
        <v>1403</v>
      </c>
      <c r="I42" s="1760" t="s">
        <v>1403</v>
      </c>
      <c r="J42" s="1760" t="s">
        <v>1403</v>
      </c>
      <c r="K42" s="1760" t="s">
        <v>1403</v>
      </c>
      <c r="L42" s="1760" t="s">
        <v>1403</v>
      </c>
      <c r="M42" s="1760" t="s">
        <v>1403</v>
      </c>
      <c r="N42" s="1760" t="s">
        <v>1403</v>
      </c>
    </row>
    <row r="43" spans="1:14" ht="18.75">
      <c r="A43" s="1777" t="s">
        <v>1413</v>
      </c>
      <c r="B43" s="1760" t="s">
        <v>1403</v>
      </c>
      <c r="C43" s="1760" t="s">
        <v>1412</v>
      </c>
      <c r="D43" s="1760" t="s">
        <v>1411</v>
      </c>
      <c r="E43" s="1760" t="s">
        <v>1411</v>
      </c>
      <c r="F43" s="1760" t="s">
        <v>1403</v>
      </c>
      <c r="G43" s="1760" t="s">
        <v>1403</v>
      </c>
      <c r="H43" s="1760" t="s">
        <v>1403</v>
      </c>
      <c r="I43" s="1760" t="s">
        <v>1403</v>
      </c>
      <c r="J43" s="1760" t="s">
        <v>1403</v>
      </c>
      <c r="K43" s="1760" t="s">
        <v>1403</v>
      </c>
      <c r="L43" s="1760" t="s">
        <v>1403</v>
      </c>
      <c r="M43" s="1760" t="s">
        <v>1403</v>
      </c>
      <c r="N43" s="1760" t="s">
        <v>1403</v>
      </c>
    </row>
    <row r="44" spans="1:14" ht="37.5">
      <c r="A44" s="1778" t="s">
        <v>1410</v>
      </c>
      <c r="B44" s="1760" t="s">
        <v>1409</v>
      </c>
      <c r="C44" s="1760" t="s">
        <v>1408</v>
      </c>
      <c r="D44" s="1760" t="s">
        <v>1408</v>
      </c>
      <c r="E44" s="1760" t="s">
        <v>1408</v>
      </c>
      <c r="F44" s="1760" t="s">
        <v>201</v>
      </c>
      <c r="G44" s="1760" t="s">
        <v>201</v>
      </c>
      <c r="H44" s="1760" t="s">
        <v>201</v>
      </c>
      <c r="I44" s="1760" t="s">
        <v>201</v>
      </c>
      <c r="J44" s="1760" t="s">
        <v>201</v>
      </c>
      <c r="K44" s="1760" t="s">
        <v>201</v>
      </c>
      <c r="L44" s="1760" t="s">
        <v>201</v>
      </c>
      <c r="M44" s="1760" t="s">
        <v>201</v>
      </c>
      <c r="N44" s="1760" t="s">
        <v>201</v>
      </c>
    </row>
    <row r="45" spans="1:14" ht="18.75">
      <c r="A45" s="1765" t="s">
        <v>1407</v>
      </c>
      <c r="B45" s="1760" t="s">
        <v>1406</v>
      </c>
      <c r="C45" s="1760" t="s">
        <v>1405</v>
      </c>
      <c r="D45" s="1760"/>
      <c r="E45" s="1760"/>
      <c r="F45" s="1760" t="s">
        <v>1406</v>
      </c>
      <c r="G45" s="1760" t="s">
        <v>1406</v>
      </c>
      <c r="H45" s="1760" t="s">
        <v>1406</v>
      </c>
      <c r="I45" s="1760" t="s">
        <v>1406</v>
      </c>
      <c r="J45" s="1760" t="s">
        <v>1406</v>
      </c>
      <c r="K45" s="1760" t="s">
        <v>1405</v>
      </c>
      <c r="L45" s="1760" t="s">
        <v>1405</v>
      </c>
      <c r="M45" s="1760" t="s">
        <v>1405</v>
      </c>
      <c r="N45" s="1760" t="s">
        <v>1405</v>
      </c>
    </row>
    <row r="46" spans="1:14" ht="37.5">
      <c r="A46" s="1765" t="s">
        <v>1404</v>
      </c>
      <c r="B46" s="1760" t="s">
        <v>1403</v>
      </c>
      <c r="C46" s="1764" t="s">
        <v>1402</v>
      </c>
      <c r="D46" s="1764"/>
      <c r="E46" s="1764"/>
      <c r="F46" s="1760" t="s">
        <v>1403</v>
      </c>
      <c r="G46" s="1760" t="s">
        <v>1403</v>
      </c>
      <c r="H46" s="1760" t="s">
        <v>1403</v>
      </c>
      <c r="I46" s="1760" t="s">
        <v>1403</v>
      </c>
      <c r="J46" s="1760" t="s">
        <v>1403</v>
      </c>
      <c r="K46" s="1764" t="s">
        <v>1402</v>
      </c>
      <c r="L46" s="1764" t="s">
        <v>1402</v>
      </c>
      <c r="M46" s="1764" t="s">
        <v>1402</v>
      </c>
      <c r="N46" s="1764" t="s">
        <v>1402</v>
      </c>
    </row>
    <row r="49" spans="1:1" s="1700" customFormat="1" ht="23.25">
      <c r="A49" s="1702" t="s">
        <v>1545</v>
      </c>
    </row>
  </sheetData>
  <mergeCells count="4">
    <mergeCell ref="C2:E2"/>
    <mergeCell ref="K2:N2"/>
    <mergeCell ref="B2:B3"/>
    <mergeCell ref="F2:J2"/>
  </mergeCells>
  <printOptions verticalCentered="1"/>
  <pageMargins left="0.6692913385826772" right="0.47244094488188981" top="0.70866141732283472" bottom="0.74803149606299213" header="0.31496062992125984" footer="0.31496062992125984"/>
  <pageSetup scale="40" fitToWidth="3" orientation="landscape" r:id="rId1"/>
  <colBreaks count="2" manualBreakCount="2">
    <brk id="5" max="48" man="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'[5]Dropdown lists'!#REF!</xm:f>
          </x14:formula1>
          <xm:sqref>B8:N9</xm:sqref>
        </x14:dataValidation>
        <x14:dataValidation type="list" allowBlank="1" showInputMessage="1" showErrorMessage="1">
          <x14:formula1>
            <xm:f>'[5]Dropdown lists'!#REF!</xm:f>
          </x14:formula1>
          <xm:sqref>B42 B37 B27:B28 B24 C40:E40 B26:E26 B10:C10 G29:M29 D24:N24 B39:N39 F26:N28 C35:N38 F40:J43 F10:N10 B11:N11 C18:N18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140" zoomScaleNormal="140" zoomScaleSheetLayoutView="40" workbookViewId="0"/>
  </sheetViews>
  <sheetFormatPr baseColWidth="10" defaultColWidth="9.140625" defaultRowHeight="14.25"/>
  <cols>
    <col min="1" max="1" width="230.28515625" style="1700" customWidth="1"/>
    <col min="2" max="2" width="25.7109375" style="1700" customWidth="1"/>
    <col min="3" max="3" width="15.5703125" style="1700" customWidth="1"/>
    <col min="4" max="16384" width="9.140625" style="1700"/>
  </cols>
  <sheetData>
    <row r="1" spans="1:3" s="1701" customFormat="1" ht="43.5" customHeight="1">
      <c r="A1" s="2073" t="s">
        <v>2062</v>
      </c>
      <c r="B1" s="1708"/>
      <c r="C1" s="1708"/>
    </row>
    <row r="2" spans="1:3" ht="40.5" customHeight="1">
      <c r="A2" s="1701"/>
    </row>
    <row r="3" spans="1:3" s="1704" customFormat="1" ht="18.75">
      <c r="A3" s="1707" t="s">
        <v>1546</v>
      </c>
      <c r="B3" s="1707"/>
    </row>
    <row r="4" spans="1:3" s="1704" customFormat="1" ht="18.75">
      <c r="A4" s="1705"/>
    </row>
    <row r="5" spans="1:3" s="1704" customFormat="1" ht="18.75">
      <c r="A5" s="1707" t="s">
        <v>1547</v>
      </c>
      <c r="B5" s="1709"/>
    </row>
    <row r="6" spans="1:3" s="1704" customFormat="1" ht="18.75">
      <c r="A6" s="1705"/>
    </row>
    <row r="7" spans="1:3" s="1704" customFormat="1" ht="18.75">
      <c r="A7" s="1707" t="s">
        <v>1548</v>
      </c>
      <c r="B7" s="1707"/>
    </row>
    <row r="8" spans="1:3" s="1704" customFormat="1" ht="18.75">
      <c r="A8" s="1705"/>
    </row>
    <row r="9" spans="1:3" s="1704" customFormat="1" ht="18.75">
      <c r="A9" s="1707" t="s">
        <v>1549</v>
      </c>
      <c r="B9" s="1707"/>
    </row>
    <row r="10" spans="1:3" s="1704" customFormat="1" ht="18.75">
      <c r="A10" s="1705"/>
    </row>
    <row r="11" spans="1:3" s="1704" customFormat="1" ht="92.25" customHeight="1">
      <c r="A11" s="2839" t="s">
        <v>1550</v>
      </c>
      <c r="B11" s="2839"/>
    </row>
    <row r="12" spans="1:3" s="1704" customFormat="1" ht="18.75">
      <c r="A12" s="1705"/>
    </row>
    <row r="13" spans="1:3" s="1704" customFormat="1" ht="18.75">
      <c r="A13" s="1707" t="s">
        <v>1551</v>
      </c>
      <c r="B13" s="1707"/>
    </row>
    <row r="14" spans="1:3" s="1704" customFormat="1" ht="18.75">
      <c r="A14" s="1706"/>
    </row>
    <row r="15" spans="1:3" s="1704" customFormat="1" ht="34.5" customHeight="1">
      <c r="A15" s="2839" t="s">
        <v>1552</v>
      </c>
      <c r="B15" s="2839"/>
    </row>
    <row r="16" spans="1:3" s="1704" customFormat="1" ht="18.75">
      <c r="A16" s="1706"/>
    </row>
    <row r="17" spans="1:2" s="1704" customFormat="1" ht="18.75">
      <c r="A17" s="1707" t="s">
        <v>1553</v>
      </c>
      <c r="B17" s="1707"/>
    </row>
    <row r="18" spans="1:2" s="1704" customFormat="1" ht="18.75">
      <c r="A18" s="1706"/>
    </row>
    <row r="19" spans="1:2" s="1704" customFormat="1" ht="60" customHeight="1">
      <c r="A19" s="2839" t="s">
        <v>1554</v>
      </c>
      <c r="B19" s="2839"/>
    </row>
    <row r="20" spans="1:2" s="1704" customFormat="1" ht="18.75">
      <c r="A20" s="1706"/>
    </row>
    <row r="21" spans="1:2" s="1704" customFormat="1" ht="18.75" customHeight="1">
      <c r="A21" s="1707" t="s">
        <v>1555</v>
      </c>
      <c r="B21" s="1707"/>
    </row>
  </sheetData>
  <mergeCells count="3">
    <mergeCell ref="A19:B19"/>
    <mergeCell ref="A15:B15"/>
    <mergeCell ref="A11:B11"/>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S439"/>
  <sheetViews>
    <sheetView showGridLines="0" zoomScale="140" zoomScaleNormal="140" zoomScaleSheetLayoutView="130" workbookViewId="0"/>
  </sheetViews>
  <sheetFormatPr baseColWidth="10" defaultColWidth="10.85546875" defaultRowHeight="22.5" customHeight="1"/>
  <cols>
    <col min="1" max="1" width="4.42578125" style="62" customWidth="1"/>
    <col min="2" max="2" width="30.7109375" style="62" customWidth="1"/>
    <col min="3" max="13" width="6.42578125" style="62" customWidth="1"/>
    <col min="14" max="17" width="10.42578125" style="62" customWidth="1"/>
    <col min="18" max="18" width="10.85546875" style="62" customWidth="1"/>
    <col min="19" max="19" width="49" style="62" customWidth="1"/>
    <col min="20" max="26" width="10.42578125" style="62" customWidth="1"/>
    <col min="27" max="16384" width="10.85546875" style="62"/>
  </cols>
  <sheetData>
    <row r="1" spans="1:13" s="98" customFormat="1" ht="22.5" customHeight="1">
      <c r="A1" s="554"/>
      <c r="B1" s="554"/>
      <c r="C1" s="560"/>
      <c r="D1" s="560"/>
      <c r="E1" s="560"/>
      <c r="F1" s="560"/>
      <c r="G1" s="560"/>
      <c r="H1" s="560"/>
      <c r="I1" s="560"/>
      <c r="J1" s="560"/>
      <c r="K1" s="560"/>
    </row>
    <row r="2" spans="1:13" s="433" customFormat="1" ht="18.75" customHeight="1">
      <c r="A2" s="434" t="s">
        <v>592</v>
      </c>
      <c r="B2" s="434"/>
    </row>
    <row r="3" spans="1:13" s="50" customFormat="1" ht="12" customHeight="1"/>
    <row r="4" spans="1:13" s="142" customFormat="1" ht="13.5" customHeight="1">
      <c r="A4" s="70" t="s">
        <v>1</v>
      </c>
      <c r="B4" s="70"/>
      <c r="C4" s="947" t="s">
        <v>1812</v>
      </c>
      <c r="D4" s="292" t="s">
        <v>1683</v>
      </c>
      <c r="E4" s="292" t="s">
        <v>1650</v>
      </c>
      <c r="F4" s="292" t="s">
        <v>1577</v>
      </c>
      <c r="G4" s="292" t="s">
        <v>1325</v>
      </c>
      <c r="H4" s="292" t="s">
        <v>1288</v>
      </c>
      <c r="I4" s="292" t="s">
        <v>1219</v>
      </c>
      <c r="J4" s="292" t="s">
        <v>1120</v>
      </c>
      <c r="K4" s="292" t="s">
        <v>1075</v>
      </c>
    </row>
    <row r="5" spans="1:13" s="142" customFormat="1" ht="12" customHeight="1">
      <c r="A5" s="294" t="s">
        <v>13</v>
      </c>
      <c r="B5" s="294"/>
      <c r="C5" s="2157">
        <v>8713.13763191424</v>
      </c>
      <c r="D5" s="2158">
        <v>9062.4727820934968</v>
      </c>
      <c r="E5" s="2158">
        <v>8980.954253756001</v>
      </c>
      <c r="F5" s="2158">
        <v>8728.1954150000001</v>
      </c>
      <c r="G5" s="2158">
        <v>8586.6996429999999</v>
      </c>
      <c r="H5" s="2158">
        <v>8700.373999999998</v>
      </c>
      <c r="I5" s="2158">
        <v>8227.9419999999991</v>
      </c>
      <c r="J5" s="2158">
        <v>7867.3459999999995</v>
      </c>
      <c r="K5" s="2158">
        <v>7691.2430000000004</v>
      </c>
    </row>
    <row r="6" spans="1:13" s="1390" customFormat="1" ht="12" customHeight="1">
      <c r="A6" s="1392" t="s">
        <v>1084</v>
      </c>
      <c r="B6" s="1913"/>
      <c r="C6" s="2159">
        <v>1991.0859762704599</v>
      </c>
      <c r="D6" s="2160">
        <v>2081.6725807893499</v>
      </c>
      <c r="E6" s="2160">
        <v>2079.8216870692495</v>
      </c>
      <c r="F6" s="2160">
        <v>2489.1152440000001</v>
      </c>
      <c r="G6" s="2160">
        <v>2211.6721590000002</v>
      </c>
      <c r="H6" s="2160">
        <v>2313.3199999999997</v>
      </c>
      <c r="I6" s="2160">
        <v>2229.3130000000001</v>
      </c>
      <c r="J6" s="2160">
        <v>2241.7800000000002</v>
      </c>
      <c r="K6" s="2160">
        <v>2184.5039999999999</v>
      </c>
    </row>
    <row r="7" spans="1:13" s="1390" customFormat="1" ht="12" customHeight="1">
      <c r="A7" s="1392" t="s">
        <v>1703</v>
      </c>
      <c r="B7" s="1913"/>
      <c r="C7" s="2159">
        <v>2384.3316121969601</v>
      </c>
      <c r="D7" s="2160">
        <v>2163.7018943584508</v>
      </c>
      <c r="E7" s="2160">
        <v>1945.3399344852405</v>
      </c>
      <c r="F7" s="2160">
        <v>1173.7952230000001</v>
      </c>
      <c r="G7" s="2160">
        <v>3400.0713660000001</v>
      </c>
      <c r="H7" s="2160">
        <v>278.82299999999941</v>
      </c>
      <c r="I7" s="2160">
        <v>1816.9079999999999</v>
      </c>
      <c r="J7" s="2160">
        <v>1132.2760000000001</v>
      </c>
      <c r="K7" s="2160">
        <v>2089.0889999999999</v>
      </c>
    </row>
    <row r="8" spans="1:13" s="1390" customFormat="1" ht="12" customHeight="1">
      <c r="A8" s="1392" t="s">
        <v>1085</v>
      </c>
      <c r="B8" s="1913"/>
      <c r="C8" s="2159">
        <v>111.93177600000021</v>
      </c>
      <c r="D8" s="2160">
        <v>-681.24012468000001</v>
      </c>
      <c r="E8" s="2160">
        <v>68.577695010000042</v>
      </c>
      <c r="F8" s="2160">
        <v>170.43273632999995</v>
      </c>
      <c r="G8" s="2160">
        <v>52.97003534000001</v>
      </c>
      <c r="H8" s="2160">
        <v>184.71899999999997</v>
      </c>
      <c r="I8" s="2160">
        <v>136.417</v>
      </c>
      <c r="J8" s="2160">
        <v>182.69499999999999</v>
      </c>
      <c r="K8" s="2160">
        <v>105.239</v>
      </c>
    </row>
    <row r="9" spans="1:13" s="1390" customFormat="1" ht="12" customHeight="1">
      <c r="A9" s="1392" t="s">
        <v>1611</v>
      </c>
      <c r="B9" s="1913"/>
      <c r="C9" s="2159">
        <v>114.98853299999999</v>
      </c>
      <c r="D9" s="2160">
        <v>132.036745</v>
      </c>
      <c r="E9" s="2160">
        <v>131.56568300000001</v>
      </c>
      <c r="F9" s="2160">
        <v>166.36099999999999</v>
      </c>
      <c r="G9" s="2160">
        <v>103.54300000000001</v>
      </c>
      <c r="H9" s="2160">
        <v>129.18700000000001</v>
      </c>
      <c r="I9" s="2160">
        <v>121.23699999999999</v>
      </c>
      <c r="J9" s="2160">
        <v>139.202</v>
      </c>
      <c r="K9" s="2160">
        <v>101.854</v>
      </c>
    </row>
    <row r="10" spans="1:13" s="1390" customFormat="1" ht="12" customHeight="1">
      <c r="A10" s="1392" t="s">
        <v>1086</v>
      </c>
      <c r="B10" s="1913"/>
      <c r="C10" s="2159">
        <v>339.78555071199997</v>
      </c>
      <c r="D10" s="2160">
        <v>129.04026494870709</v>
      </c>
      <c r="E10" s="2160">
        <v>247.17708476679991</v>
      </c>
      <c r="F10" s="2160">
        <v>220.98049900000001</v>
      </c>
      <c r="G10" s="2160">
        <v>361.49710199999998</v>
      </c>
      <c r="H10" s="2160">
        <v>445.60899999999987</v>
      </c>
      <c r="I10" s="2160">
        <v>256.47199999999998</v>
      </c>
      <c r="J10" s="2160">
        <v>391.197</v>
      </c>
      <c r="K10" s="2160">
        <v>396.74200000000002</v>
      </c>
    </row>
    <row r="11" spans="1:13" s="142" customFormat="1" ht="12" customHeight="1">
      <c r="A11" s="1391" t="s">
        <v>1704</v>
      </c>
      <c r="B11" s="1391"/>
      <c r="C11" s="2161">
        <v>4942.1234481794199</v>
      </c>
      <c r="D11" s="2162">
        <v>3825.2113604165079</v>
      </c>
      <c r="E11" s="2162">
        <v>4472.48208433129</v>
      </c>
      <c r="F11" s="2162">
        <v>4220.6847023299997</v>
      </c>
      <c r="G11" s="2162">
        <v>6129.7536623400001</v>
      </c>
      <c r="H11" s="2162">
        <v>3351.657999999999</v>
      </c>
      <c r="I11" s="2162">
        <v>4560.3469999999998</v>
      </c>
      <c r="J11" s="2162">
        <v>4087.1500000000005</v>
      </c>
      <c r="K11" s="2162">
        <v>4877.4279999999999</v>
      </c>
      <c r="L11" s="1739"/>
    </row>
    <row r="12" spans="1:13" s="142" customFormat="1" ht="12" customHeight="1">
      <c r="A12" s="298" t="s">
        <v>120</v>
      </c>
      <c r="B12" s="298"/>
      <c r="C12" s="2163">
        <v>13655.2610800937</v>
      </c>
      <c r="D12" s="2164">
        <v>12887.684142510005</v>
      </c>
      <c r="E12" s="2164">
        <v>13453.436338087291</v>
      </c>
      <c r="F12" s="2164">
        <v>12948.88011733</v>
      </c>
      <c r="G12" s="2164">
        <v>14716.453305340001</v>
      </c>
      <c r="H12" s="2164">
        <v>12052.031999999997</v>
      </c>
      <c r="I12" s="2164">
        <v>12788.288999999999</v>
      </c>
      <c r="J12" s="2164">
        <v>11954.495999999999</v>
      </c>
      <c r="K12" s="2164">
        <v>12568.671</v>
      </c>
    </row>
    <row r="13" spans="1:13" s="142" customFormat="1" ht="12" customHeight="1">
      <c r="A13" s="296" t="s">
        <v>169</v>
      </c>
      <c r="B13" s="296"/>
      <c r="C13" s="2157">
        <v>-5157.2094094471195</v>
      </c>
      <c r="D13" s="2165">
        <v>-5437.3403266376999</v>
      </c>
      <c r="E13" s="2158">
        <v>-5103.178514462601</v>
      </c>
      <c r="F13" s="2158">
        <v>-5311.9464632340005</v>
      </c>
      <c r="G13" s="2165">
        <v>-5215.1912896679996</v>
      </c>
      <c r="H13" s="2165">
        <v>-5045.4661773689959</v>
      </c>
      <c r="I13" s="2165">
        <v>-5088.1729999999998</v>
      </c>
      <c r="J13" s="2165">
        <v>-5149.7380000000003</v>
      </c>
      <c r="K13" s="2165">
        <v>-5168.4679999999998</v>
      </c>
      <c r="L13" s="1739"/>
    </row>
    <row r="14" spans="1:13" s="477" customFormat="1" ht="12" customHeight="1">
      <c r="A14" s="318" t="s">
        <v>1608</v>
      </c>
      <c r="B14" s="1818"/>
      <c r="C14" s="2166">
        <v>-553.41300000000001</v>
      </c>
      <c r="D14" s="2167">
        <v>1811.4996031972</v>
      </c>
      <c r="E14" s="2167">
        <v>-216.13340049760001</v>
      </c>
      <c r="F14" s="2167">
        <v>-215.033355766</v>
      </c>
      <c r="G14" s="2167">
        <v>-222.913923332</v>
      </c>
      <c r="H14" s="2168">
        <v>-42.146999999999998</v>
      </c>
      <c r="I14" s="2167">
        <v>-74.231999999999999</v>
      </c>
      <c r="J14" s="2167">
        <v>-82.91</v>
      </c>
      <c r="K14" s="2167">
        <v>-23.513999999999999</v>
      </c>
      <c r="M14" s="1789"/>
    </row>
    <row r="15" spans="1:13" s="142" customFormat="1" ht="12" customHeight="1">
      <c r="A15" s="294" t="s">
        <v>245</v>
      </c>
      <c r="B15" s="301"/>
      <c r="C15" s="2169">
        <v>7944.63867064654</v>
      </c>
      <c r="D15" s="2170">
        <v>9261.7784190695056</v>
      </c>
      <c r="E15" s="2170">
        <v>8134.1244231270903</v>
      </c>
      <c r="F15" s="2170">
        <v>7421.9002983299997</v>
      </c>
      <c r="G15" s="2170">
        <v>9278.3480923400002</v>
      </c>
      <c r="H15" s="2170">
        <v>6964.4188226310016</v>
      </c>
      <c r="I15" s="2170">
        <v>7625.8839999999991</v>
      </c>
      <c r="J15" s="2170">
        <v>6721.8469999999988</v>
      </c>
      <c r="K15" s="2170">
        <v>7376.6890000000003</v>
      </c>
    </row>
    <row r="16" spans="1:13" s="142" customFormat="1" ht="12" customHeight="1">
      <c r="A16" s="303" t="s">
        <v>30</v>
      </c>
      <c r="B16" s="303"/>
      <c r="C16" s="2157">
        <v>-5.9415017019</v>
      </c>
      <c r="D16" s="2158">
        <v>-8.8225439219000066</v>
      </c>
      <c r="E16" s="2158">
        <v>-2.6727484863000015</v>
      </c>
      <c r="F16" s="2158">
        <v>44.670144000000001</v>
      </c>
      <c r="G16" s="2158">
        <v>11.620803</v>
      </c>
      <c r="H16" s="2158">
        <v>41.501999999999995</v>
      </c>
      <c r="I16" s="2158">
        <v>13.308999999999999</v>
      </c>
      <c r="J16" s="2158">
        <v>-2.6960000000000002</v>
      </c>
      <c r="K16" s="2158">
        <v>1E-4</v>
      </c>
    </row>
    <row r="17" spans="1:16" s="142" customFormat="1" ht="12" customHeight="1">
      <c r="A17" s="318" t="s">
        <v>250</v>
      </c>
      <c r="B17" s="318"/>
      <c r="C17" s="2171">
        <v>-1174.200106082</v>
      </c>
      <c r="D17" s="2172">
        <v>-1420.4156189323003</v>
      </c>
      <c r="E17" s="2172">
        <v>391.72359211649996</v>
      </c>
      <c r="F17" s="2172">
        <v>-666.59406899999999</v>
      </c>
      <c r="G17" s="2172">
        <v>-574.58509400000003</v>
      </c>
      <c r="H17" s="2172">
        <v>-821.44100000000003</v>
      </c>
      <c r="I17" s="2172">
        <v>-183.23400000000001</v>
      </c>
      <c r="J17" s="2172">
        <v>-554.05499999999995</v>
      </c>
      <c r="K17" s="2172">
        <v>-80.165999999999997</v>
      </c>
    </row>
    <row r="18" spans="1:16" s="142" customFormat="1" ht="12" customHeight="1">
      <c r="A18" s="304" t="s">
        <v>9</v>
      </c>
      <c r="B18" s="556"/>
      <c r="C18" s="2169">
        <v>6764.4970628626406</v>
      </c>
      <c r="D18" s="2170">
        <v>7832.5402562153049</v>
      </c>
      <c r="E18" s="2170">
        <v>8523.1752667572891</v>
      </c>
      <c r="F18" s="2170">
        <v>6799.9763733299997</v>
      </c>
      <c r="G18" s="2170">
        <v>8715.38380134</v>
      </c>
      <c r="H18" s="2170">
        <v>6184.4798226310022</v>
      </c>
      <c r="I18" s="2170">
        <v>7455.9589999999989</v>
      </c>
      <c r="J18" s="2170">
        <v>6165.0959999999986</v>
      </c>
      <c r="K18" s="2170">
        <v>7296.5230000000001</v>
      </c>
    </row>
    <row r="19" spans="1:16" s="142" customFormat="1" ht="12" customHeight="1">
      <c r="A19" s="296" t="s">
        <v>1089</v>
      </c>
      <c r="B19" s="296"/>
      <c r="C19" s="2157">
        <v>-1529.39609450228</v>
      </c>
      <c r="D19" s="2158">
        <v>-1076.9677750569999</v>
      </c>
      <c r="E19" s="2158">
        <v>-2138.5430703161996</v>
      </c>
      <c r="F19" s="2158">
        <v>-1701.6027608325001</v>
      </c>
      <c r="G19" s="2158">
        <v>-2130.9997740849999</v>
      </c>
      <c r="H19" s="2158">
        <v>-1236.0069999999996</v>
      </c>
      <c r="I19" s="2158">
        <v>-1827.9159999999999</v>
      </c>
      <c r="J19" s="2158">
        <v>-1600.2149999999999</v>
      </c>
      <c r="K19" s="2158">
        <v>-1799.0360000000001</v>
      </c>
    </row>
    <row r="20" spans="1:16" s="142" customFormat="1" ht="12" customHeight="1">
      <c r="A20" s="294" t="s">
        <v>195</v>
      </c>
      <c r="B20" s="301"/>
      <c r="C20" s="2157">
        <v>-12.9279811</v>
      </c>
      <c r="D20" s="2158">
        <v>27.927850339999999</v>
      </c>
      <c r="E20" s="2158">
        <v>-14.483456000000004</v>
      </c>
      <c r="F20" s="2158">
        <v>-17.026274999999998</v>
      </c>
      <c r="G20" s="2158">
        <v>-47.281469999999999</v>
      </c>
      <c r="H20" s="2158">
        <v>16.465000000000003</v>
      </c>
      <c r="I20" s="2167">
        <v>-8.2029999999999994</v>
      </c>
      <c r="J20" s="2167">
        <v>-11.491</v>
      </c>
      <c r="K20" s="2167">
        <v>-18.994</v>
      </c>
    </row>
    <row r="21" spans="1:16" s="142" customFormat="1" ht="12" customHeight="1">
      <c r="A21" s="305" t="s">
        <v>10</v>
      </c>
      <c r="B21" s="305"/>
      <c r="C21" s="2173">
        <v>5222.1729872603601</v>
      </c>
      <c r="D21" s="2174">
        <v>6783.5003314983051</v>
      </c>
      <c r="E21" s="2174">
        <v>6370.1487404410891</v>
      </c>
      <c r="F21" s="2174">
        <v>5081.3473374974992</v>
      </c>
      <c r="G21" s="2174">
        <v>6537.1025572550006</v>
      </c>
      <c r="H21" s="2174">
        <v>4964.9378226310027</v>
      </c>
      <c r="I21" s="2174">
        <v>5619.8399999999983</v>
      </c>
      <c r="J21" s="2174">
        <v>4553.3899999999985</v>
      </c>
      <c r="K21" s="2174">
        <v>5478.4930000000004</v>
      </c>
    </row>
    <row r="22" spans="1:16" s="142" customFormat="1" ht="12" customHeight="1">
      <c r="A22" s="305" t="s">
        <v>1353</v>
      </c>
      <c r="B22" s="305"/>
      <c r="C22" s="2173">
        <v>5107.2241072603601</v>
      </c>
      <c r="D22" s="2174">
        <v>6657.9726814982687</v>
      </c>
      <c r="E22" s="2174">
        <v>6245.1843654410259</v>
      </c>
      <c r="F22" s="2174">
        <v>4971.3643914975009</v>
      </c>
      <c r="G22" s="2174">
        <v>6523.1021862549987</v>
      </c>
      <c r="H22" s="2174">
        <v>4964.9378226310027</v>
      </c>
      <c r="I22" s="2174">
        <v>5619.8399999999983</v>
      </c>
      <c r="J22" s="2174">
        <v>4553.3899999999985</v>
      </c>
      <c r="K22" s="2174">
        <v>5478.4930000000004</v>
      </c>
    </row>
    <row r="23" spans="1:16" s="63" customFormat="1" ht="7.5" customHeight="1">
      <c r="D23" s="1790"/>
      <c r="E23" s="1790"/>
      <c r="F23" s="1790"/>
      <c r="G23" s="1790"/>
      <c r="H23" s="1790"/>
      <c r="I23" s="1790"/>
      <c r="J23" s="1790"/>
      <c r="K23" s="1790"/>
    </row>
    <row r="24" spans="1:16" s="63" customFormat="1" ht="12.75" customHeight="1">
      <c r="A24" s="2628" t="s">
        <v>1211</v>
      </c>
      <c r="B24" s="2628"/>
      <c r="C24" s="2628"/>
      <c r="D24" s="2628"/>
      <c r="E24" s="2628"/>
      <c r="F24" s="2628"/>
      <c r="G24" s="2628"/>
      <c r="H24" s="2628"/>
      <c r="I24" s="2628"/>
      <c r="J24" s="2628"/>
      <c r="K24" s="2628"/>
      <c r="P24" s="1803"/>
    </row>
    <row r="25" spans="1:16" s="63" customFormat="1" ht="12.75" customHeight="1">
      <c r="A25" s="2619" t="s">
        <v>1706</v>
      </c>
      <c r="B25" s="2619"/>
      <c r="C25" s="2619"/>
      <c r="D25" s="2619"/>
      <c r="E25" s="2619"/>
      <c r="F25" s="2619"/>
      <c r="G25" s="2619"/>
      <c r="H25" s="2619"/>
      <c r="I25" s="2619"/>
      <c r="J25" s="2619"/>
      <c r="K25" s="2619"/>
    </row>
    <row r="26" spans="1:16" s="63" customFormat="1" ht="12.75" customHeight="1">
      <c r="A26" s="2619" t="s">
        <v>1705</v>
      </c>
      <c r="B26" s="2619"/>
      <c r="C26" s="2619"/>
      <c r="D26" s="2619"/>
      <c r="E26" s="2619"/>
      <c r="F26" s="2619"/>
      <c r="G26" s="2619"/>
      <c r="H26" s="2619"/>
      <c r="I26" s="2619"/>
      <c r="J26" s="2619"/>
      <c r="K26" s="2619"/>
    </row>
    <row r="27" spans="1:16" s="63" customFormat="1" ht="21.75" customHeight="1">
      <c r="A27" s="2628" t="s">
        <v>0</v>
      </c>
      <c r="B27" s="2628"/>
      <c r="C27" s="2628"/>
      <c r="D27" s="2628"/>
      <c r="E27" s="2628"/>
      <c r="F27" s="2628"/>
      <c r="G27" s="2628"/>
      <c r="H27" s="2628"/>
      <c r="I27" s="2628"/>
      <c r="J27" s="2628"/>
      <c r="K27" s="2628"/>
    </row>
    <row r="28" spans="1:16" s="63" customFormat="1" ht="15.95" customHeight="1">
      <c r="C28" s="478"/>
      <c r="D28" s="478"/>
      <c r="E28" s="478"/>
      <c r="F28" s="478"/>
      <c r="G28" s="478"/>
      <c r="H28" s="478"/>
    </row>
    <row r="29" spans="1:16" s="433" customFormat="1" ht="18.75" customHeight="1">
      <c r="A29" s="432" t="s">
        <v>593</v>
      </c>
      <c r="B29" s="432"/>
    </row>
    <row r="30" spans="1:16" s="50" customFormat="1" ht="12" customHeight="1"/>
    <row r="31" spans="1:16" s="142" customFormat="1" ht="13.5" customHeight="1">
      <c r="A31" s="70" t="s">
        <v>1</v>
      </c>
      <c r="B31" s="70"/>
      <c r="C31" s="947" t="s">
        <v>1812</v>
      </c>
      <c r="D31" s="292" t="s">
        <v>1683</v>
      </c>
      <c r="E31" s="292" t="s">
        <v>1650</v>
      </c>
      <c r="F31" s="292" t="s">
        <v>1577</v>
      </c>
      <c r="G31" s="292" t="s">
        <v>1325</v>
      </c>
      <c r="H31" s="292" t="s">
        <v>1288</v>
      </c>
      <c r="I31" s="292" t="s">
        <v>1219</v>
      </c>
      <c r="J31" s="292" t="s">
        <v>1120</v>
      </c>
      <c r="K31" s="292" t="s">
        <v>1075</v>
      </c>
    </row>
    <row r="32" spans="1:16" s="142" customFormat="1" ht="12" customHeight="1">
      <c r="A32" s="294" t="s">
        <v>13</v>
      </c>
      <c r="B32" s="294"/>
      <c r="C32" s="2157">
        <v>8713.13763191424</v>
      </c>
      <c r="D32" s="2158">
        <v>9062.4727820934968</v>
      </c>
      <c r="E32" s="2158">
        <v>8980.9542537560046</v>
      </c>
      <c r="F32" s="2158">
        <v>8728.1949999999997</v>
      </c>
      <c r="G32" s="2158">
        <v>8586.7000000000007</v>
      </c>
      <c r="H32" s="2158">
        <v>8700.373999999998</v>
      </c>
      <c r="I32" s="2158">
        <v>8227.9419999999991</v>
      </c>
      <c r="J32" s="2158">
        <v>7867.3459999999995</v>
      </c>
      <c r="K32" s="2158">
        <v>7691.2430000000004</v>
      </c>
    </row>
    <row r="33" spans="1:14" s="1390" customFormat="1" ht="12" customHeight="1">
      <c r="A33" s="1392" t="s">
        <v>1084</v>
      </c>
      <c r="B33" s="1913"/>
      <c r="C33" s="2159">
        <v>1991.0859762704599</v>
      </c>
      <c r="D33" s="2160">
        <v>2081.6725807893395</v>
      </c>
      <c r="E33" s="2160">
        <v>2079.8216870692604</v>
      </c>
      <c r="F33" s="2160">
        <v>2489.1150000000002</v>
      </c>
      <c r="G33" s="2160">
        <v>2211.672</v>
      </c>
      <c r="H33" s="2160">
        <v>2313.3199999999997</v>
      </c>
      <c r="I33" s="2160">
        <v>2229.3130000000001</v>
      </c>
      <c r="J33" s="2160">
        <v>2241.7800000000002</v>
      </c>
      <c r="K33" s="2160">
        <v>2184.5039999999999</v>
      </c>
    </row>
    <row r="34" spans="1:14" s="1390" customFormat="1" ht="12" customHeight="1">
      <c r="A34" s="1392" t="s">
        <v>31</v>
      </c>
      <c r="B34" s="1913"/>
      <c r="C34" s="2159">
        <v>1381.0582757117136</v>
      </c>
      <c r="D34" s="2160">
        <v>2168.00389435846</v>
      </c>
      <c r="E34" s="2160">
        <v>1012.4959344852407</v>
      </c>
      <c r="F34" s="2160">
        <v>1228.0070000000001</v>
      </c>
      <c r="G34" s="2160">
        <v>1589.6389999999999</v>
      </c>
      <c r="H34" s="2160">
        <v>-229.17700000000059</v>
      </c>
      <c r="I34" s="2160">
        <v>1368.0719999999999</v>
      </c>
      <c r="J34" s="2160">
        <v>1099.077</v>
      </c>
      <c r="K34" s="2160">
        <v>2684.9929999999999</v>
      </c>
    </row>
    <row r="35" spans="1:14" s="1390" customFormat="1" ht="12" customHeight="1">
      <c r="A35" s="1392" t="s">
        <v>1085</v>
      </c>
      <c r="B35" s="1913"/>
      <c r="C35" s="2159">
        <v>111.93177600000021</v>
      </c>
      <c r="D35" s="2160">
        <v>-681.24012468000001</v>
      </c>
      <c r="E35" s="2160">
        <v>68.577695010000042</v>
      </c>
      <c r="F35" s="2160">
        <v>170.43273632999995</v>
      </c>
      <c r="G35" s="2160">
        <v>52.97003534000001</v>
      </c>
      <c r="H35" s="2160">
        <v>184.71899999999997</v>
      </c>
      <c r="I35" s="2160">
        <v>136.417</v>
      </c>
      <c r="J35" s="2160">
        <v>182.69499999999999</v>
      </c>
      <c r="K35" s="2160">
        <v>105.239</v>
      </c>
    </row>
    <row r="36" spans="1:14" s="1390" customFormat="1" ht="12" customHeight="1">
      <c r="A36" s="1392" t="s">
        <v>1611</v>
      </c>
      <c r="B36" s="1913"/>
      <c r="C36" s="2159">
        <v>114.98853299999999</v>
      </c>
      <c r="D36" s="2160">
        <v>132.036745</v>
      </c>
      <c r="E36" s="2160">
        <v>131.56568300000001</v>
      </c>
      <c r="F36" s="2160">
        <v>166.36099999999999</v>
      </c>
      <c r="G36" s="2160">
        <v>103.54300000000001</v>
      </c>
      <c r="H36" s="2160">
        <v>129.18700000000001</v>
      </c>
      <c r="I36" s="2160">
        <v>121.23699999999999</v>
      </c>
      <c r="J36" s="2160">
        <v>139.202</v>
      </c>
      <c r="K36" s="2160">
        <v>101.854</v>
      </c>
    </row>
    <row r="37" spans="1:14" s="1390" customFormat="1" ht="12" customHeight="1">
      <c r="A37" s="1392" t="s">
        <v>1086</v>
      </c>
      <c r="B37" s="1913"/>
      <c r="C37" s="2159">
        <v>339.78555071199997</v>
      </c>
      <c r="D37" s="2175">
        <v>129.040264948703</v>
      </c>
      <c r="E37" s="2175">
        <v>247.17708476680195</v>
      </c>
      <c r="F37" s="2175">
        <v>220.98100000000002</v>
      </c>
      <c r="G37" s="2175">
        <v>361.49700000000001</v>
      </c>
      <c r="H37" s="2175">
        <v>445.60899999999987</v>
      </c>
      <c r="I37" s="2175">
        <v>256.47199999999998</v>
      </c>
      <c r="J37" s="2175">
        <v>391.197</v>
      </c>
      <c r="K37" s="2175">
        <v>396.74200000000002</v>
      </c>
    </row>
    <row r="38" spans="1:14" s="142" customFormat="1" ht="12" customHeight="1">
      <c r="A38" s="1391" t="s">
        <v>174</v>
      </c>
      <c r="B38" s="1389"/>
      <c r="C38" s="2161">
        <v>3938.8501116941738</v>
      </c>
      <c r="D38" s="2176">
        <v>3829.5133604165021</v>
      </c>
      <c r="E38" s="2176">
        <v>3539.6380843313027</v>
      </c>
      <c r="F38" s="2176">
        <v>4274.8967363299998</v>
      </c>
      <c r="G38" s="2176">
        <v>4319.32103534</v>
      </c>
      <c r="H38" s="2176">
        <v>2843.657999999999</v>
      </c>
      <c r="I38" s="2176">
        <v>4111.5110000000004</v>
      </c>
      <c r="J38" s="2176">
        <v>4053.951</v>
      </c>
      <c r="K38" s="2176">
        <v>5473.3319999999994</v>
      </c>
    </row>
    <row r="39" spans="1:14" s="142" customFormat="1" ht="12" customHeight="1">
      <c r="A39" s="298" t="s">
        <v>120</v>
      </c>
      <c r="B39" s="298"/>
      <c r="C39" s="2163">
        <v>12651.987743608413</v>
      </c>
      <c r="D39" s="2177">
        <v>12891.986142509999</v>
      </c>
      <c r="E39" s="2177">
        <v>12520.592338087306</v>
      </c>
      <c r="F39" s="2177">
        <v>13003.09173633</v>
      </c>
      <c r="G39" s="2177">
        <v>12906.02103534</v>
      </c>
      <c r="H39" s="2177">
        <v>11544.031999999997</v>
      </c>
      <c r="I39" s="2177">
        <v>12339.453</v>
      </c>
      <c r="J39" s="2177">
        <v>11921.296999999999</v>
      </c>
      <c r="K39" s="2177">
        <v>13164.575000000001</v>
      </c>
    </row>
    <row r="40" spans="1:14" s="142" customFormat="1" ht="12" customHeight="1">
      <c r="A40" s="296" t="s">
        <v>169</v>
      </c>
      <c r="B40" s="296"/>
      <c r="C40" s="2157">
        <v>-5157.2094094471195</v>
      </c>
      <c r="D40" s="2158">
        <v>-5437.3403266376999</v>
      </c>
      <c r="E40" s="2158">
        <v>-5103.1785144625692</v>
      </c>
      <c r="F40" s="2158">
        <v>-5311.9466442339999</v>
      </c>
      <c r="G40" s="2165">
        <v>-5215.1909999999998</v>
      </c>
      <c r="H40" s="2165">
        <v>-5045.4661773689959</v>
      </c>
      <c r="I40" s="2165">
        <v>-5088.1729999999998</v>
      </c>
      <c r="J40" s="2165">
        <v>-5149.7380000000003</v>
      </c>
      <c r="K40" s="2165">
        <v>-5168.4679999999998</v>
      </c>
    </row>
    <row r="41" spans="1:14" s="142" customFormat="1" ht="12" customHeight="1">
      <c r="A41" s="296" t="s">
        <v>1608</v>
      </c>
      <c r="B41" s="296"/>
      <c r="C41" s="2157">
        <v>-553.41300000000001</v>
      </c>
      <c r="D41" s="2158">
        <v>1811.4996031972</v>
      </c>
      <c r="E41" s="2158">
        <v>-216.13340049760001</v>
      </c>
      <c r="F41" s="2158">
        <v>-215.033355766</v>
      </c>
      <c r="G41" s="2165">
        <v>-222.91399999999999</v>
      </c>
      <c r="H41" s="2165">
        <v>-42.146999999999998</v>
      </c>
      <c r="I41" s="2165">
        <v>-74.231999999999999</v>
      </c>
      <c r="J41" s="2165">
        <v>-82.91</v>
      </c>
      <c r="K41" s="2165">
        <v>-23.513999999999999</v>
      </c>
      <c r="L41" s="477"/>
      <c r="M41" s="477"/>
    </row>
    <row r="42" spans="1:14" s="142" customFormat="1" ht="12" customHeight="1">
      <c r="A42" s="1819" t="s">
        <v>245</v>
      </c>
      <c r="B42" s="1820"/>
      <c r="C42" s="2169">
        <v>6941.3653341612935</v>
      </c>
      <c r="D42" s="2170">
        <v>9266.080419069498</v>
      </c>
      <c r="E42" s="2170">
        <v>7201.2804231271375</v>
      </c>
      <c r="F42" s="2170">
        <v>7476.11173633</v>
      </c>
      <c r="G42" s="2170">
        <v>7467.9160353400002</v>
      </c>
      <c r="H42" s="2170">
        <v>6456.4188226310016</v>
      </c>
      <c r="I42" s="2170">
        <v>7177.0479999999998</v>
      </c>
      <c r="J42" s="2170">
        <v>6688.6479999999983</v>
      </c>
      <c r="K42" s="2170">
        <v>7972.5930000000008</v>
      </c>
    </row>
    <row r="43" spans="1:14" s="142" customFormat="1" ht="12" customHeight="1">
      <c r="A43" s="1821" t="s">
        <v>30</v>
      </c>
      <c r="B43" s="1821"/>
      <c r="C43" s="2157">
        <v>-5.9415017019</v>
      </c>
      <c r="D43" s="2158">
        <v>-8.8225439219000066</v>
      </c>
      <c r="E43" s="2158">
        <v>-2.6727484863000015</v>
      </c>
      <c r="F43" s="2158">
        <v>44.67</v>
      </c>
      <c r="G43" s="2158">
        <v>11.621</v>
      </c>
      <c r="H43" s="2165">
        <v>41.501999999999995</v>
      </c>
      <c r="I43" s="2158">
        <v>13.308999999999999</v>
      </c>
      <c r="J43" s="2158">
        <v>-2.6960000000000002</v>
      </c>
      <c r="K43" s="2158">
        <v>0</v>
      </c>
    </row>
    <row r="44" spans="1:14" s="142" customFormat="1" ht="12" customHeight="1">
      <c r="A44" s="318" t="s">
        <v>250</v>
      </c>
      <c r="B44" s="296"/>
      <c r="C44" s="2171">
        <v>-1174.200106082</v>
      </c>
      <c r="D44" s="2158">
        <v>-1420.4156189323003</v>
      </c>
      <c r="E44" s="2158">
        <v>391.72359211649996</v>
      </c>
      <c r="F44" s="2158">
        <v>-666.59400000000005</v>
      </c>
      <c r="G44" s="2172">
        <v>-574.58500000000004</v>
      </c>
      <c r="H44" s="2178">
        <v>-821.44100000000003</v>
      </c>
      <c r="I44" s="2172">
        <v>-183.23400000000001</v>
      </c>
      <c r="J44" s="2172">
        <v>-554.05499999999995</v>
      </c>
      <c r="K44" s="2158">
        <v>-80.165999999999997</v>
      </c>
    </row>
    <row r="45" spans="1:14" s="142" customFormat="1" ht="12" customHeight="1">
      <c r="A45" s="316" t="s">
        <v>9</v>
      </c>
      <c r="B45" s="555"/>
      <c r="C45" s="2157">
        <v>5761.2237263773932</v>
      </c>
      <c r="D45" s="2170">
        <v>7836.8422562152973</v>
      </c>
      <c r="E45" s="2170">
        <v>7590.3312667573373</v>
      </c>
      <c r="F45" s="2170">
        <v>6854.18773633</v>
      </c>
      <c r="G45" s="2170">
        <v>6904.9520353400003</v>
      </c>
      <c r="H45" s="2170">
        <v>5676.4798226310022</v>
      </c>
      <c r="I45" s="2170">
        <v>7007.1229999999996</v>
      </c>
      <c r="J45" s="2170">
        <v>6131.8969999999981</v>
      </c>
      <c r="K45" s="2170">
        <v>7892.4270000000006</v>
      </c>
    </row>
    <row r="46" spans="1:14" s="142" customFormat="1" ht="12" customHeight="1">
      <c r="A46" s="296" t="s">
        <v>1089</v>
      </c>
      <c r="B46" s="296"/>
      <c r="C46" s="2157">
        <v>-1278.5777603809684</v>
      </c>
      <c r="D46" s="2165">
        <v>-1078.129315057</v>
      </c>
      <c r="E46" s="2165">
        <v>-1886.6751903162001</v>
      </c>
      <c r="F46" s="2165">
        <v>-1716.6032508325</v>
      </c>
      <c r="G46" s="2165">
        <v>-1642.4145270849999</v>
      </c>
      <c r="H46" s="2165">
        <v>-1099.0069999999996</v>
      </c>
      <c r="I46" s="2165">
        <v>-1706.9159999999999</v>
      </c>
      <c r="J46" s="2165">
        <v>-1591.3040000000001</v>
      </c>
      <c r="K46" s="2165">
        <v>-1959.9300799999999</v>
      </c>
      <c r="L46" s="477" t="s">
        <v>0</v>
      </c>
      <c r="M46" s="477"/>
      <c r="N46" s="477"/>
    </row>
    <row r="47" spans="1:14" s="142" customFormat="1" ht="12" customHeight="1">
      <c r="A47" s="558" t="s">
        <v>195</v>
      </c>
      <c r="B47" s="559"/>
      <c r="C47" s="2157">
        <v>-12.9279811</v>
      </c>
      <c r="D47" s="2158">
        <v>27.927850339999999</v>
      </c>
      <c r="E47" s="2158">
        <v>-14.483456000000004</v>
      </c>
      <c r="F47" s="2158">
        <v>-17.026</v>
      </c>
      <c r="G47" s="2158">
        <v>-47.280999999999999</v>
      </c>
      <c r="H47" s="2165">
        <v>16.465000000000003</v>
      </c>
      <c r="I47" s="2167">
        <v>-8.2029999999999994</v>
      </c>
      <c r="J47" s="2158">
        <v>-11.491</v>
      </c>
      <c r="K47" s="2167">
        <v>-18.994</v>
      </c>
    </row>
    <row r="48" spans="1:14" s="142" customFormat="1" ht="12" customHeight="1">
      <c r="A48" s="305" t="s">
        <v>10</v>
      </c>
      <c r="B48" s="305"/>
      <c r="C48" s="2173">
        <v>4469.7179848964252</v>
      </c>
      <c r="D48" s="2174">
        <v>6786.6407914982974</v>
      </c>
      <c r="E48" s="2174">
        <v>5689.172620441137</v>
      </c>
      <c r="F48" s="2174">
        <v>5120.5584854975004</v>
      </c>
      <c r="G48" s="2174">
        <v>5215.256508255</v>
      </c>
      <c r="H48" s="2174">
        <v>4593.9378226310027</v>
      </c>
      <c r="I48" s="2174">
        <v>5292.003999999999</v>
      </c>
      <c r="J48" s="2174">
        <v>4529.101999999998</v>
      </c>
      <c r="K48" s="2174">
        <v>5913.4029200000004</v>
      </c>
      <c r="M48" s="1739" t="s">
        <v>0</v>
      </c>
      <c r="N48" s="1740" t="s">
        <v>0</v>
      </c>
    </row>
    <row r="49" spans="1:17" s="142" customFormat="1" ht="12" customHeight="1">
      <c r="A49" s="305" t="s">
        <v>1353</v>
      </c>
      <c r="B49" s="305"/>
      <c r="C49" s="2173">
        <v>4354.7691048964252</v>
      </c>
      <c r="D49" s="2174">
        <v>6661.1131414982756</v>
      </c>
      <c r="E49" s="2174">
        <v>5564.2082454410265</v>
      </c>
      <c r="F49" s="2174">
        <v>5010.9389887075013</v>
      </c>
      <c r="G49" s="2174">
        <v>5201.4865590749987</v>
      </c>
      <c r="H49" s="2174">
        <v>4593.9378226310027</v>
      </c>
      <c r="I49" s="2174">
        <v>5292.003999999999</v>
      </c>
      <c r="J49" s="2174">
        <v>4529.101999999998</v>
      </c>
      <c r="K49" s="2174">
        <v>5913.4029200000004</v>
      </c>
    </row>
    <row r="50" spans="1:17" s="63" customFormat="1" ht="7.5" customHeight="1"/>
    <row r="51" spans="1:17" s="277" customFormat="1" ht="21.75" customHeight="1">
      <c r="A51" s="2628" t="s">
        <v>0</v>
      </c>
      <c r="B51" s="2628"/>
      <c r="C51" s="2628"/>
      <c r="D51" s="2628"/>
      <c r="E51" s="2628"/>
      <c r="F51" s="2628"/>
      <c r="G51" s="2628"/>
      <c r="H51" s="2628"/>
      <c r="I51" s="2628"/>
      <c r="J51" s="2628"/>
      <c r="K51" s="2628"/>
    </row>
    <row r="52" spans="1:17" s="98" customFormat="1" ht="22.5" customHeight="1">
      <c r="A52" s="554"/>
      <c r="B52" s="554"/>
      <c r="C52" s="560"/>
      <c r="D52" s="560"/>
      <c r="E52" s="560"/>
      <c r="F52" s="560"/>
      <c r="G52" s="560"/>
      <c r="H52" s="560"/>
      <c r="I52" s="560"/>
      <c r="J52" s="560"/>
      <c r="K52" s="560"/>
    </row>
    <row r="53" spans="1:17" s="433" customFormat="1" ht="18.75" customHeight="1">
      <c r="A53" s="432" t="s">
        <v>1697</v>
      </c>
      <c r="B53" s="432"/>
      <c r="M53" s="277"/>
      <c r="N53" s="277"/>
      <c r="O53" s="277"/>
    </row>
    <row r="54" spans="1:17" s="50" customFormat="1" ht="12" customHeight="1">
      <c r="M54" s="1506"/>
      <c r="N54" s="1221"/>
      <c r="O54" s="1221"/>
      <c r="P54" s="1221"/>
      <c r="Q54" s="1951"/>
    </row>
    <row r="55" spans="1:17" s="52" customFormat="1" ht="13.5" customHeight="1">
      <c r="A55" s="70" t="s">
        <v>1</v>
      </c>
      <c r="B55" s="70"/>
      <c r="C55" s="947" t="s">
        <v>1812</v>
      </c>
      <c r="D55" s="292" t="s">
        <v>1683</v>
      </c>
      <c r="E55" s="292" t="s">
        <v>1650</v>
      </c>
      <c r="F55" s="292" t="s">
        <v>1577</v>
      </c>
      <c r="G55" s="292" t="s">
        <v>1325</v>
      </c>
      <c r="H55" s="292" t="s">
        <v>1288</v>
      </c>
      <c r="I55" s="292" t="s">
        <v>1219</v>
      </c>
      <c r="J55" s="292" t="s">
        <v>1120</v>
      </c>
      <c r="K55" s="292" t="s">
        <v>1075</v>
      </c>
      <c r="N55" s="277"/>
      <c r="O55" s="277"/>
      <c r="P55" s="277"/>
    </row>
    <row r="56" spans="1:17" s="52" customFormat="1" ht="12" customHeight="1">
      <c r="A56" s="296" t="s">
        <v>1698</v>
      </c>
      <c r="B56" s="296"/>
      <c r="C56" s="2157">
        <v>561.79548640730002</v>
      </c>
      <c r="D56" s="2165">
        <v>628.42578367969998</v>
      </c>
      <c r="E56" s="2165">
        <v>507.54539035669995</v>
      </c>
      <c r="F56" s="2165">
        <v>572.62239864800006</v>
      </c>
      <c r="G56" s="2165">
        <v>621.98686573400039</v>
      </c>
      <c r="H56" s="2158">
        <v>548.71577392600011</v>
      </c>
      <c r="I56" s="2165">
        <v>454</v>
      </c>
      <c r="J56" s="2158">
        <v>445.79995735199992</v>
      </c>
      <c r="K56" s="2158">
        <v>459.2962656809998</v>
      </c>
      <c r="M56" s="1394"/>
      <c r="N56" s="1221"/>
      <c r="O56" s="1221"/>
      <c r="P56" s="1221"/>
      <c r="Q56" s="1951"/>
    </row>
    <row r="57" spans="1:17" s="52" customFormat="1" ht="21" customHeight="1">
      <c r="A57" s="2629" t="s">
        <v>1699</v>
      </c>
      <c r="B57" s="2630"/>
      <c r="C57" s="2181">
        <v>463.88963202505283</v>
      </c>
      <c r="D57" s="2182">
        <v>781.93971961769898</v>
      </c>
      <c r="E57" s="2182">
        <v>474.16040165099923</v>
      </c>
      <c r="F57" s="2182">
        <v>440.48506935199993</v>
      </c>
      <c r="G57" s="2182">
        <v>510.12083830299986</v>
      </c>
      <c r="H57" s="2182">
        <v>94.00646807399994</v>
      </c>
      <c r="I57" s="2182">
        <v>516.17338500000005</v>
      </c>
      <c r="J57" s="2183">
        <v>337.39540564300006</v>
      </c>
      <c r="K57" s="2183">
        <v>442.437666541</v>
      </c>
      <c r="N57" s="277"/>
      <c r="O57" s="277"/>
      <c r="P57" s="277"/>
      <c r="Q57" s="548"/>
    </row>
    <row r="58" spans="1:17" s="1394" customFormat="1" ht="12" customHeight="1">
      <c r="A58" s="294" t="s">
        <v>1700</v>
      </c>
      <c r="B58" s="294"/>
      <c r="C58" s="2157">
        <v>-114</v>
      </c>
      <c r="D58" s="2165">
        <v>-235</v>
      </c>
      <c r="E58" s="2165">
        <v>-582</v>
      </c>
      <c r="F58" s="2165">
        <v>-132</v>
      </c>
      <c r="G58" s="2165">
        <v>140</v>
      </c>
      <c r="H58" s="2165">
        <v>-196</v>
      </c>
      <c r="I58" s="2165">
        <v>200</v>
      </c>
      <c r="J58" s="2158">
        <v>150</v>
      </c>
      <c r="K58" s="2158">
        <v>148</v>
      </c>
      <c r="N58" s="277"/>
      <c r="O58" s="277"/>
      <c r="P58" s="277"/>
      <c r="Q58" s="548"/>
    </row>
    <row r="59" spans="1:17" s="1394" customFormat="1" ht="12" customHeight="1">
      <c r="A59" s="294" t="s">
        <v>1701</v>
      </c>
      <c r="B59" s="294"/>
      <c r="C59" s="2157">
        <v>194.46039517589998</v>
      </c>
      <c r="D59" s="2165">
        <v>187.23690879520001</v>
      </c>
      <c r="E59" s="2165">
        <v>228.32969025609998</v>
      </c>
      <c r="F59" s="2165">
        <v>233.17150546799999</v>
      </c>
      <c r="G59" s="2165">
        <v>226.92270690399999</v>
      </c>
      <c r="H59" s="2165">
        <v>232.01704934399999</v>
      </c>
      <c r="I59" s="2165">
        <v>210.600236303</v>
      </c>
      <c r="J59" s="2158">
        <v>201.01240121800001</v>
      </c>
      <c r="K59" s="2158">
        <v>235.31647406899998</v>
      </c>
      <c r="N59" s="277"/>
      <c r="O59" s="277"/>
      <c r="P59" s="277"/>
      <c r="Q59" s="548"/>
    </row>
    <row r="60" spans="1:17" s="1394" customFormat="1" ht="12" customHeight="1">
      <c r="A60" s="294" t="s">
        <v>1785</v>
      </c>
      <c r="B60" s="294"/>
      <c r="C60" s="2157">
        <v>1003.274</v>
      </c>
      <c r="D60" s="2165">
        <v>-4.3020000000000209</v>
      </c>
      <c r="E60" s="2165">
        <v>932.84400000000005</v>
      </c>
      <c r="F60" s="2165">
        <v>-53.712000000000003</v>
      </c>
      <c r="G60" s="2165">
        <v>1810</v>
      </c>
      <c r="H60" s="2165">
        <v>508.00900000000001</v>
      </c>
      <c r="I60" s="2165">
        <v>448.83600000000001</v>
      </c>
      <c r="J60" s="2158">
        <v>33.197999999999979</v>
      </c>
      <c r="K60" s="2158">
        <v>-595.90415246364228</v>
      </c>
      <c r="N60" s="277"/>
      <c r="O60" s="277"/>
      <c r="P60" s="277"/>
      <c r="Q60" s="548"/>
    </row>
    <row r="61" spans="1:17" s="1394" customFormat="1" ht="12" customHeight="1">
      <c r="A61" s="294" t="s">
        <v>1786</v>
      </c>
      <c r="B61" s="294"/>
      <c r="C61" s="2157">
        <v>-93.3699931427264</v>
      </c>
      <c r="D61" s="2165">
        <v>366.58498199999997</v>
      </c>
      <c r="E61" s="2165">
        <v>-414.05906400000003</v>
      </c>
      <c r="F61" s="2165">
        <v>252.449985</v>
      </c>
      <c r="G61" s="2165">
        <v>-24.028009000000001</v>
      </c>
      <c r="H61" s="2165">
        <v>-488.88226100000003</v>
      </c>
      <c r="I61" s="2165">
        <v>-108.173385</v>
      </c>
      <c r="J61" s="1558">
        <v>0</v>
      </c>
      <c r="K61" s="1558">
        <v>0</v>
      </c>
      <c r="N61" s="277"/>
      <c r="O61" s="277"/>
      <c r="P61" s="277"/>
      <c r="Q61" s="548"/>
    </row>
    <row r="62" spans="1:17" s="52" customFormat="1" ht="12" customHeight="1">
      <c r="A62" s="296" t="s">
        <v>1702</v>
      </c>
      <c r="B62" s="1841"/>
      <c r="C62" s="2157">
        <v>368.40182634010858</v>
      </c>
      <c r="D62" s="2165">
        <v>438.9027592031847</v>
      </c>
      <c r="E62" s="2165">
        <v>798.21181859860087</v>
      </c>
      <c r="F62" s="2165">
        <v>-138.72559868599384</v>
      </c>
      <c r="G62" s="2165">
        <v>115</v>
      </c>
      <c r="H62" s="2165">
        <v>-419</v>
      </c>
      <c r="I62" s="2165">
        <v>95</v>
      </c>
      <c r="J62" s="2165">
        <v>-35</v>
      </c>
      <c r="K62" s="2165">
        <v>1400</v>
      </c>
      <c r="N62" s="277"/>
      <c r="O62" s="277"/>
      <c r="P62" s="277"/>
    </row>
    <row r="63" spans="1:17" s="52" customFormat="1" ht="12" customHeight="1">
      <c r="A63" s="321" t="s">
        <v>31</v>
      </c>
      <c r="B63" s="321"/>
      <c r="C63" s="2179">
        <v>2384.4513468056348</v>
      </c>
      <c r="D63" s="2180">
        <v>2163.7881532957836</v>
      </c>
      <c r="E63" s="2180">
        <v>1945.0322368624002</v>
      </c>
      <c r="F63" s="2180">
        <v>1174.2913597820061</v>
      </c>
      <c r="G63" s="2180">
        <v>3400.0024019410002</v>
      </c>
      <c r="H63" s="2180">
        <v>278.86603034400014</v>
      </c>
      <c r="I63" s="2180">
        <v>1816.5362363029999</v>
      </c>
      <c r="J63" s="2184">
        <v>1132.4057642130001</v>
      </c>
      <c r="K63" s="2184">
        <v>2089.1462538273572</v>
      </c>
      <c r="M63" s="1739"/>
      <c r="N63" s="277"/>
      <c r="O63" s="277"/>
      <c r="P63" s="277"/>
    </row>
    <row r="64" spans="1:17" s="50" customFormat="1" ht="19.5" customHeight="1">
      <c r="M64" s="1506"/>
      <c r="N64" s="1221"/>
      <c r="O64" s="1221"/>
      <c r="P64" s="1221"/>
      <c r="Q64" s="1951"/>
    </row>
    <row r="65" spans="1:17" s="50" customFormat="1" ht="12" customHeight="1">
      <c r="A65" s="1939" t="s">
        <v>1587</v>
      </c>
      <c r="M65" s="1506"/>
      <c r="N65" s="1221"/>
      <c r="O65" s="1221"/>
      <c r="P65" s="1221"/>
      <c r="Q65" s="1951"/>
    </row>
    <row r="66" spans="1:17" s="1394" customFormat="1" ht="13.5" customHeight="1">
      <c r="A66" s="70" t="s">
        <v>1</v>
      </c>
      <c r="B66" s="70"/>
      <c r="C66" s="947" t="s">
        <v>1326</v>
      </c>
      <c r="D66" s="292" t="s">
        <v>1045</v>
      </c>
      <c r="E66" s="292" t="s">
        <v>212</v>
      </c>
      <c r="F66" s="292" t="s">
        <v>210</v>
      </c>
      <c r="G66" s="1940"/>
      <c r="H66" s="1941"/>
      <c r="I66" s="1941"/>
      <c r="J66" s="1941"/>
      <c r="K66" s="1941"/>
      <c r="M66" s="420"/>
      <c r="N66" s="1221"/>
      <c r="O66" s="1221"/>
      <c r="P66" s="1221"/>
      <c r="Q66" s="420"/>
    </row>
    <row r="67" spans="1:17" s="1394" customFormat="1" ht="12" customHeight="1">
      <c r="A67" s="296" t="s">
        <v>1698</v>
      </c>
      <c r="B67" s="296"/>
      <c r="C67" s="2157">
        <v>2330.5804384184003</v>
      </c>
      <c r="D67" s="2165">
        <v>1908.2657346919989</v>
      </c>
      <c r="E67" s="2165">
        <v>1809.5225285380006</v>
      </c>
      <c r="F67" s="2165">
        <v>1876</v>
      </c>
      <c r="G67" s="1942"/>
      <c r="H67" s="1943"/>
      <c r="I67" s="1944"/>
      <c r="J67" s="1943"/>
      <c r="K67" s="1943"/>
      <c r="M67" s="420"/>
      <c r="N67" s="1221"/>
      <c r="O67" s="1221"/>
      <c r="P67" s="1221"/>
      <c r="Q67" s="1951"/>
    </row>
    <row r="68" spans="1:17" s="1394" customFormat="1" ht="21" customHeight="1">
      <c r="A68" s="2629" t="s">
        <v>1699</v>
      </c>
      <c r="B68" s="2630"/>
      <c r="C68" s="2181">
        <v>2206.7060289236979</v>
      </c>
      <c r="D68" s="2182">
        <v>1282.0406535250011</v>
      </c>
      <c r="E68" s="2182">
        <v>1894.7388519329998</v>
      </c>
      <c r="F68" s="2182">
        <v>2593</v>
      </c>
      <c r="G68" s="1945"/>
      <c r="H68" s="1946"/>
      <c r="I68" s="1946"/>
      <c r="J68" s="1947"/>
      <c r="K68" s="1947"/>
      <c r="N68" s="277"/>
      <c r="O68" s="277"/>
      <c r="P68" s="277"/>
      <c r="Q68" s="548"/>
    </row>
    <row r="69" spans="1:17" s="1394" customFormat="1" ht="12" customHeight="1">
      <c r="A69" s="294" t="s">
        <v>1700</v>
      </c>
      <c r="B69" s="294"/>
      <c r="C69" s="2157">
        <v>-809</v>
      </c>
      <c r="D69" s="2165">
        <v>302.12779899999998</v>
      </c>
      <c r="E69" s="2165">
        <v>134</v>
      </c>
      <c r="F69" s="2165">
        <v>1184</v>
      </c>
      <c r="G69" s="1942"/>
      <c r="H69" s="1944"/>
      <c r="I69" s="1944"/>
      <c r="J69" s="1943"/>
      <c r="K69" s="1943"/>
      <c r="N69" s="277"/>
      <c r="O69" s="277"/>
      <c r="P69" s="277"/>
      <c r="Q69" s="548"/>
    </row>
    <row r="70" spans="1:17" s="1394" customFormat="1" ht="12" customHeight="1">
      <c r="A70" s="294" t="s">
        <v>1701</v>
      </c>
      <c r="B70" s="294"/>
      <c r="C70" s="2157">
        <v>875.66081142329995</v>
      </c>
      <c r="D70" s="2165">
        <v>878.94616093400009</v>
      </c>
      <c r="E70" s="2165">
        <v>827.62972163699999</v>
      </c>
      <c r="F70" s="2165">
        <v>519.24886984</v>
      </c>
      <c r="G70" s="1942"/>
      <c r="H70" s="1944"/>
      <c r="I70" s="1944"/>
      <c r="J70" s="1943"/>
      <c r="K70" s="1943"/>
      <c r="N70" s="277"/>
      <c r="O70" s="277"/>
      <c r="P70" s="277"/>
      <c r="Q70" s="548"/>
    </row>
    <row r="71" spans="1:17" s="1394" customFormat="1" ht="12" customHeight="1">
      <c r="A71" s="294" t="s">
        <v>1785</v>
      </c>
      <c r="B71" s="294"/>
      <c r="C71" s="2157">
        <v>2684.83</v>
      </c>
      <c r="D71" s="2165">
        <v>394.13884753635773</v>
      </c>
      <c r="E71" s="2165">
        <v>-1363</v>
      </c>
      <c r="F71" s="2165">
        <v>-1685</v>
      </c>
      <c r="G71" s="1942"/>
      <c r="H71" s="1944"/>
      <c r="I71" s="1944"/>
      <c r="J71" s="1943"/>
      <c r="K71" s="1943"/>
      <c r="N71" s="277"/>
      <c r="O71" s="277"/>
      <c r="P71" s="277"/>
      <c r="Q71" s="548"/>
    </row>
    <row r="72" spans="1:17" s="1394" customFormat="1" ht="12" customHeight="1">
      <c r="A72" s="294" t="s">
        <v>1786</v>
      </c>
      <c r="B72" s="294"/>
      <c r="C72" s="2157">
        <v>180.94789399999993</v>
      </c>
      <c r="D72" s="2165">
        <v>-597.05564600000002</v>
      </c>
      <c r="E72" s="1559">
        <v>0</v>
      </c>
      <c r="F72" s="1559">
        <v>0</v>
      </c>
      <c r="G72" s="1942"/>
      <c r="H72" s="1944"/>
      <c r="I72" s="1944"/>
      <c r="J72" s="1943"/>
      <c r="K72" s="1943"/>
      <c r="N72" s="277"/>
      <c r="O72" s="277"/>
      <c r="P72" s="277"/>
      <c r="Q72" s="548"/>
    </row>
    <row r="73" spans="1:17" s="1394" customFormat="1" ht="12" customHeight="1">
      <c r="A73" s="296" t="s">
        <v>1702</v>
      </c>
      <c r="B73" s="1841"/>
      <c r="C73" s="2157">
        <v>1213.1145778017856</v>
      </c>
      <c r="D73" s="2165">
        <v>1149</v>
      </c>
      <c r="E73" s="2165">
        <v>1729</v>
      </c>
      <c r="F73" s="2165">
        <v>-923</v>
      </c>
      <c r="G73" s="1948"/>
      <c r="H73" s="1949"/>
      <c r="I73" s="1949"/>
      <c r="J73" s="1949"/>
      <c r="K73" s="1949"/>
      <c r="N73" s="277"/>
      <c r="O73" s="277"/>
      <c r="P73" s="277"/>
    </row>
    <row r="74" spans="1:17" s="1394" customFormat="1" ht="12" customHeight="1">
      <c r="A74" s="321" t="s">
        <v>31</v>
      </c>
      <c r="B74" s="321"/>
      <c r="C74" s="2179">
        <v>8682.8397505671837</v>
      </c>
      <c r="D74" s="2180">
        <v>5317.463549687358</v>
      </c>
      <c r="E74" s="2180">
        <v>5031.7280708849994</v>
      </c>
      <c r="F74" s="2180">
        <v>3564.4831917420001</v>
      </c>
      <c r="G74" s="1950"/>
      <c r="H74" s="1937"/>
      <c r="I74" s="1937"/>
      <c r="J74" s="1938"/>
      <c r="K74" s="1938"/>
      <c r="M74" s="1739"/>
      <c r="N74" s="277"/>
      <c r="O74" s="277"/>
      <c r="P74" s="277"/>
    </row>
    <row r="75" spans="1:17" s="63" customFormat="1" ht="7.5" customHeight="1">
      <c r="C75" s="64"/>
      <c r="M75" s="277"/>
      <c r="N75" s="277"/>
      <c r="O75" s="277"/>
    </row>
    <row r="76" spans="1:17" s="63" customFormat="1" ht="66.75" customHeight="1">
      <c r="A76" s="2619" t="s">
        <v>1876</v>
      </c>
      <c r="B76" s="2619"/>
      <c r="C76" s="2619"/>
      <c r="D76" s="2619"/>
      <c r="E76" s="2619"/>
      <c r="F76" s="2619"/>
      <c r="G76" s="2619"/>
      <c r="H76" s="2619"/>
      <c r="I76" s="2619"/>
      <c r="J76" s="2619"/>
      <c r="K76" s="2619"/>
      <c r="L76" s="1952"/>
      <c r="M76" s="277"/>
      <c r="N76" s="277"/>
      <c r="O76" s="277"/>
    </row>
    <row r="77" spans="1:17" s="63" customFormat="1" ht="39" customHeight="1">
      <c r="A77" s="2619" t="s">
        <v>1784</v>
      </c>
      <c r="B77" s="2619"/>
      <c r="C77" s="2619"/>
      <c r="D77" s="2619"/>
      <c r="E77" s="2619"/>
      <c r="F77" s="2619"/>
      <c r="G77" s="2619"/>
      <c r="H77" s="2619"/>
      <c r="I77" s="2619"/>
      <c r="J77" s="2619"/>
      <c r="K77" s="2619"/>
      <c r="L77" s="1952"/>
      <c r="M77" s="277"/>
      <c r="N77" s="277"/>
      <c r="O77" s="277"/>
    </row>
    <row r="78" spans="1:17" s="98" customFormat="1" ht="22.5" customHeight="1">
      <c r="A78" s="554"/>
      <c r="B78" s="1741"/>
      <c r="C78" s="1742"/>
      <c r="D78" s="560"/>
      <c r="E78" s="560"/>
      <c r="F78" s="560"/>
      <c r="G78" s="560"/>
      <c r="H78" s="560"/>
      <c r="I78" s="560"/>
      <c r="J78" s="560"/>
      <c r="K78" s="560"/>
    </row>
    <row r="79" spans="1:17" s="433" customFormat="1" ht="18.75" customHeight="1">
      <c r="A79" s="432" t="s">
        <v>959</v>
      </c>
      <c r="B79" s="432"/>
    </row>
    <row r="80" spans="1:17" s="50" customFormat="1" ht="12.75" customHeight="1"/>
    <row r="81" spans="1:12" s="52" customFormat="1" ht="13.5" customHeight="1">
      <c r="A81" s="68" t="s">
        <v>1</v>
      </c>
      <c r="B81" s="68"/>
      <c r="C81" s="947" t="s">
        <v>1812</v>
      </c>
      <c r="D81" s="292" t="s">
        <v>1683</v>
      </c>
      <c r="E81" s="292" t="s">
        <v>1650</v>
      </c>
      <c r="F81" s="292" t="s">
        <v>1577</v>
      </c>
      <c r="G81" s="292" t="s">
        <v>1325</v>
      </c>
      <c r="H81" s="292" t="s">
        <v>1288</v>
      </c>
      <c r="I81" s="292" t="s">
        <v>1219</v>
      </c>
      <c r="J81" s="292" t="s">
        <v>1120</v>
      </c>
      <c r="K81" s="292" t="s">
        <v>1075</v>
      </c>
    </row>
    <row r="82" spans="1:12" s="79" customFormat="1" ht="12" customHeight="1">
      <c r="A82" s="172" t="s">
        <v>59</v>
      </c>
      <c r="B82" s="557"/>
      <c r="C82" s="2185">
        <v>13295.010847784801</v>
      </c>
      <c r="D82" s="2186">
        <v>13934.356214840496</v>
      </c>
      <c r="E82" s="2187">
        <v>14348.257479610002</v>
      </c>
      <c r="F82" s="2187">
        <v>14424.754842</v>
      </c>
      <c r="G82" s="2187">
        <v>14824.741658000001</v>
      </c>
      <c r="H82" s="2187">
        <v>15533.074932000001</v>
      </c>
      <c r="I82" s="2187">
        <v>15290.857004999998</v>
      </c>
      <c r="J82" s="2187">
        <v>15425.848549</v>
      </c>
      <c r="K82" s="2187">
        <v>15195.696543</v>
      </c>
    </row>
    <row r="83" spans="1:12" s="79" customFormat="1" ht="12" customHeight="1">
      <c r="A83" s="174" t="s">
        <v>60</v>
      </c>
      <c r="B83" s="174"/>
      <c r="C83" s="2126">
        <v>-4581.8732158705707</v>
      </c>
      <c r="D83" s="2127">
        <v>-4871.8834327470031</v>
      </c>
      <c r="E83" s="2135">
        <v>-5367.303225853997</v>
      </c>
      <c r="F83" s="2135">
        <v>-5696.5594279999996</v>
      </c>
      <c r="G83" s="2135">
        <v>-6238.042015</v>
      </c>
      <c r="H83" s="2135">
        <v>-6832.7015279999996</v>
      </c>
      <c r="I83" s="2135">
        <v>-7062.9146979999996</v>
      </c>
      <c r="J83" s="2135">
        <v>-7558.5028940000002</v>
      </c>
      <c r="K83" s="2135">
        <v>-7504.4511210000001</v>
      </c>
    </row>
    <row r="84" spans="1:12" s="79" customFormat="1" ht="12" customHeight="1">
      <c r="A84" s="176" t="s">
        <v>13</v>
      </c>
      <c r="B84" s="176"/>
      <c r="C84" s="2128">
        <v>8713.13763191424</v>
      </c>
      <c r="D84" s="2129">
        <v>9062.4727820934968</v>
      </c>
      <c r="E84" s="2133">
        <v>8980.9542537560046</v>
      </c>
      <c r="F84" s="2133">
        <v>8728.1954140000016</v>
      </c>
      <c r="G84" s="2133">
        <v>8586.6996429999999</v>
      </c>
      <c r="H84" s="2133">
        <v>8700.3734040000018</v>
      </c>
      <c r="I84" s="2133">
        <v>8227.9423079999979</v>
      </c>
      <c r="J84" s="2133">
        <v>7867.3456540000006</v>
      </c>
      <c r="K84" s="2133">
        <v>7691.245422</v>
      </c>
    </row>
    <row r="85" spans="1:12" s="79" customFormat="1" ht="12" customHeight="1">
      <c r="A85" s="172" t="s">
        <v>255</v>
      </c>
      <c r="B85" s="557"/>
      <c r="C85" s="2185">
        <v>2793.8147324987999</v>
      </c>
      <c r="D85" s="2186">
        <v>2915.7612840567999</v>
      </c>
      <c r="E85" s="2187">
        <v>2867.0682882118999</v>
      </c>
      <c r="F85" s="2187">
        <v>3244.4634890000002</v>
      </c>
      <c r="G85" s="2187">
        <v>2935.8895619999998</v>
      </c>
      <c r="H85" s="2187">
        <v>3007.6208350000024</v>
      </c>
      <c r="I85" s="2187">
        <v>2851.6168229999994</v>
      </c>
      <c r="J85" s="2187">
        <v>2858.3582999999999</v>
      </c>
      <c r="K85" s="2187">
        <v>2847.8696190000001</v>
      </c>
      <c r="L85" s="82"/>
    </row>
    <row r="86" spans="1:12" s="79" customFormat="1" ht="12" customHeight="1">
      <c r="A86" s="72" t="s">
        <v>256</v>
      </c>
      <c r="B86" s="72"/>
      <c r="C86" s="2131">
        <v>-802.72875622833999</v>
      </c>
      <c r="D86" s="2132">
        <v>-834.08870326746046</v>
      </c>
      <c r="E86" s="2134">
        <v>-787.24660114263975</v>
      </c>
      <c r="F86" s="2134">
        <v>-755.34824600000002</v>
      </c>
      <c r="G86" s="2134">
        <v>-724.21740199999999</v>
      </c>
      <c r="H86" s="2134">
        <v>-694.30043799999999</v>
      </c>
      <c r="I86" s="2134">
        <v>-622.30408199999999</v>
      </c>
      <c r="J86" s="2134">
        <v>-616.578485</v>
      </c>
      <c r="K86" s="2134">
        <v>-663.36513600000001</v>
      </c>
    </row>
    <row r="87" spans="1:12" s="79" customFormat="1" ht="12" customHeight="1">
      <c r="A87" s="72" t="s">
        <v>1708</v>
      </c>
      <c r="B87" s="72"/>
      <c r="C87" s="2131">
        <v>2384.3316121969601</v>
      </c>
      <c r="D87" s="2132">
        <v>2163.7018943584599</v>
      </c>
      <c r="E87" s="2134">
        <v>1945.3399344852405</v>
      </c>
      <c r="F87" s="2134">
        <v>1173.7952229999996</v>
      </c>
      <c r="G87" s="2134">
        <v>3400.0709940000002</v>
      </c>
      <c r="H87" s="2134">
        <v>278.82329699999991</v>
      </c>
      <c r="I87" s="2134">
        <v>1816.9076810000001</v>
      </c>
      <c r="J87" s="2134">
        <v>1132.275678</v>
      </c>
      <c r="K87" s="2134">
        <v>2089.0894130000001</v>
      </c>
    </row>
    <row r="88" spans="1:12" s="79" customFormat="1" ht="12" customHeight="1">
      <c r="A88" s="72" t="s">
        <v>1088</v>
      </c>
      <c r="B88" s="197"/>
      <c r="C88" s="2131">
        <v>8.7553670000002004</v>
      </c>
      <c r="D88" s="2132">
        <v>-928.25109367999994</v>
      </c>
      <c r="E88" s="2134">
        <v>-151.13749598999996</v>
      </c>
      <c r="F88" s="2134">
        <v>-74.871883670000031</v>
      </c>
      <c r="G88" s="2134">
        <v>-96.288475659999989</v>
      </c>
      <c r="H88" s="2134">
        <v>-114.853078</v>
      </c>
      <c r="I88" s="2134">
        <v>-86.741377999999997</v>
      </c>
      <c r="J88" s="2134">
        <v>152.37209899999999</v>
      </c>
      <c r="K88" s="2134">
        <v>-29.985506000000001</v>
      </c>
      <c r="L88" s="82"/>
    </row>
    <row r="89" spans="1:12" s="79" customFormat="1" ht="12" customHeight="1">
      <c r="A89" s="72" t="s">
        <v>1087</v>
      </c>
      <c r="B89" s="197"/>
      <c r="C89" s="2131">
        <v>103.17640900000001</v>
      </c>
      <c r="D89" s="2132">
        <v>247.01096899999993</v>
      </c>
      <c r="E89" s="2134">
        <v>219.715191</v>
      </c>
      <c r="F89" s="2134">
        <v>245.30462</v>
      </c>
      <c r="G89" s="2134">
        <v>149.258511</v>
      </c>
      <c r="H89" s="2134">
        <v>299.5722219999999</v>
      </c>
      <c r="I89" s="2134">
        <v>223.15795299999999</v>
      </c>
      <c r="J89" s="2134">
        <v>30.322784000000013</v>
      </c>
      <c r="K89" s="2134">
        <v>135.224076</v>
      </c>
      <c r="L89" s="82"/>
    </row>
    <row r="90" spans="1:12" s="79" customFormat="1" ht="12" customHeight="1">
      <c r="A90" s="72" t="s">
        <v>1611</v>
      </c>
      <c r="B90" s="197"/>
      <c r="C90" s="2131">
        <v>114.98853299999999</v>
      </c>
      <c r="D90" s="2132">
        <v>132.036745</v>
      </c>
      <c r="E90" s="2134">
        <v>131.56568300000001</v>
      </c>
      <c r="F90" s="2134">
        <v>166.36099999999999</v>
      </c>
      <c r="G90" s="2134">
        <v>103.54300000000001</v>
      </c>
      <c r="H90" s="2134">
        <v>129.18700000000001</v>
      </c>
      <c r="I90" s="2134">
        <v>121.23680000000002</v>
      </c>
      <c r="J90" s="2134">
        <v>139.2022</v>
      </c>
      <c r="K90" s="2134">
        <v>101.854</v>
      </c>
      <c r="L90" s="82"/>
    </row>
    <row r="91" spans="1:12" s="79" customFormat="1" ht="12" customHeight="1">
      <c r="A91" s="200" t="s">
        <v>1100</v>
      </c>
      <c r="B91" s="200"/>
      <c r="C91" s="2131">
        <v>85.840813490000002</v>
      </c>
      <c r="D91" s="2132">
        <v>-27.964288120000006</v>
      </c>
      <c r="E91" s="2134">
        <v>-1.1495814800000019</v>
      </c>
      <c r="F91" s="2134">
        <v>-73.647164000000004</v>
      </c>
      <c r="G91" s="2134">
        <v>30.424531999999999</v>
      </c>
      <c r="H91" s="2134">
        <v>43.500759999999971</v>
      </c>
      <c r="I91" s="2134">
        <v>41.298863000000011</v>
      </c>
      <c r="J91" s="2134">
        <v>34.008324999999999</v>
      </c>
      <c r="K91" s="2134">
        <v>107.11263599999999</v>
      </c>
    </row>
    <row r="92" spans="1:12" s="79" customFormat="1" ht="12" customHeight="1">
      <c r="A92" s="200" t="s">
        <v>209</v>
      </c>
      <c r="B92" s="200"/>
      <c r="C92" s="2131">
        <v>-5.3472008999999998</v>
      </c>
      <c r="D92" s="2132">
        <v>121.93525741999997</v>
      </c>
      <c r="E92" s="2134">
        <v>143.14083719000001</v>
      </c>
      <c r="F92" s="2134">
        <v>2.0566439999999995</v>
      </c>
      <c r="G92" s="2134">
        <v>1.9456100000000001</v>
      </c>
      <c r="H92" s="2134">
        <v>89.087592999999984</v>
      </c>
      <c r="I92" s="2134">
        <v>-16.580748</v>
      </c>
      <c r="J92" s="2134">
        <v>-3.3336269999999999</v>
      </c>
      <c r="K92" s="2134">
        <v>12.927913</v>
      </c>
    </row>
    <row r="93" spans="1:12" s="79" customFormat="1" ht="12" customHeight="1">
      <c r="A93" s="174" t="s">
        <v>16</v>
      </c>
      <c r="B93" s="174"/>
      <c r="C93" s="2126">
        <v>259.29193812199998</v>
      </c>
      <c r="D93" s="2127">
        <v>35.069295648703019</v>
      </c>
      <c r="E93" s="2135">
        <v>105.18582905680194</v>
      </c>
      <c r="F93" s="2135">
        <v>292.57101900000004</v>
      </c>
      <c r="G93" s="2135">
        <v>329.12696</v>
      </c>
      <c r="H93" s="2135">
        <v>313.02029000000005</v>
      </c>
      <c r="I93" s="2135">
        <v>231.75431900000001</v>
      </c>
      <c r="J93" s="2135">
        <v>360.52200900000003</v>
      </c>
      <c r="K93" s="2135">
        <v>276.70159899999999</v>
      </c>
    </row>
    <row r="94" spans="1:12" s="79" customFormat="1" ht="12" customHeight="1">
      <c r="A94" s="176" t="s">
        <v>4</v>
      </c>
      <c r="B94" s="176"/>
      <c r="C94" s="2128">
        <v>4942.1234481794199</v>
      </c>
      <c r="D94" s="2129">
        <v>3825.2113604165015</v>
      </c>
      <c r="E94" s="2133">
        <v>4472.4820843313018</v>
      </c>
      <c r="F94" s="2133">
        <v>4220.6847013299994</v>
      </c>
      <c r="G94" s="2133">
        <v>6129.7532913399991</v>
      </c>
      <c r="H94" s="2133">
        <v>3351.6584800000001</v>
      </c>
      <c r="I94" s="2133">
        <v>4560.3462319999999</v>
      </c>
      <c r="J94" s="2133">
        <v>4087.1492820000003</v>
      </c>
      <c r="K94" s="2133">
        <v>4877.4286140000004</v>
      </c>
      <c r="L94" s="82"/>
    </row>
    <row r="95" spans="1:12" s="79" customFormat="1" ht="12" customHeight="1">
      <c r="A95" s="176" t="s">
        <v>120</v>
      </c>
      <c r="B95" s="176"/>
      <c r="C95" s="2128">
        <v>13655.2610800937</v>
      </c>
      <c r="D95" s="2129">
        <v>12887.684142509999</v>
      </c>
      <c r="E95" s="2133">
        <v>13453.436338087307</v>
      </c>
      <c r="F95" s="2133">
        <v>12948.880115330001</v>
      </c>
      <c r="G95" s="2133">
        <v>14716.452934339999</v>
      </c>
      <c r="H95" s="2133">
        <v>12052.031884999997</v>
      </c>
      <c r="I95" s="2133">
        <v>12788.288538000001</v>
      </c>
      <c r="J95" s="2133">
        <v>11954.494938</v>
      </c>
      <c r="K95" s="2133">
        <v>12568.674035</v>
      </c>
    </row>
    <row r="96" spans="1:12" s="79" customFormat="1" ht="12" customHeight="1">
      <c r="A96" s="1822" t="s">
        <v>61</v>
      </c>
      <c r="B96" s="1823"/>
      <c r="C96" s="2185">
        <v>-3277.48522638954</v>
      </c>
      <c r="D96" s="2186">
        <v>-1105.5583986256497</v>
      </c>
      <c r="E96" s="2187">
        <v>-2904.9484424294496</v>
      </c>
      <c r="F96" s="2187">
        <v>-2953.0710669999999</v>
      </c>
      <c r="G96" s="2187">
        <v>-2858.599991</v>
      </c>
      <c r="H96" s="2187">
        <v>-2620.4811770000001</v>
      </c>
      <c r="I96" s="2187">
        <v>-2751.8043630000002</v>
      </c>
      <c r="J96" s="2187">
        <v>-2789.3729340000004</v>
      </c>
      <c r="K96" s="2187">
        <v>-2710.148299</v>
      </c>
    </row>
    <row r="97" spans="1:11" s="79" customFormat="1" ht="12" customHeight="1">
      <c r="A97" s="197" t="s">
        <v>62</v>
      </c>
      <c r="B97" s="197"/>
      <c r="C97" s="2131">
        <v>-1765.06771903508</v>
      </c>
      <c r="D97" s="2132">
        <v>-1930.6861808454214</v>
      </c>
      <c r="E97" s="2134">
        <v>-1806.3120316300792</v>
      </c>
      <c r="F97" s="2134">
        <v>-2055.9264089999997</v>
      </c>
      <c r="G97" s="2134">
        <v>-1996.8879340000001</v>
      </c>
      <c r="H97" s="2134">
        <v>-1895.9651329999997</v>
      </c>
      <c r="I97" s="2134">
        <v>-1847.713608</v>
      </c>
      <c r="J97" s="2134">
        <v>-1956.9848860000002</v>
      </c>
      <c r="K97" s="2134">
        <v>-1943.9599029999999</v>
      </c>
    </row>
    <row r="98" spans="1:11" s="79" customFormat="1" ht="12" customHeight="1">
      <c r="A98" s="1824" t="s">
        <v>244</v>
      </c>
      <c r="B98" s="1824"/>
      <c r="C98" s="2126">
        <v>-668.06946402250003</v>
      </c>
      <c r="D98" s="2127">
        <v>-589.66114396945977</v>
      </c>
      <c r="E98" s="2135">
        <v>-608.05144090064005</v>
      </c>
      <c r="F98" s="2135">
        <v>-517.9823439999999</v>
      </c>
      <c r="G98" s="2135">
        <v>-582.61728800000003</v>
      </c>
      <c r="H98" s="2135">
        <v>-571.1661620000001</v>
      </c>
      <c r="I98" s="2135">
        <v>-562.88655999999992</v>
      </c>
      <c r="J98" s="2135">
        <v>-486.29113500000005</v>
      </c>
      <c r="K98" s="2135">
        <v>-537.87353599999994</v>
      </c>
    </row>
    <row r="99" spans="1:11" s="79" customFormat="1" ht="12" customHeight="1">
      <c r="A99" s="1825" t="s">
        <v>7</v>
      </c>
      <c r="B99" s="1825"/>
      <c r="C99" s="2128">
        <v>-5710.6224094471199</v>
      </c>
      <c r="D99" s="2129">
        <v>-3625.9057234405309</v>
      </c>
      <c r="E99" s="2133">
        <v>-5319.3119149601689</v>
      </c>
      <c r="F99" s="2133">
        <v>-5526.9798199999996</v>
      </c>
      <c r="G99" s="2133">
        <v>-5438.1052130000007</v>
      </c>
      <c r="H99" s="2133">
        <v>-5087.6124729999992</v>
      </c>
      <c r="I99" s="2133">
        <v>-5162.4045300000016</v>
      </c>
      <c r="J99" s="2133">
        <v>-5232.6489549999988</v>
      </c>
      <c r="K99" s="2133">
        <v>-5191.9817380000004</v>
      </c>
    </row>
    <row r="100" spans="1:11" s="79" customFormat="1" ht="12" customHeight="1">
      <c r="A100" s="1826" t="s">
        <v>245</v>
      </c>
      <c r="B100" s="1827"/>
      <c r="C100" s="2188">
        <v>7944.63867064654</v>
      </c>
      <c r="D100" s="2189">
        <v>9261.7784190694692</v>
      </c>
      <c r="E100" s="2190">
        <v>8134.1244231271385</v>
      </c>
      <c r="F100" s="2190">
        <v>7421.9002953300014</v>
      </c>
      <c r="G100" s="2190">
        <v>9278.3477213399983</v>
      </c>
      <c r="H100" s="2190">
        <v>6964.4194119999993</v>
      </c>
      <c r="I100" s="2190">
        <v>7625.8840080000009</v>
      </c>
      <c r="J100" s="2190">
        <v>6721.8459830000011</v>
      </c>
      <c r="K100" s="2190">
        <v>7376.6922969999996</v>
      </c>
    </row>
    <row r="101" spans="1:11" s="79" customFormat="1" ht="12" customHeight="1">
      <c r="A101" s="197" t="s">
        <v>30</v>
      </c>
      <c r="B101" s="197"/>
      <c r="C101" s="2131">
        <v>-5.9415017019</v>
      </c>
      <c r="D101" s="2132">
        <v>-8.8225439219000066</v>
      </c>
      <c r="E101" s="2134">
        <v>-2.6727484863000015</v>
      </c>
      <c r="F101" s="2134">
        <v>44.670144000000001</v>
      </c>
      <c r="G101" s="2134">
        <v>11.620803</v>
      </c>
      <c r="H101" s="2134">
        <v>41.501221999999999</v>
      </c>
      <c r="I101" s="2134">
        <v>13.309177</v>
      </c>
      <c r="J101" s="2134">
        <v>-2.6955580000000001</v>
      </c>
      <c r="K101" s="2134">
        <v>-2.4135E-2</v>
      </c>
    </row>
    <row r="102" spans="1:11" s="79" customFormat="1" ht="12" customHeight="1">
      <c r="A102" s="1828" t="s">
        <v>250</v>
      </c>
      <c r="B102" s="1828"/>
      <c r="C102" s="2126">
        <v>-1174.200106082</v>
      </c>
      <c r="D102" s="2127">
        <v>-1420.4156189323003</v>
      </c>
      <c r="E102" s="2135">
        <v>391.72359211649996</v>
      </c>
      <c r="F102" s="2135">
        <v>-666.59406899999999</v>
      </c>
      <c r="G102" s="2135">
        <v>-574.58509400000003</v>
      </c>
      <c r="H102" s="2135">
        <v>-821.441281</v>
      </c>
      <c r="I102" s="2135">
        <v>-183.23438400000009</v>
      </c>
      <c r="J102" s="2135">
        <v>-554.05482199999994</v>
      </c>
      <c r="K102" s="2135">
        <v>-80.165571</v>
      </c>
    </row>
    <row r="103" spans="1:11" s="79" customFormat="1" ht="12" customHeight="1">
      <c r="A103" s="1826" t="s">
        <v>9</v>
      </c>
      <c r="B103" s="1827"/>
      <c r="C103" s="2188">
        <v>6764.4970628626406</v>
      </c>
      <c r="D103" s="2189">
        <v>7832.5402562152685</v>
      </c>
      <c r="E103" s="2190">
        <v>8523.1752667573382</v>
      </c>
      <c r="F103" s="2190">
        <v>6799.9763703300014</v>
      </c>
      <c r="G103" s="2190">
        <v>8715.3834303399981</v>
      </c>
      <c r="H103" s="2190">
        <v>6184.4793530000006</v>
      </c>
      <c r="I103" s="2190">
        <v>7455.9588009999989</v>
      </c>
      <c r="J103" s="2190">
        <v>6165.0956029999998</v>
      </c>
      <c r="K103" s="2190">
        <v>7296.5025910000004</v>
      </c>
    </row>
    <row r="104" spans="1:11" s="79" customFormat="1" ht="12" customHeight="1">
      <c r="A104" s="1829" t="s">
        <v>1089</v>
      </c>
      <c r="B104" s="197"/>
      <c r="C104" s="2131">
        <v>-1529.39609450228</v>
      </c>
      <c r="D104" s="2132">
        <v>-1076.9677750569999</v>
      </c>
      <c r="E104" s="2134">
        <v>-2138.5430703161996</v>
      </c>
      <c r="F104" s="2134">
        <v>-1701.6027608325001</v>
      </c>
      <c r="G104" s="2134">
        <v>-2130.9997740849999</v>
      </c>
      <c r="H104" s="2134">
        <v>-1236.0065220000001</v>
      </c>
      <c r="I104" s="2134">
        <v>-1827.9159850000001</v>
      </c>
      <c r="J104" s="2134">
        <v>-1600.2154169999999</v>
      </c>
      <c r="K104" s="2134">
        <v>-1799.0358200000001</v>
      </c>
    </row>
    <row r="105" spans="1:11" s="79" customFormat="1" ht="12" customHeight="1">
      <c r="A105" s="180" t="s">
        <v>195</v>
      </c>
      <c r="B105" s="180"/>
      <c r="C105" s="2126">
        <v>-12.9279811</v>
      </c>
      <c r="D105" s="2127">
        <v>27.927850339999999</v>
      </c>
      <c r="E105" s="2135">
        <v>-14.483456000000004</v>
      </c>
      <c r="F105" s="2135">
        <v>-17.026275999999996</v>
      </c>
      <c r="G105" s="2135">
        <v>-47.281469999999999</v>
      </c>
      <c r="H105" s="2135">
        <v>16.465462000000002</v>
      </c>
      <c r="I105" s="2135">
        <v>-8.203000000000003</v>
      </c>
      <c r="J105" s="2135">
        <v>-11.491</v>
      </c>
      <c r="K105" s="2135">
        <v>-18.994</v>
      </c>
    </row>
    <row r="106" spans="1:11" s="79" customFormat="1" ht="12" customHeight="1">
      <c r="A106" s="176" t="s">
        <v>10</v>
      </c>
      <c r="B106" s="176"/>
      <c r="C106" s="2128">
        <v>5222.1729872603601</v>
      </c>
      <c r="D106" s="2129">
        <v>6783.5003314982687</v>
      </c>
      <c r="E106" s="2133">
        <v>6370.1487404411382</v>
      </c>
      <c r="F106" s="2133">
        <v>5081.3473334975015</v>
      </c>
      <c r="G106" s="2133">
        <v>6537.1021862549987</v>
      </c>
      <c r="H106" s="2133">
        <v>4964.9382940000005</v>
      </c>
      <c r="I106" s="2133">
        <v>5619.8398160000015</v>
      </c>
      <c r="J106" s="2133">
        <v>4553.3891859999994</v>
      </c>
      <c r="K106" s="2133">
        <v>5478.4727709999997</v>
      </c>
    </row>
    <row r="107" spans="1:11" s="80" customFormat="1" ht="12" customHeight="1">
      <c r="A107" s="1643"/>
      <c r="B107" s="1643"/>
      <c r="C107" s="1137"/>
      <c r="D107" s="1137"/>
      <c r="E107" s="1137"/>
      <c r="F107" s="1137"/>
      <c r="G107" s="1137"/>
      <c r="H107" s="1137"/>
      <c r="I107" s="1137"/>
      <c r="J107" s="1137"/>
      <c r="K107" s="1137"/>
    </row>
    <row r="108" spans="1:11" s="79" customFormat="1" ht="12" customHeight="1">
      <c r="A108" s="2622" t="s">
        <v>1353</v>
      </c>
      <c r="B108" s="2623"/>
      <c r="C108" s="2124">
        <v>5107.2241072603601</v>
      </c>
      <c r="D108" s="2125">
        <v>6657.9726814982687</v>
      </c>
      <c r="E108" s="2125">
        <v>6245.1843654411387</v>
      </c>
      <c r="F108" s="2125">
        <v>4971.5187134975013</v>
      </c>
      <c r="G108" s="2125">
        <v>6522.9478612549983</v>
      </c>
      <c r="H108" s="2125">
        <v>4964.9382940000005</v>
      </c>
      <c r="I108" s="2125">
        <v>5619.8398160000015</v>
      </c>
      <c r="J108" s="2125">
        <v>4553.3891859999994</v>
      </c>
      <c r="K108" s="2125">
        <v>5478.4727709999997</v>
      </c>
    </row>
    <row r="109" spans="1:11" s="79" customFormat="1" ht="12" customHeight="1">
      <c r="A109" s="180" t="s">
        <v>1340</v>
      </c>
      <c r="B109" s="180"/>
      <c r="C109" s="2126">
        <v>114.94888</v>
      </c>
      <c r="D109" s="2127">
        <v>125.52764999999997</v>
      </c>
      <c r="E109" s="2127">
        <v>124.96437500000002</v>
      </c>
      <c r="F109" s="2127">
        <v>109.82862</v>
      </c>
      <c r="G109" s="2127">
        <v>14.154325</v>
      </c>
      <c r="H109" s="2127">
        <v>0</v>
      </c>
      <c r="I109" s="2127">
        <v>0</v>
      </c>
      <c r="J109" s="2127">
        <v>0</v>
      </c>
      <c r="K109" s="2127">
        <v>0</v>
      </c>
    </row>
    <row r="110" spans="1:11" s="79" customFormat="1" ht="12" customHeight="1">
      <c r="A110" s="176" t="s">
        <v>10</v>
      </c>
      <c r="B110" s="176"/>
      <c r="C110" s="2128">
        <v>5222.1729872603601</v>
      </c>
      <c r="D110" s="2129">
        <v>6783.5003314982687</v>
      </c>
      <c r="E110" s="2129">
        <v>6370.1487404411382</v>
      </c>
      <c r="F110" s="2129">
        <v>5081.3473334975015</v>
      </c>
      <c r="G110" s="2129">
        <v>6537.1021862549987</v>
      </c>
      <c r="H110" s="2129">
        <v>4964.9382940000005</v>
      </c>
      <c r="I110" s="2129">
        <v>5619.8398160000015</v>
      </c>
      <c r="J110" s="2129">
        <v>4553.3891859999994</v>
      </c>
      <c r="K110" s="2129">
        <v>5478.4727709999997</v>
      </c>
    </row>
    <row r="111" spans="1:11" s="79" customFormat="1" ht="5.0999999999999996" customHeight="1">
      <c r="A111" s="181"/>
      <c r="B111" s="181"/>
      <c r="C111" s="957"/>
      <c r="D111" s="1279"/>
      <c r="E111" s="182"/>
      <c r="F111" s="182"/>
      <c r="G111" s="182"/>
      <c r="H111" s="182"/>
      <c r="I111" s="182"/>
      <c r="J111" s="182"/>
      <c r="K111" s="182"/>
    </row>
    <row r="112" spans="1:11" s="79" customFormat="1" ht="12" customHeight="1">
      <c r="A112" s="72" t="s">
        <v>161</v>
      </c>
      <c r="B112" s="72"/>
      <c r="C112" s="958">
        <v>3.1401629599938699</v>
      </c>
      <c r="D112" s="1280">
        <v>4.1059807263177159</v>
      </c>
      <c r="E112" s="269">
        <v>3.830963705526182</v>
      </c>
      <c r="F112" s="269">
        <v>3.0405424111337269</v>
      </c>
      <c r="G112" s="269">
        <v>4.0056607880149206</v>
      </c>
      <c r="H112" s="1280">
        <v>3.0506149715608126</v>
      </c>
      <c r="I112" s="1280">
        <v>3.4502969952653961</v>
      </c>
      <c r="J112" s="1280">
        <v>2.7969167751622623</v>
      </c>
      <c r="K112" s="1280">
        <v>3.3694182715041046</v>
      </c>
    </row>
    <row r="113" spans="1:18" s="79" customFormat="1" ht="12" customHeight="1">
      <c r="A113" s="180" t="s">
        <v>162</v>
      </c>
      <c r="B113" s="180"/>
      <c r="C113" s="959">
        <v>3.1481116942857548</v>
      </c>
      <c r="D113" s="1281">
        <v>4.097726987080005</v>
      </c>
      <c r="E113" s="270">
        <v>3.8398579241869641</v>
      </c>
      <c r="F113" s="270">
        <v>3.0509970116241125</v>
      </c>
      <c r="G113" s="270">
        <v>4.0347146493764239</v>
      </c>
      <c r="H113" s="1281">
        <v>3.0404980714270149</v>
      </c>
      <c r="I113" s="1281">
        <v>3.4553332217734156</v>
      </c>
      <c r="J113" s="1281">
        <v>2.8039751155216162</v>
      </c>
      <c r="K113" s="1281">
        <v>3.3811001276205981</v>
      </c>
    </row>
    <row r="114" spans="1:18" s="80" customFormat="1" ht="12" customHeight="1">
      <c r="A114" s="1643"/>
      <c r="B114" s="1643"/>
      <c r="C114" s="1137"/>
      <c r="D114" s="1137"/>
      <c r="E114" s="1137"/>
      <c r="F114" s="1137"/>
      <c r="G114" s="1137"/>
      <c r="H114" s="1137"/>
      <c r="I114" s="1137"/>
      <c r="J114" s="1137"/>
      <c r="K114" s="1137"/>
    </row>
    <row r="115" spans="1:18" s="80" customFormat="1" ht="12" customHeight="1">
      <c r="A115" s="1933" t="s">
        <v>1689</v>
      </c>
      <c r="B115" s="1643"/>
      <c r="C115" s="2123"/>
      <c r="D115" s="2123"/>
      <c r="E115" s="2123"/>
      <c r="F115" s="2123"/>
      <c r="G115" s="2123"/>
      <c r="H115" s="2123"/>
      <c r="I115" s="2123"/>
      <c r="J115" s="2123"/>
      <c r="K115" s="2123"/>
    </row>
    <row r="116" spans="1:18" s="79" customFormat="1" ht="12" customHeight="1">
      <c r="A116" s="1929" t="s">
        <v>1690</v>
      </c>
      <c r="B116" s="1929"/>
      <c r="C116" s="1930">
        <v>9.5224200000000003</v>
      </c>
      <c r="D116" s="1931">
        <v>9.3322599999999998</v>
      </c>
      <c r="E116" s="1932">
        <v>9.1389087826086985</v>
      </c>
      <c r="F116" s="1932">
        <v>8.5719015384615407</v>
      </c>
      <c r="G116" s="1932">
        <v>8.73508</v>
      </c>
      <c r="H116" s="1931">
        <v>8.5906376086956513</v>
      </c>
      <c r="I116" s="1931">
        <v>8.2748074999999961</v>
      </c>
      <c r="J116" s="1931">
        <v>8.2117884615384629</v>
      </c>
      <c r="K116" s="1931">
        <v>8.3508800000000001</v>
      </c>
    </row>
    <row r="117" spans="1:18" s="79" customFormat="1" ht="12" customHeight="1">
      <c r="A117" s="180" t="s">
        <v>1691</v>
      </c>
      <c r="B117" s="180"/>
      <c r="C117" s="959">
        <v>8.63809</v>
      </c>
      <c r="D117" s="1281">
        <v>8.5213900000000002</v>
      </c>
      <c r="E117" s="270">
        <v>8.214704434782611</v>
      </c>
      <c r="F117" s="270">
        <v>7.7623273626373619</v>
      </c>
      <c r="G117" s="270">
        <v>7.7582300000000002</v>
      </c>
      <c r="H117" s="1281">
        <v>6.8794848913043465</v>
      </c>
      <c r="I117" s="1281">
        <v>6.2443225</v>
      </c>
      <c r="J117" s="1281">
        <v>5.9885200000000003</v>
      </c>
      <c r="K117" s="1281">
        <v>6.0953099999999996</v>
      </c>
    </row>
    <row r="118" spans="1:18" s="98" customFormat="1" ht="7.5" customHeight="1">
      <c r="A118" s="562"/>
      <c r="B118" s="562"/>
      <c r="M118" s="1953"/>
      <c r="N118" s="1953"/>
      <c r="O118" s="1953"/>
      <c r="P118" s="1953"/>
      <c r="Q118" s="1953"/>
      <c r="R118" s="1953"/>
    </row>
    <row r="119" spans="1:18" s="63" customFormat="1" ht="12.75" customHeight="1">
      <c r="A119" s="2619" t="s">
        <v>1707</v>
      </c>
      <c r="B119" s="2619"/>
      <c r="C119" s="2619"/>
      <c r="D119" s="2619"/>
      <c r="E119" s="2619"/>
      <c r="F119" s="2619"/>
      <c r="G119" s="2619"/>
      <c r="H119" s="2619"/>
      <c r="I119" s="2619"/>
      <c r="J119" s="2619"/>
      <c r="K119" s="2619"/>
    </row>
    <row r="120" spans="1:18" s="98" customFormat="1" ht="22.5" customHeight="1">
      <c r="A120" s="562"/>
      <c r="B120" s="562"/>
      <c r="M120" s="1953"/>
      <c r="N120" s="1953"/>
      <c r="O120" s="1953"/>
      <c r="P120" s="1953"/>
      <c r="Q120" s="1953"/>
      <c r="R120" s="1953"/>
    </row>
    <row r="121" spans="1:18" s="433" customFormat="1" ht="18.75" customHeight="1">
      <c r="A121" s="432" t="s">
        <v>1011</v>
      </c>
      <c r="B121" s="432"/>
    </row>
    <row r="122" spans="1:18" s="50" customFormat="1" ht="12.75" customHeight="1"/>
    <row r="123" spans="1:18" s="52" customFormat="1" ht="13.5" customHeight="1">
      <c r="A123" s="68" t="s">
        <v>1</v>
      </c>
      <c r="B123" s="68"/>
      <c r="C123" s="947" t="s">
        <v>1812</v>
      </c>
      <c r="D123" s="292" t="s">
        <v>1683</v>
      </c>
      <c r="E123" s="292" t="s">
        <v>1650</v>
      </c>
      <c r="F123" s="292" t="s">
        <v>1577</v>
      </c>
      <c r="G123" s="292" t="s">
        <v>1325</v>
      </c>
      <c r="H123" s="292" t="s">
        <v>1288</v>
      </c>
      <c r="I123" s="292" t="s">
        <v>1219</v>
      </c>
      <c r="J123" s="292" t="s">
        <v>1120</v>
      </c>
      <c r="K123" s="292" t="s">
        <v>1075</v>
      </c>
    </row>
    <row r="124" spans="1:18" s="79" customFormat="1" ht="12" customHeight="1">
      <c r="A124" s="176" t="s">
        <v>10</v>
      </c>
      <c r="B124" s="176"/>
      <c r="C124" s="954">
        <v>5222.1729872603601</v>
      </c>
      <c r="D124" s="1276">
        <v>6804.3086770083</v>
      </c>
      <c r="E124" s="177">
        <v>6363.3531961836006</v>
      </c>
      <c r="F124" s="177">
        <v>5061.6305839999995</v>
      </c>
      <c r="G124" s="177">
        <v>6532.858604</v>
      </c>
      <c r="H124" s="177">
        <v>4964.9382940000005</v>
      </c>
      <c r="I124" s="177">
        <v>5619.8398160000015</v>
      </c>
      <c r="J124" s="177">
        <v>4553.3891859999994</v>
      </c>
      <c r="K124" s="177">
        <v>5478.4727709999997</v>
      </c>
    </row>
    <row r="125" spans="1:18" s="79" customFormat="1" ht="12" customHeight="1">
      <c r="A125" s="72" t="s">
        <v>1034</v>
      </c>
      <c r="B125" s="72"/>
      <c r="C125" s="955">
        <v>-38.512999999999998</v>
      </c>
      <c r="D125" s="1277">
        <v>30.763693570000019</v>
      </c>
      <c r="E125" s="178">
        <v>-219.55453</v>
      </c>
      <c r="F125" s="178">
        <v>862.76139999999998</v>
      </c>
      <c r="G125" s="178">
        <v>-0.78500000000000003</v>
      </c>
      <c r="H125" s="178">
        <v>-1071.6040540000001</v>
      </c>
      <c r="I125" s="178">
        <v>-573.24376100000006</v>
      </c>
      <c r="J125" s="178">
        <v>-161.48245800000001</v>
      </c>
      <c r="K125" s="178">
        <v>-294.48984400000001</v>
      </c>
    </row>
    <row r="126" spans="1:18" s="79" customFormat="1" ht="12" customHeight="1">
      <c r="A126" s="72" t="s">
        <v>967</v>
      </c>
      <c r="B126" s="72"/>
      <c r="C126" s="955">
        <v>1.72</v>
      </c>
      <c r="D126" s="1277">
        <v>-281.822</v>
      </c>
      <c r="E126" s="178">
        <v>-130.94299999999998</v>
      </c>
      <c r="F126" s="178">
        <v>181.49199999999999</v>
      </c>
      <c r="G126" s="178">
        <v>27.231999999999999</v>
      </c>
      <c r="H126" s="178">
        <v>108.33100000000002</v>
      </c>
      <c r="I126" s="178">
        <v>41.137999999999991</v>
      </c>
      <c r="J126" s="178">
        <v>31.521000000000001</v>
      </c>
      <c r="K126" s="178">
        <v>10.438000000000001</v>
      </c>
    </row>
    <row r="127" spans="1:18" s="79" customFormat="1" ht="21" customHeight="1">
      <c r="A127" s="2620" t="s">
        <v>968</v>
      </c>
      <c r="B127" s="2621"/>
      <c r="C127" s="953">
        <v>-1.72</v>
      </c>
      <c r="D127" s="1275">
        <v>281.822</v>
      </c>
      <c r="E127" s="175">
        <v>130.94299999999998</v>
      </c>
      <c r="F127" s="175">
        <v>-181.49199999999999</v>
      </c>
      <c r="G127" s="175">
        <v>-27.231999999999999</v>
      </c>
      <c r="H127" s="175">
        <v>-108.33100000000002</v>
      </c>
      <c r="I127" s="175">
        <v>-41.137999999999991</v>
      </c>
      <c r="J127" s="175">
        <v>-31.521000000000001</v>
      </c>
      <c r="K127" s="175">
        <v>-10.438000000000001</v>
      </c>
      <c r="L127" s="82"/>
    </row>
    <row r="128" spans="1:18" s="79" customFormat="1" ht="21" customHeight="1">
      <c r="A128" s="2624" t="s">
        <v>969</v>
      </c>
      <c r="B128" s="2626"/>
      <c r="C128" s="1154">
        <v>-38.512999999999998</v>
      </c>
      <c r="D128" s="1282">
        <v>30.763693570000019</v>
      </c>
      <c r="E128" s="1155">
        <v>-219.55453</v>
      </c>
      <c r="F128" s="1155">
        <v>862.76139999999998</v>
      </c>
      <c r="G128" s="1155">
        <v>-0.78500000000000014</v>
      </c>
      <c r="H128" s="1155">
        <v>-1071.6040540000001</v>
      </c>
      <c r="I128" s="1155">
        <v>-573.24376100000006</v>
      </c>
      <c r="J128" s="1155">
        <v>-161.48245800000001</v>
      </c>
      <c r="K128" s="1155">
        <v>-294.48984400000001</v>
      </c>
      <c r="L128" s="82"/>
    </row>
    <row r="129" spans="1:12" s="79" customFormat="1" ht="12" customHeight="1">
      <c r="A129" s="1179" t="s">
        <v>970</v>
      </c>
      <c r="B129" s="1179"/>
      <c r="C129" s="952">
        <v>-4376.2602425800796</v>
      </c>
      <c r="D129" s="1274">
        <v>2368.5291171635399</v>
      </c>
      <c r="E129" s="173">
        <v>5325.9285860141808</v>
      </c>
      <c r="F129" s="173">
        <v>-697.09126900000001</v>
      </c>
      <c r="G129" s="173">
        <v>2614.9912690000001</v>
      </c>
      <c r="H129" s="173">
        <v>6294.3071049999999</v>
      </c>
      <c r="I129" s="173">
        <v>451.46619100000004</v>
      </c>
      <c r="J129" s="173">
        <v>1264.2844909999999</v>
      </c>
      <c r="K129" s="173">
        <v>-861.29490699999997</v>
      </c>
    </row>
    <row r="130" spans="1:12" s="79" customFormat="1" ht="12" customHeight="1">
      <c r="A130" s="72" t="s">
        <v>990</v>
      </c>
      <c r="B130" s="72"/>
      <c r="C130" s="955">
        <v>2968.0940000000001</v>
      </c>
      <c r="D130" s="1277">
        <v>-1577.5429999999997</v>
      </c>
      <c r="E130" s="178">
        <v>-3410.9430000000002</v>
      </c>
      <c r="F130" s="178">
        <v>401.88400000000001</v>
      </c>
      <c r="G130" s="178">
        <v>-1616.0360000000001</v>
      </c>
      <c r="H130" s="178">
        <v>-3926.46</v>
      </c>
      <c r="I130" s="178">
        <v>-398.05700000000002</v>
      </c>
      <c r="J130" s="178">
        <v>-703.08999999999992</v>
      </c>
      <c r="K130" s="178">
        <v>501.45</v>
      </c>
    </row>
    <row r="131" spans="1:12" s="79" customFormat="1" ht="21" customHeight="1">
      <c r="A131" s="2620" t="s">
        <v>1756</v>
      </c>
      <c r="B131" s="2621"/>
      <c r="C131" s="953">
        <v>-33.476834962280698</v>
      </c>
      <c r="D131" s="1275">
        <v>888.62</v>
      </c>
      <c r="E131" s="175"/>
      <c r="F131" s="175"/>
      <c r="G131" s="175"/>
      <c r="H131" s="175"/>
      <c r="I131" s="175"/>
      <c r="J131" s="175"/>
      <c r="K131" s="175"/>
    </row>
    <row r="132" spans="1:12" s="79" customFormat="1" ht="21" customHeight="1">
      <c r="A132" s="2624" t="s">
        <v>973</v>
      </c>
      <c r="B132" s="2626"/>
      <c r="C132" s="1154">
        <v>-1441.6430775423601</v>
      </c>
      <c r="D132" s="1282">
        <v>1679.6061171635406</v>
      </c>
      <c r="E132" s="1155">
        <v>1914.9855860141802</v>
      </c>
      <c r="F132" s="1155">
        <v>-295.207269</v>
      </c>
      <c r="G132" s="1155">
        <v>998.95526900000004</v>
      </c>
      <c r="H132" s="1155">
        <v>2367.8471049999998</v>
      </c>
      <c r="I132" s="1155">
        <v>53.409191000000021</v>
      </c>
      <c r="J132" s="1155">
        <v>561.19449099999997</v>
      </c>
      <c r="K132" s="1155">
        <v>-359.84490699999998</v>
      </c>
      <c r="L132" s="82"/>
    </row>
    <row r="133" spans="1:12" s="79" customFormat="1" ht="12" customHeight="1">
      <c r="A133" s="176" t="s">
        <v>971</v>
      </c>
      <c r="B133" s="176"/>
      <c r="C133" s="954">
        <v>-1480.1560775423602</v>
      </c>
      <c r="D133" s="1276">
        <v>1710.3698107335404</v>
      </c>
      <c r="E133" s="177">
        <v>1695.4310560141803</v>
      </c>
      <c r="F133" s="177">
        <v>567.55413099999998</v>
      </c>
      <c r="G133" s="177">
        <v>998.17026900000008</v>
      </c>
      <c r="H133" s="177">
        <v>1296.2430509999999</v>
      </c>
      <c r="I133" s="177">
        <v>-519.83456999999999</v>
      </c>
      <c r="J133" s="177">
        <v>399.71203300000002</v>
      </c>
      <c r="K133" s="177">
        <v>-654.33475099999998</v>
      </c>
    </row>
    <row r="134" spans="1:12" s="81" customFormat="1" ht="12" customHeight="1">
      <c r="A134" s="1176" t="s">
        <v>972</v>
      </c>
      <c r="B134" s="1176"/>
      <c r="C134" s="1177">
        <v>3742.0169097180005</v>
      </c>
      <c r="D134" s="1283">
        <v>8514.6784877418431</v>
      </c>
      <c r="E134" s="1178">
        <v>8058.7842521977791</v>
      </c>
      <c r="F134" s="1178">
        <v>5629.1847150000003</v>
      </c>
      <c r="G134" s="1178">
        <v>7531.0288730000002</v>
      </c>
      <c r="H134" s="1178">
        <v>6261.1813430000002</v>
      </c>
      <c r="I134" s="1178">
        <v>5100.0052459999988</v>
      </c>
      <c r="J134" s="1178">
        <v>4953.1012210000008</v>
      </c>
      <c r="K134" s="1178">
        <v>4824.138019</v>
      </c>
      <c r="L134" s="1156"/>
    </row>
    <row r="135" spans="1:12" s="63" customFormat="1" ht="7.5" customHeight="1"/>
    <row r="136" spans="1:12" s="1180" customFormat="1" ht="42" customHeight="1">
      <c r="A136" s="2627" t="s">
        <v>2023</v>
      </c>
      <c r="B136" s="2627"/>
      <c r="C136" s="2627"/>
      <c r="D136" s="2627"/>
      <c r="E136" s="2627"/>
      <c r="F136" s="2627"/>
      <c r="G136" s="2627"/>
      <c r="H136" s="2627"/>
      <c r="I136" s="2627"/>
      <c r="J136" s="2627"/>
      <c r="K136" s="2627"/>
    </row>
    <row r="137" spans="1:12" s="98" customFormat="1" ht="22.5" customHeight="1">
      <c r="A137" s="554"/>
      <c r="B137" s="554"/>
      <c r="C137" s="560"/>
      <c r="D137" s="560"/>
      <c r="E137" s="560"/>
      <c r="F137" s="560"/>
      <c r="G137" s="560"/>
      <c r="H137" s="560"/>
      <c r="I137" s="560"/>
      <c r="J137" s="560"/>
      <c r="K137" s="560"/>
    </row>
    <row r="138" spans="1:12" s="433" customFormat="1" ht="18.75" customHeight="1">
      <c r="A138" s="434" t="s">
        <v>1012</v>
      </c>
      <c r="B138" s="434"/>
    </row>
    <row r="139" spans="1:12" s="50" customFormat="1" ht="12.75" customHeight="1"/>
    <row r="140" spans="1:12" s="52" customFormat="1" ht="13.5" customHeight="1">
      <c r="A140" s="68" t="s">
        <v>1</v>
      </c>
      <c r="B140" s="68"/>
      <c r="C140" s="1195"/>
      <c r="D140" s="1195"/>
      <c r="E140" s="1195"/>
      <c r="F140" s="1404"/>
      <c r="G140" s="947" t="s">
        <v>1326</v>
      </c>
      <c r="H140" s="292" t="s">
        <v>1045</v>
      </c>
      <c r="I140" s="292" t="s">
        <v>212</v>
      </c>
      <c r="J140" s="415" t="s">
        <v>210</v>
      </c>
      <c r="K140" s="415" t="s">
        <v>172</v>
      </c>
    </row>
    <row r="141" spans="1:12" s="79" customFormat="1" ht="12" customHeight="1">
      <c r="A141" s="172" t="s">
        <v>59</v>
      </c>
      <c r="B141" s="1187"/>
      <c r="C141" s="1188"/>
      <c r="D141" s="1284"/>
      <c r="E141" s="1973"/>
      <c r="F141" s="1405"/>
      <c r="G141" s="952">
        <v>57532.110194450499</v>
      </c>
      <c r="H141" s="1274">
        <v>61445.477029000001</v>
      </c>
      <c r="I141" s="1274">
        <v>60403.773218000002</v>
      </c>
      <c r="J141" s="173">
        <v>63068.313016</v>
      </c>
      <c r="K141" s="173">
        <v>60074.777682</v>
      </c>
    </row>
    <row r="142" spans="1:12" s="79" customFormat="1" ht="12" customHeight="1">
      <c r="A142" s="174" t="s">
        <v>60</v>
      </c>
      <c r="B142" s="174"/>
      <c r="C142" s="1189"/>
      <c r="D142" s="1189"/>
      <c r="E142" s="1189"/>
      <c r="F142" s="1406"/>
      <c r="G142" s="953">
        <v>-22173.788101601</v>
      </c>
      <c r="H142" s="1275">
        <v>-28958.570241000001</v>
      </c>
      <c r="I142" s="1275">
        <v>-30211.863419000001</v>
      </c>
      <c r="J142" s="175">
        <v>-35852.500724999998</v>
      </c>
      <c r="K142" s="175">
        <v>-34822.572416000003</v>
      </c>
    </row>
    <row r="143" spans="1:12" s="79" customFormat="1" ht="12" customHeight="1">
      <c r="A143" s="176" t="s">
        <v>13</v>
      </c>
      <c r="B143" s="1176"/>
      <c r="C143" s="1190"/>
      <c r="D143" s="1285"/>
      <c r="E143" s="1974"/>
      <c r="F143" s="1407"/>
      <c r="G143" s="954">
        <v>35358.322092849499</v>
      </c>
      <c r="H143" s="1276">
        <v>32486.906788</v>
      </c>
      <c r="I143" s="1276">
        <v>30191.909799000001</v>
      </c>
      <c r="J143" s="177">
        <v>27215.812290999998</v>
      </c>
      <c r="K143" s="177">
        <v>25252.205266000001</v>
      </c>
    </row>
    <row r="144" spans="1:12" s="79" customFormat="1" ht="12" customHeight="1">
      <c r="A144" s="172" t="s">
        <v>255</v>
      </c>
      <c r="B144" s="1187"/>
      <c r="C144" s="1188"/>
      <c r="D144" s="1284"/>
      <c r="E144" s="1973"/>
      <c r="F144" s="1405"/>
      <c r="G144" s="952">
        <v>11963.1826232687</v>
      </c>
      <c r="H144" s="1274">
        <v>11565.465577000001</v>
      </c>
      <c r="I144" s="1274">
        <v>10915.860251</v>
      </c>
      <c r="J144" s="173">
        <v>10432.666128000001</v>
      </c>
      <c r="K144" s="173">
        <v>10146.933708</v>
      </c>
    </row>
    <row r="145" spans="1:11" s="79" customFormat="1" ht="12" customHeight="1">
      <c r="A145" s="197" t="s">
        <v>256</v>
      </c>
      <c r="B145" s="197"/>
      <c r="C145" s="1191"/>
      <c r="D145" s="1191"/>
      <c r="E145" s="1191"/>
      <c r="F145" s="1408"/>
      <c r="G145" s="955">
        <v>-3100.9009524101002</v>
      </c>
      <c r="H145" s="1277">
        <v>-2596.5481410000002</v>
      </c>
      <c r="I145" s="1277">
        <v>-2378.7411390000002</v>
      </c>
      <c r="J145" s="178">
        <v>-2336.682937</v>
      </c>
      <c r="K145" s="178">
        <v>-2256.377469</v>
      </c>
    </row>
    <row r="146" spans="1:11" s="79" customFormat="1" ht="12" customHeight="1">
      <c r="A146" s="72" t="s">
        <v>1708</v>
      </c>
      <c r="B146" s="197"/>
      <c r="C146" s="1191"/>
      <c r="D146" s="1191"/>
      <c r="E146" s="1191"/>
      <c r="F146" s="1408"/>
      <c r="G146" s="955">
        <v>8682.9080458437002</v>
      </c>
      <c r="H146" s="1277">
        <v>5317.0960690000002</v>
      </c>
      <c r="I146" s="1277">
        <v>5031.7280710000005</v>
      </c>
      <c r="J146" s="178">
        <v>3910.1286460000001</v>
      </c>
      <c r="K146" s="178">
        <v>7660.6859189999996</v>
      </c>
    </row>
    <row r="147" spans="1:11" s="79" customFormat="1" ht="12" customHeight="1">
      <c r="A147" s="197" t="s">
        <v>1088</v>
      </c>
      <c r="B147" s="197"/>
      <c r="C147" s="1191"/>
      <c r="D147" s="1191"/>
      <c r="E147" s="1191"/>
      <c r="F147" s="1408"/>
      <c r="G147" s="955">
        <v>-1250.5489490000002</v>
      </c>
      <c r="H147" s="1277">
        <v>-79.207863000000003</v>
      </c>
      <c r="I147" s="1277">
        <v>554.10624099999995</v>
      </c>
      <c r="J147" s="178">
        <v>1032.222</v>
      </c>
      <c r="K147" s="178">
        <v>62.747</v>
      </c>
    </row>
    <row r="148" spans="1:11" s="79" customFormat="1" ht="12" customHeight="1">
      <c r="A148" s="197" t="s">
        <v>1087</v>
      </c>
      <c r="B148" s="197"/>
      <c r="C148" s="1191"/>
      <c r="D148" s="1191"/>
      <c r="E148" s="1191"/>
      <c r="F148" s="1408"/>
      <c r="G148" s="955">
        <v>861.28929099999993</v>
      </c>
      <c r="H148" s="1277">
        <v>688.27703499999996</v>
      </c>
      <c r="I148" s="1277">
        <v>466.52666499999998</v>
      </c>
      <c r="J148" s="178">
        <v>-318.63600000000002</v>
      </c>
      <c r="K148" s="178">
        <v>88.393000000000001</v>
      </c>
    </row>
    <row r="149" spans="1:11" s="79" customFormat="1" ht="12" customHeight="1">
      <c r="A149" s="197" t="s">
        <v>1611</v>
      </c>
      <c r="B149" s="197"/>
      <c r="C149" s="1191"/>
      <c r="D149" s="1191"/>
      <c r="E149" s="1191"/>
      <c r="F149" s="1408"/>
      <c r="G149" s="955">
        <v>533.50642800000003</v>
      </c>
      <c r="H149" s="1277">
        <v>491.48</v>
      </c>
      <c r="I149" s="1277">
        <v>417.76600000000002</v>
      </c>
      <c r="J149" s="178">
        <v>325.322</v>
      </c>
      <c r="K149" s="178">
        <v>244.23599999999999</v>
      </c>
    </row>
    <row r="150" spans="1:11" s="79" customFormat="1" ht="12" customHeight="1">
      <c r="A150" s="1643" t="s">
        <v>1100</v>
      </c>
      <c r="B150" s="1643"/>
      <c r="C150" s="1191"/>
      <c r="D150" s="1191"/>
      <c r="E150" s="1191"/>
      <c r="F150" s="1408"/>
      <c r="G150" s="955">
        <v>-72.336501600000005</v>
      </c>
      <c r="H150" s="1277">
        <v>225.92058399999999</v>
      </c>
      <c r="I150" s="1277">
        <v>361.61129499999998</v>
      </c>
      <c r="J150" s="178">
        <v>788.57959500000004</v>
      </c>
      <c r="K150" s="178">
        <v>76.591695000000001</v>
      </c>
    </row>
    <row r="151" spans="1:11" s="79" customFormat="1" ht="12" customHeight="1">
      <c r="A151" s="1643" t="s">
        <v>209</v>
      </c>
      <c r="B151" s="1643"/>
      <c r="C151" s="1191"/>
      <c r="D151" s="1191"/>
      <c r="E151" s="1191"/>
      <c r="F151" s="1408"/>
      <c r="G151" s="955">
        <v>269.07834860999998</v>
      </c>
      <c r="H151" s="1277">
        <v>82.101130999999995</v>
      </c>
      <c r="I151" s="1277">
        <v>-85.535297</v>
      </c>
      <c r="J151" s="178">
        <v>-340.14803999999998</v>
      </c>
      <c r="K151" s="178">
        <v>-32.201450999999999</v>
      </c>
    </row>
    <row r="152" spans="1:11" s="79" customFormat="1" ht="12" customHeight="1">
      <c r="A152" s="1828" t="s">
        <v>16</v>
      </c>
      <c r="B152" s="1828"/>
      <c r="C152" s="1189"/>
      <c r="D152" s="1189"/>
      <c r="E152" s="1189"/>
      <c r="F152" s="1406"/>
      <c r="G152" s="953">
        <v>761.95310370550499</v>
      </c>
      <c r="H152" s="1275">
        <v>1181.9982170000001</v>
      </c>
      <c r="I152" s="1275">
        <v>1143.68625</v>
      </c>
      <c r="J152" s="175">
        <v>1007.311727</v>
      </c>
      <c r="K152" s="175">
        <v>762.69162500000004</v>
      </c>
    </row>
    <row r="153" spans="1:11" s="79" customFormat="1" ht="12" customHeight="1">
      <c r="A153" s="1825" t="s">
        <v>4</v>
      </c>
      <c r="B153" s="1830"/>
      <c r="C153" s="1190"/>
      <c r="D153" s="1285"/>
      <c r="E153" s="1974"/>
      <c r="F153" s="1407"/>
      <c r="G153" s="954">
        <v>18648.131437417807</v>
      </c>
      <c r="H153" s="1276">
        <v>16876.582608000001</v>
      </c>
      <c r="I153" s="1276">
        <v>16427.008335999999</v>
      </c>
      <c r="J153" s="177">
        <v>14500.763118999999</v>
      </c>
      <c r="K153" s="177">
        <v>16753.700026999999</v>
      </c>
    </row>
    <row r="154" spans="1:11" s="79" customFormat="1" ht="12" customHeight="1">
      <c r="A154" s="1825" t="s">
        <v>120</v>
      </c>
      <c r="B154" s="1830"/>
      <c r="C154" s="1190"/>
      <c r="D154" s="1285"/>
      <c r="E154" s="1974"/>
      <c r="F154" s="1407"/>
      <c r="G154" s="954">
        <v>54006.453530267303</v>
      </c>
      <c r="H154" s="1276">
        <v>49363.489395999997</v>
      </c>
      <c r="I154" s="1276">
        <v>46618.918136</v>
      </c>
      <c r="J154" s="177">
        <v>41716.575409999998</v>
      </c>
      <c r="K154" s="177">
        <v>42005.905293000003</v>
      </c>
    </row>
    <row r="155" spans="1:11" s="79" customFormat="1" ht="12" customHeight="1">
      <c r="A155" s="1822" t="s">
        <v>61</v>
      </c>
      <c r="B155" s="1831"/>
      <c r="C155" s="1188"/>
      <c r="D155" s="1284"/>
      <c r="E155" s="1973"/>
      <c r="F155" s="1405"/>
      <c r="G155" s="952">
        <v>-9822.1778990550993</v>
      </c>
      <c r="H155" s="1274">
        <v>-10871.806773</v>
      </c>
      <c r="I155" s="1274">
        <v>-11306.640604</v>
      </c>
      <c r="J155" s="173">
        <v>-10986.530545</v>
      </c>
      <c r="K155" s="173">
        <v>-10279.196475000001</v>
      </c>
    </row>
    <row r="156" spans="1:11" s="79" customFormat="1" ht="12" customHeight="1">
      <c r="A156" s="197" t="s">
        <v>62</v>
      </c>
      <c r="B156" s="197"/>
      <c r="C156" s="1191"/>
      <c r="D156" s="1191"/>
      <c r="E156" s="1191"/>
      <c r="F156" s="1408"/>
      <c r="G156" s="955">
        <v>-7789.8125554755006</v>
      </c>
      <c r="H156" s="1277">
        <v>-7644.6235299999998</v>
      </c>
      <c r="I156" s="1277">
        <v>-7849.9489540000004</v>
      </c>
      <c r="J156" s="178">
        <v>-7451.2704640000002</v>
      </c>
      <c r="K156" s="178">
        <v>-7721.7226849999997</v>
      </c>
    </row>
    <row r="157" spans="1:11" s="79" customFormat="1" ht="12" customHeight="1">
      <c r="A157" s="1824" t="s">
        <v>244</v>
      </c>
      <c r="B157" s="1824"/>
      <c r="C157" s="1189"/>
      <c r="D157" s="1189"/>
      <c r="E157" s="1189"/>
      <c r="F157" s="1406"/>
      <c r="G157" s="953">
        <v>-2298.3122168700997</v>
      </c>
      <c r="H157" s="1275">
        <v>-2158.2173929999999</v>
      </c>
      <c r="I157" s="1275">
        <v>-2718.6066959999998</v>
      </c>
      <c r="J157" s="175">
        <v>-2322.1285280000002</v>
      </c>
      <c r="K157" s="175">
        <v>-2171.567219</v>
      </c>
    </row>
    <row r="158" spans="1:11" s="79" customFormat="1" ht="12" customHeight="1">
      <c r="A158" s="1825" t="s">
        <v>7</v>
      </c>
      <c r="B158" s="1830"/>
      <c r="C158" s="1190"/>
      <c r="D158" s="1285"/>
      <c r="E158" s="1974"/>
      <c r="F158" s="1407"/>
      <c r="G158" s="954">
        <v>-19910.302671400699</v>
      </c>
      <c r="H158" s="1276">
        <v>-20674.647696</v>
      </c>
      <c r="I158" s="1276">
        <v>-21875.196253999999</v>
      </c>
      <c r="J158" s="177">
        <v>-20759.929537</v>
      </c>
      <c r="K158" s="177">
        <v>-20172.486379999998</v>
      </c>
    </row>
    <row r="159" spans="1:11" s="79" customFormat="1" ht="12" customHeight="1">
      <c r="A159" s="1826" t="s">
        <v>245</v>
      </c>
      <c r="B159" s="1832"/>
      <c r="C159" s="1192"/>
      <c r="D159" s="1286"/>
      <c r="E159" s="1975"/>
      <c r="F159" s="1409"/>
      <c r="G159" s="956">
        <v>34096.150858866604</v>
      </c>
      <c r="H159" s="1278">
        <v>28688.841700000001</v>
      </c>
      <c r="I159" s="1278">
        <v>24743.721882000002</v>
      </c>
      <c r="J159" s="179">
        <v>20956.645873000001</v>
      </c>
      <c r="K159" s="179">
        <v>21833.418913000001</v>
      </c>
    </row>
    <row r="160" spans="1:11" s="79" customFormat="1" ht="12" customHeight="1">
      <c r="A160" s="197" t="s">
        <v>30</v>
      </c>
      <c r="B160" s="197"/>
      <c r="C160" s="1191"/>
      <c r="D160" s="1191"/>
      <c r="E160" s="1191"/>
      <c r="F160" s="1408"/>
      <c r="G160" s="955">
        <v>44.795654591799995</v>
      </c>
      <c r="H160" s="1277">
        <v>52.090705999999997</v>
      </c>
      <c r="I160" s="1277">
        <v>150.72533899999999</v>
      </c>
      <c r="J160" s="178">
        <v>-1.3226089999999999</v>
      </c>
      <c r="K160" s="178">
        <v>18.814968</v>
      </c>
    </row>
    <row r="161" spans="1:11" s="79" customFormat="1" ht="12" customHeight="1">
      <c r="A161" s="1828" t="s">
        <v>250</v>
      </c>
      <c r="B161" s="1828"/>
      <c r="C161" s="1189"/>
      <c r="D161" s="1189"/>
      <c r="E161" s="1189"/>
      <c r="F161" s="1406"/>
      <c r="G161" s="953">
        <v>-2269.8711898158003</v>
      </c>
      <c r="H161" s="1275">
        <v>-1638.896058</v>
      </c>
      <c r="I161" s="1275">
        <v>-2185.0442400000002</v>
      </c>
      <c r="J161" s="175">
        <v>-3179.3650259999999</v>
      </c>
      <c r="K161" s="175">
        <v>-3444.8531419999999</v>
      </c>
    </row>
    <row r="162" spans="1:11" s="79" customFormat="1" ht="12" customHeight="1">
      <c r="A162" s="1826" t="s">
        <v>9</v>
      </c>
      <c r="B162" s="1832"/>
      <c r="C162" s="1192"/>
      <c r="D162" s="1286"/>
      <c r="E162" s="1975"/>
      <c r="F162" s="1409"/>
      <c r="G162" s="956">
        <v>31871.075323642603</v>
      </c>
      <c r="H162" s="1278">
        <v>27102.036348000001</v>
      </c>
      <c r="I162" s="1278">
        <v>22709.402980999999</v>
      </c>
      <c r="J162" s="179">
        <v>17775.958236999999</v>
      </c>
      <c r="K162" s="179">
        <v>18407.380740000001</v>
      </c>
    </row>
    <row r="163" spans="1:11" s="79" customFormat="1" ht="12" customHeight="1">
      <c r="A163" s="197" t="s">
        <v>1089</v>
      </c>
      <c r="B163" s="197"/>
      <c r="C163" s="1191"/>
      <c r="D163" s="1191"/>
      <c r="E163" s="1191"/>
      <c r="F163" s="1408"/>
      <c r="G163" s="955">
        <v>-7048.1133802906998</v>
      </c>
      <c r="H163" s="1277">
        <v>-6463.1737439999997</v>
      </c>
      <c r="I163" s="1277">
        <v>-5202.0693709999996</v>
      </c>
      <c r="J163" s="178">
        <v>-4080.558704</v>
      </c>
      <c r="K163" s="178">
        <v>-5423.2139209999996</v>
      </c>
    </row>
    <row r="164" spans="1:11" s="79" customFormat="1" ht="12" customHeight="1">
      <c r="A164" s="180" t="s">
        <v>195</v>
      </c>
      <c r="B164" s="180"/>
      <c r="C164" s="1189"/>
      <c r="D164" s="1189"/>
      <c r="E164" s="1189"/>
      <c r="F164" s="1406"/>
      <c r="G164" s="953">
        <v>-50.863351659999999</v>
      </c>
      <c r="H164" s="1275">
        <v>-22.222538</v>
      </c>
      <c r="I164" s="1275">
        <v>4.0087719999999996</v>
      </c>
      <c r="J164" s="175">
        <v>96.338790000000003</v>
      </c>
      <c r="K164" s="175">
        <v>-5.4059999999999997</v>
      </c>
    </row>
    <row r="165" spans="1:11" s="79" customFormat="1" ht="12" customHeight="1">
      <c r="A165" s="176" t="s">
        <v>10</v>
      </c>
      <c r="B165" s="1176"/>
      <c r="C165" s="1190"/>
      <c r="D165" s="1285"/>
      <c r="E165" s="1974"/>
      <c r="F165" s="1407"/>
      <c r="G165" s="954">
        <v>24772.098591691905</v>
      </c>
      <c r="H165" s="1276">
        <v>20616.640067</v>
      </c>
      <c r="I165" s="1276">
        <v>17511.342381999999</v>
      </c>
      <c r="J165" s="177">
        <v>13791.738323</v>
      </c>
      <c r="K165" s="177">
        <v>12978.760818000001</v>
      </c>
    </row>
    <row r="166" spans="1:11" s="80" customFormat="1" ht="12" customHeight="1">
      <c r="A166" s="1643"/>
      <c r="B166" s="1643"/>
      <c r="C166" s="1137"/>
      <c r="D166" s="1137"/>
      <c r="E166" s="1137"/>
      <c r="F166" s="1137"/>
      <c r="G166" s="1137"/>
      <c r="H166" s="1137"/>
      <c r="I166" s="1137"/>
      <c r="J166" s="1137"/>
    </row>
    <row r="167" spans="1:11" s="79" customFormat="1" ht="12" customHeight="1">
      <c r="A167" s="2622" t="s">
        <v>1353</v>
      </c>
      <c r="B167" s="2622"/>
      <c r="C167" s="2622"/>
      <c r="D167" s="2622"/>
      <c r="E167" s="2622"/>
      <c r="F167" s="1976"/>
      <c r="G167" s="2124">
        <v>24397.623621691906</v>
      </c>
      <c r="H167" s="2125">
        <v>20616.640067</v>
      </c>
      <c r="I167" s="2130">
        <v>17511.342381999999</v>
      </c>
      <c r="J167" s="2130">
        <v>13791.738323</v>
      </c>
      <c r="K167" s="2130">
        <v>12978.760818000001</v>
      </c>
    </row>
    <row r="168" spans="1:11" s="79" customFormat="1" ht="12" customHeight="1">
      <c r="A168" s="200" t="s">
        <v>1340</v>
      </c>
      <c r="B168" s="200"/>
      <c r="C168" s="1191"/>
      <c r="D168" s="1191"/>
      <c r="E168" s="1191"/>
      <c r="F168" s="1191"/>
      <c r="G168" s="2131">
        <v>374.47496999999998</v>
      </c>
      <c r="H168" s="2132">
        <v>0</v>
      </c>
      <c r="I168" s="2132">
        <v>0</v>
      </c>
      <c r="J168" s="2132">
        <v>0</v>
      </c>
      <c r="K168" s="2132">
        <v>0</v>
      </c>
    </row>
    <row r="169" spans="1:11" s="79" customFormat="1" ht="12" customHeight="1">
      <c r="A169" s="174" t="s">
        <v>1345</v>
      </c>
      <c r="B169" s="174"/>
      <c r="C169" s="1194"/>
      <c r="D169" s="1194"/>
      <c r="E169" s="1648"/>
      <c r="F169" s="1648"/>
      <c r="G169" s="2126">
        <v>0</v>
      </c>
      <c r="H169" s="2127">
        <v>0</v>
      </c>
      <c r="I169" s="2127">
        <v>0</v>
      </c>
      <c r="J169" s="2127">
        <v>0</v>
      </c>
      <c r="K169" s="2127">
        <v>0</v>
      </c>
    </row>
    <row r="170" spans="1:11" s="79" customFormat="1" ht="12" customHeight="1">
      <c r="A170" s="176" t="s">
        <v>10</v>
      </c>
      <c r="B170" s="1644"/>
      <c r="C170" s="1645"/>
      <c r="D170" s="1645"/>
      <c r="E170" s="1645"/>
      <c r="F170" s="1974"/>
      <c r="G170" s="2128">
        <v>24772.098591691905</v>
      </c>
      <c r="H170" s="2129">
        <v>20616.640067</v>
      </c>
      <c r="I170" s="2133">
        <v>17511.342381999999</v>
      </c>
      <c r="J170" s="2133">
        <v>13791.738323</v>
      </c>
      <c r="K170" s="2133">
        <v>12978.760818000001</v>
      </c>
    </row>
    <row r="171" spans="1:11" s="79" customFormat="1" ht="5.0999999999999996" customHeight="1">
      <c r="A171" s="181"/>
      <c r="B171" s="181"/>
      <c r="C171" s="1193"/>
      <c r="D171" s="1193"/>
      <c r="E171" s="1410"/>
      <c r="F171" s="1410"/>
      <c r="G171" s="957"/>
      <c r="H171" s="1279"/>
      <c r="I171" s="1279"/>
      <c r="J171" s="182"/>
      <c r="K171" s="182"/>
    </row>
    <row r="172" spans="1:11" s="79" customFormat="1" ht="12" customHeight="1">
      <c r="A172" s="72" t="s">
        <v>161</v>
      </c>
      <c r="B172" s="72"/>
      <c r="C172" s="1137"/>
      <c r="D172" s="1137"/>
      <c r="E172" s="1136"/>
      <c r="F172" s="1136"/>
      <c r="G172" s="958">
        <v>14.982502586037826</v>
      </c>
      <c r="H172" s="1280">
        <v>12.667163280286399</v>
      </c>
      <c r="I172" s="1280">
        <v>10.754220278928051</v>
      </c>
      <c r="J172" s="269">
        <v>8.4750306944980185</v>
      </c>
      <c r="K172" s="269">
        <v>7.9841883393396902</v>
      </c>
    </row>
    <row r="173" spans="1:11" s="79" customFormat="1" ht="12" customHeight="1">
      <c r="A173" s="180" t="s">
        <v>162</v>
      </c>
      <c r="B173" s="180"/>
      <c r="C173" s="1194"/>
      <c r="D173" s="1194"/>
      <c r="E173" s="1411"/>
      <c r="F173" s="1411"/>
      <c r="G173" s="959">
        <v>15.013750348019368</v>
      </c>
      <c r="H173" s="1281">
        <v>12.680817130595351</v>
      </c>
      <c r="I173" s="1281">
        <v>10.751758376453896</v>
      </c>
      <c r="J173" s="270">
        <v>8.4158304556884413</v>
      </c>
      <c r="K173" s="270">
        <v>7.9875139667064099</v>
      </c>
    </row>
    <row r="174" spans="1:11" s="80" customFormat="1" ht="12" customHeight="1">
      <c r="A174" s="1643"/>
      <c r="B174" s="1643"/>
      <c r="C174" s="1137"/>
      <c r="D174" s="1137"/>
      <c r="E174" s="1137"/>
      <c r="F174" s="1137"/>
      <c r="G174" s="1137"/>
      <c r="H174" s="1137"/>
      <c r="I174" s="1137"/>
      <c r="J174" s="1137"/>
      <c r="K174" s="1137"/>
    </row>
    <row r="175" spans="1:11" s="80" customFormat="1" ht="12" customHeight="1">
      <c r="A175" s="1933" t="s">
        <v>1689</v>
      </c>
      <c r="B175" s="1643"/>
      <c r="C175" s="1137"/>
      <c r="D175" s="1137"/>
      <c r="E175" s="1137"/>
      <c r="F175" s="1137"/>
      <c r="G175" s="1137"/>
      <c r="H175" s="1137"/>
      <c r="I175" s="1137"/>
      <c r="J175" s="1137"/>
      <c r="K175" s="1137"/>
    </row>
    <row r="176" spans="1:11" s="79" customFormat="1" ht="12" customHeight="1">
      <c r="A176" s="1929" t="s">
        <v>1690</v>
      </c>
      <c r="B176" s="1929"/>
      <c r="C176" s="1934"/>
      <c r="D176" s="1934"/>
      <c r="E176" s="1934"/>
      <c r="F176" s="1935"/>
      <c r="G176" s="1930">
        <v>8.9467099999999995</v>
      </c>
      <c r="H176" s="1932">
        <v>8.3574599999999997</v>
      </c>
      <c r="I176" s="1931">
        <v>7.8084300000000004</v>
      </c>
      <c r="J176" s="1931">
        <v>7.4786400000000004</v>
      </c>
      <c r="K176" s="1931">
        <v>7.7969999999999997</v>
      </c>
    </row>
    <row r="177" spans="1:19" s="79" customFormat="1" ht="12" customHeight="1">
      <c r="A177" s="180" t="s">
        <v>1691</v>
      </c>
      <c r="B177" s="180"/>
      <c r="C177" s="1194"/>
      <c r="D177" s="1194"/>
      <c r="E177" s="1194"/>
      <c r="F177" s="1936"/>
      <c r="G177" s="959">
        <v>8.0666740000000008</v>
      </c>
      <c r="H177" s="270">
        <v>6.3038999999999996</v>
      </c>
      <c r="I177" s="1281">
        <v>5.8787799999999999</v>
      </c>
      <c r="J177" s="1281">
        <v>5.8197599999999996</v>
      </c>
      <c r="K177" s="1281">
        <v>5.6052299999999997</v>
      </c>
      <c r="M177" s="80"/>
      <c r="N177" s="80"/>
      <c r="O177" s="80"/>
      <c r="P177" s="80"/>
      <c r="Q177" s="80"/>
      <c r="R177" s="80"/>
      <c r="S177" s="80"/>
    </row>
    <row r="178" spans="1:19" s="98" customFormat="1" ht="7.5" customHeight="1">
      <c r="A178" s="562"/>
      <c r="B178" s="562"/>
      <c r="M178" s="1953"/>
      <c r="N178" s="1953"/>
      <c r="O178" s="1953"/>
      <c r="P178" s="1953"/>
      <c r="Q178" s="1953"/>
      <c r="R178" s="1953"/>
      <c r="S178" s="1531"/>
    </row>
    <row r="179" spans="1:19" s="63" customFormat="1" ht="12.75" customHeight="1">
      <c r="A179" s="2619" t="s">
        <v>1707</v>
      </c>
      <c r="B179" s="2619"/>
      <c r="C179" s="2619"/>
      <c r="D179" s="2619"/>
      <c r="E179" s="2619"/>
      <c r="F179" s="2619"/>
      <c r="G179" s="2619"/>
      <c r="H179" s="2619"/>
      <c r="I179" s="2619"/>
      <c r="J179" s="2619"/>
      <c r="K179" s="2619"/>
    </row>
    <row r="180" spans="1:19" s="98" customFormat="1" ht="22.5" customHeight="1">
      <c r="A180" s="562"/>
      <c r="B180" s="562"/>
      <c r="N180" s="1953"/>
      <c r="O180" s="1531"/>
      <c r="P180" s="1531"/>
      <c r="Q180" s="1531"/>
    </row>
    <row r="181" spans="1:19" s="433" customFormat="1" ht="18.75" customHeight="1">
      <c r="A181" s="432" t="s">
        <v>1394</v>
      </c>
      <c r="B181" s="432"/>
    </row>
    <row r="182" spans="1:19" s="50" customFormat="1" ht="12.75" customHeight="1"/>
    <row r="183" spans="1:19" s="1394" customFormat="1" ht="13.5" customHeight="1">
      <c r="A183" s="68" t="s">
        <v>1</v>
      </c>
      <c r="B183" s="68"/>
      <c r="C183" s="1195"/>
      <c r="D183" s="1195"/>
      <c r="E183" s="1195"/>
      <c r="F183" s="1195"/>
      <c r="G183" s="947" t="s">
        <v>1326</v>
      </c>
      <c r="H183" s="292" t="s">
        <v>1045</v>
      </c>
      <c r="I183" s="292" t="s">
        <v>212</v>
      </c>
      <c r="J183" s="415" t="s">
        <v>210</v>
      </c>
      <c r="K183" s="415" t="s">
        <v>172</v>
      </c>
    </row>
    <row r="184" spans="1:19" s="79" customFormat="1" ht="12" customHeight="1">
      <c r="A184" s="176" t="s">
        <v>10</v>
      </c>
      <c r="B184" s="1644"/>
      <c r="C184" s="1407"/>
      <c r="D184" s="1407"/>
      <c r="E184" s="1977"/>
      <c r="F184" s="1407"/>
      <c r="G184" s="954">
        <v>24762.1510611919</v>
      </c>
      <c r="H184" s="1276">
        <v>20616.640067</v>
      </c>
      <c r="I184" s="1276">
        <v>17511.342381999999</v>
      </c>
      <c r="J184" s="177">
        <v>13791.738323</v>
      </c>
      <c r="K184" s="177">
        <v>12978.760818000001</v>
      </c>
    </row>
    <row r="185" spans="1:19" s="79" customFormat="1" ht="12" customHeight="1">
      <c r="A185" s="72" t="s">
        <v>1034</v>
      </c>
      <c r="B185" s="72"/>
      <c r="C185" s="1408"/>
      <c r="D185" s="1408"/>
      <c r="E185" s="1408"/>
      <c r="F185" s="1408"/>
      <c r="G185" s="955">
        <v>673.18556357</v>
      </c>
      <c r="H185" s="1277">
        <v>-2100.8201170000002</v>
      </c>
      <c r="I185" s="178">
        <v>-468.696797</v>
      </c>
      <c r="J185" s="178">
        <v>2946.6550000000002</v>
      </c>
      <c r="K185" s="2134">
        <v>0</v>
      </c>
    </row>
    <row r="186" spans="1:19" s="79" customFormat="1" ht="12" customHeight="1">
      <c r="A186" s="72" t="s">
        <v>967</v>
      </c>
      <c r="B186" s="72"/>
      <c r="C186" s="1408"/>
      <c r="D186" s="1408"/>
      <c r="E186" s="1408"/>
      <c r="F186" s="1408"/>
      <c r="G186" s="955">
        <v>-204.041</v>
      </c>
      <c r="H186" s="1277">
        <v>191.428</v>
      </c>
      <c r="I186" s="178">
        <v>123.584</v>
      </c>
      <c r="J186" s="178">
        <v>45.411999999999999</v>
      </c>
      <c r="K186" s="2134">
        <v>0</v>
      </c>
    </row>
    <row r="187" spans="1:19" s="79" customFormat="1" ht="21" customHeight="1">
      <c r="A187" s="2620" t="s">
        <v>968</v>
      </c>
      <c r="B187" s="2620"/>
      <c r="C187" s="1406"/>
      <c r="D187" s="1406"/>
      <c r="E187" s="1406"/>
      <c r="F187" s="1406"/>
      <c r="G187" s="953">
        <v>204.041</v>
      </c>
      <c r="H187" s="1275">
        <v>-191.428</v>
      </c>
      <c r="I187" s="175">
        <v>-123.584</v>
      </c>
      <c r="J187" s="175">
        <v>-45.411999999999999</v>
      </c>
      <c r="K187" s="2135">
        <v>0</v>
      </c>
      <c r="L187" s="82"/>
    </row>
    <row r="188" spans="1:19" s="79" customFormat="1" ht="21" customHeight="1">
      <c r="A188" s="2624" t="s">
        <v>969</v>
      </c>
      <c r="B188" s="2625"/>
      <c r="C188" s="1698"/>
      <c r="D188" s="1698"/>
      <c r="E188" s="1978"/>
      <c r="F188" s="1698"/>
      <c r="G188" s="1154">
        <v>673.18556357</v>
      </c>
      <c r="H188" s="1282">
        <v>-2100.8201170000002</v>
      </c>
      <c r="I188" s="1155">
        <v>-468.696797</v>
      </c>
      <c r="J188" s="1155">
        <v>2946.6550000000002</v>
      </c>
      <c r="K188" s="2136">
        <v>0</v>
      </c>
      <c r="L188" s="82"/>
    </row>
    <row r="189" spans="1:19" s="79" customFormat="1" ht="12" customHeight="1">
      <c r="A189" s="1179" t="s">
        <v>970</v>
      </c>
      <c r="B189" s="1697"/>
      <c r="C189" s="1699"/>
      <c r="D189" s="1699"/>
      <c r="E189" s="1979"/>
      <c r="F189" s="1699"/>
      <c r="G189" s="952">
        <v>9612.3577031777204</v>
      </c>
      <c r="H189" s="1274">
        <v>7148.7628800000002</v>
      </c>
      <c r="I189" s="173">
        <v>3478.0380030000001</v>
      </c>
      <c r="J189" s="173">
        <v>-1216.3994439999999</v>
      </c>
      <c r="K189" s="173">
        <v>-143.07693353006451</v>
      </c>
    </row>
    <row r="190" spans="1:19" s="79" customFormat="1" ht="12" customHeight="1">
      <c r="A190" s="72" t="s">
        <v>990</v>
      </c>
      <c r="B190" s="72"/>
      <c r="C190" s="1408"/>
      <c r="D190" s="1408"/>
      <c r="E190" s="1408"/>
      <c r="F190" s="1408"/>
      <c r="G190" s="955">
        <v>-6202.6379999999999</v>
      </c>
      <c r="H190" s="1277">
        <v>-4526.1570000000002</v>
      </c>
      <c r="I190" s="178">
        <v>-2424.8620000000001</v>
      </c>
      <c r="J190" s="178">
        <v>1006.045</v>
      </c>
      <c r="K190" s="178">
        <v>90.389874530064503</v>
      </c>
    </row>
    <row r="191" spans="1:19" s="79" customFormat="1" ht="21" customHeight="1">
      <c r="A191" s="2620" t="s">
        <v>1756</v>
      </c>
      <c r="B191" s="2620"/>
      <c r="C191" s="1406"/>
      <c r="D191" s="1406"/>
      <c r="E191" s="1406"/>
      <c r="F191" s="1406"/>
      <c r="G191" s="953">
        <v>888.62</v>
      </c>
      <c r="H191" s="1275"/>
      <c r="I191" s="175"/>
      <c r="J191" s="175"/>
      <c r="K191" s="175"/>
    </row>
    <row r="192" spans="1:19" s="79" customFormat="1" ht="21" customHeight="1">
      <c r="A192" s="2624" t="s">
        <v>973</v>
      </c>
      <c r="B192" s="2625"/>
      <c r="C192" s="1698"/>
      <c r="D192" s="1698"/>
      <c r="E192" s="1978"/>
      <c r="F192" s="1698"/>
      <c r="G192" s="1154">
        <v>4298.3397031777204</v>
      </c>
      <c r="H192" s="1282">
        <v>2622.6058800000001</v>
      </c>
      <c r="I192" s="1155">
        <v>1053.176003</v>
      </c>
      <c r="J192" s="1155">
        <v>-210.354444</v>
      </c>
      <c r="K192" s="1155">
        <v>-52.687058999999998</v>
      </c>
      <c r="L192" s="82"/>
    </row>
    <row r="193" spans="1:12" s="79" customFormat="1" ht="12" customHeight="1">
      <c r="A193" s="176" t="s">
        <v>971</v>
      </c>
      <c r="B193" s="1644"/>
      <c r="C193" s="1407"/>
      <c r="D193" s="1407"/>
      <c r="E193" s="1977"/>
      <c r="F193" s="1407"/>
      <c r="G193" s="954">
        <v>4971.5252667477207</v>
      </c>
      <c r="H193" s="1276">
        <v>521.78576199999998</v>
      </c>
      <c r="I193" s="177">
        <v>584.47920599999998</v>
      </c>
      <c r="J193" s="177">
        <v>2736.3005560000001</v>
      </c>
      <c r="K193" s="177">
        <v>-52.687058999999998</v>
      </c>
    </row>
    <row r="194" spans="1:12" s="81" customFormat="1" ht="12" customHeight="1">
      <c r="A194" s="1176" t="s">
        <v>972</v>
      </c>
      <c r="B194" s="1644"/>
      <c r="C194" s="1407"/>
      <c r="D194" s="1407"/>
      <c r="E194" s="1977"/>
      <c r="F194" s="1407"/>
      <c r="G194" s="1177">
        <v>29733.676327939622</v>
      </c>
      <c r="H194" s="1283">
        <v>21138.425829</v>
      </c>
      <c r="I194" s="1178">
        <v>18095.821586999999</v>
      </c>
      <c r="J194" s="1178">
        <v>16528.038877999999</v>
      </c>
      <c r="K194" s="1178">
        <v>12926.073759000001</v>
      </c>
      <c r="L194" s="1156"/>
    </row>
    <row r="195" spans="1:12" s="81" customFormat="1" ht="7.5" customHeight="1">
      <c r="A195" s="181"/>
      <c r="B195" s="181"/>
      <c r="C195" s="1410"/>
      <c r="D195" s="1410"/>
      <c r="E195" s="1410"/>
      <c r="F195" s="1410"/>
      <c r="G195" s="1193"/>
      <c r="H195" s="1193"/>
      <c r="I195" s="1410"/>
      <c r="J195" s="1410"/>
      <c r="K195" s="1410"/>
      <c r="L195" s="1156"/>
    </row>
    <row r="196" spans="1:12" s="79" customFormat="1" ht="30.75" customHeight="1">
      <c r="A196" s="2627" t="s">
        <v>1757</v>
      </c>
      <c r="B196" s="2627"/>
      <c r="C196" s="2627"/>
      <c r="D196" s="2627"/>
      <c r="E196" s="2627"/>
      <c r="F196" s="2627"/>
      <c r="G196" s="2627"/>
      <c r="H196" s="2627"/>
      <c r="I196" s="2627"/>
      <c r="J196" s="2627"/>
      <c r="K196" s="2627"/>
    </row>
    <row r="197" spans="1:12" s="98" customFormat="1" ht="22.5" customHeight="1">
      <c r="A197" s="554"/>
      <c r="B197" s="554"/>
      <c r="C197" s="560"/>
      <c r="D197" s="560"/>
      <c r="E197" s="560"/>
      <c r="F197" s="560"/>
      <c r="G197" s="560"/>
      <c r="H197" s="560"/>
      <c r="I197" s="560"/>
      <c r="J197" s="560"/>
      <c r="K197" s="560"/>
    </row>
    <row r="198" spans="1:12" s="433" customFormat="1" ht="18.75" customHeight="1">
      <c r="A198" s="432" t="s">
        <v>1395</v>
      </c>
      <c r="B198" s="432"/>
    </row>
    <row r="199" spans="1:12" s="50" customFormat="1" ht="12.75" customHeight="1"/>
    <row r="200" spans="1:12" s="78" customFormat="1" ht="13.5" customHeight="1">
      <c r="A200" s="401"/>
      <c r="B200" s="401"/>
      <c r="C200" s="960" t="s">
        <v>5</v>
      </c>
      <c r="D200" s="1604" t="s">
        <v>3</v>
      </c>
      <c r="E200" s="1604" t="s">
        <v>6</v>
      </c>
      <c r="F200" s="1604" t="s">
        <v>2</v>
      </c>
      <c r="G200" s="403" t="s">
        <v>5</v>
      </c>
      <c r="H200" s="403" t="s">
        <v>3</v>
      </c>
      <c r="I200" s="402" t="s">
        <v>6</v>
      </c>
      <c r="J200" s="402" t="s">
        <v>2</v>
      </c>
      <c r="K200" s="402" t="s">
        <v>5</v>
      </c>
    </row>
    <row r="201" spans="1:12" s="78" customFormat="1" ht="13.5" customHeight="1">
      <c r="A201" s="186" t="s">
        <v>1</v>
      </c>
      <c r="B201" s="186"/>
      <c r="C201" s="961" t="s">
        <v>1813</v>
      </c>
      <c r="D201" s="1605" t="s">
        <v>1326</v>
      </c>
      <c r="E201" s="1605" t="s">
        <v>1326</v>
      </c>
      <c r="F201" s="1605" t="s">
        <v>1326</v>
      </c>
      <c r="G201" s="1605" t="s">
        <v>1326</v>
      </c>
      <c r="H201" s="1605" t="s">
        <v>1045</v>
      </c>
      <c r="I201" s="1605" t="s">
        <v>1045</v>
      </c>
      <c r="J201" s="1605" t="s">
        <v>1045</v>
      </c>
      <c r="K201" s="1605" t="s">
        <v>1045</v>
      </c>
    </row>
    <row r="202" spans="1:12" s="78" customFormat="1" ht="13.5" customHeight="1">
      <c r="A202" s="1184" t="s">
        <v>991</v>
      </c>
      <c r="B202" s="1181"/>
      <c r="C202" s="1182"/>
      <c r="D202" s="1183"/>
      <c r="E202" s="1183"/>
      <c r="F202" s="1183"/>
      <c r="G202" s="1183"/>
      <c r="H202" s="1183"/>
      <c r="I202" s="1183"/>
      <c r="J202" s="1183"/>
      <c r="K202" s="1183"/>
    </row>
    <row r="203" spans="1:12" s="79" customFormat="1" ht="12" customHeight="1">
      <c r="A203" s="72" t="s">
        <v>17</v>
      </c>
      <c r="B203" s="72"/>
      <c r="C203" s="962">
        <v>166586.704586337</v>
      </c>
      <c r="D203" s="404">
        <v>19317.201663683798</v>
      </c>
      <c r="E203" s="404">
        <v>186873.53400000001</v>
      </c>
      <c r="F203" s="404">
        <v>158812.27063700001</v>
      </c>
      <c r="G203" s="404">
        <v>304557.572254</v>
      </c>
      <c r="H203" s="404">
        <v>58505.157837999999</v>
      </c>
      <c r="I203" s="404">
        <v>213374.75446699999</v>
      </c>
      <c r="J203" s="404">
        <v>171346.28130500001</v>
      </c>
      <c r="K203" s="404">
        <v>363330.01344299997</v>
      </c>
    </row>
    <row r="204" spans="1:12" s="79" customFormat="1" ht="12" customHeight="1">
      <c r="A204" s="66" t="s">
        <v>246</v>
      </c>
      <c r="B204" s="66"/>
      <c r="C204" s="962">
        <v>180064.79241839002</v>
      </c>
      <c r="D204" s="404">
        <v>301216.20244235301</v>
      </c>
      <c r="E204" s="404">
        <v>238405.05</v>
      </c>
      <c r="F204" s="404">
        <v>247773.837142</v>
      </c>
      <c r="G204" s="404">
        <v>203498.92678000001</v>
      </c>
      <c r="H204" s="404">
        <v>373409.07725099998</v>
      </c>
      <c r="I204" s="404">
        <v>111976.860443</v>
      </c>
      <c r="J204" s="404">
        <v>191487.363557</v>
      </c>
      <c r="K204" s="404">
        <v>53845.197053000004</v>
      </c>
    </row>
    <row r="205" spans="1:12" s="79" customFormat="1" ht="12" customHeight="1">
      <c r="A205" s="66" t="s">
        <v>247</v>
      </c>
      <c r="B205" s="66"/>
      <c r="C205" s="962">
        <v>1534902.26201799</v>
      </c>
      <c r="D205" s="404">
        <v>1542743.93369825</v>
      </c>
      <c r="E205" s="404">
        <v>1531236.507</v>
      </c>
      <c r="F205" s="404">
        <v>1491303.9834439999</v>
      </c>
      <c r="G205" s="404">
        <v>1476185.604824</v>
      </c>
      <c r="H205" s="404">
        <v>1438839.237439</v>
      </c>
      <c r="I205" s="404">
        <v>1387742.129773</v>
      </c>
      <c r="J205" s="404">
        <v>1369270.953894</v>
      </c>
      <c r="K205" s="404">
        <v>1343831.7755519999</v>
      </c>
    </row>
    <row r="206" spans="1:12" s="79" customFormat="1" ht="12" customHeight="1">
      <c r="A206" s="183" t="s">
        <v>215</v>
      </c>
      <c r="B206" s="183"/>
      <c r="C206" s="962">
        <v>286272.60430815502</v>
      </c>
      <c r="D206" s="404">
        <v>289695.16681726201</v>
      </c>
      <c r="E206" s="404">
        <v>303756.97399999999</v>
      </c>
      <c r="F206" s="404">
        <v>284088.32284600002</v>
      </c>
      <c r="G206" s="404">
        <v>287905.52910799999</v>
      </c>
      <c r="H206" s="404">
        <v>268302.45311900001</v>
      </c>
      <c r="I206" s="404">
        <v>269756.87675499998</v>
      </c>
      <c r="J206" s="404">
        <v>265786.64630000002</v>
      </c>
      <c r="K206" s="404">
        <v>280729.56472000002</v>
      </c>
    </row>
    <row r="207" spans="1:12" s="79" customFormat="1" ht="12" customHeight="1">
      <c r="A207" s="66" t="s">
        <v>63</v>
      </c>
      <c r="B207" s="66"/>
      <c r="C207" s="962">
        <v>27577.5225165175</v>
      </c>
      <c r="D207" s="404">
        <v>19340.7349470275</v>
      </c>
      <c r="E207" s="404">
        <v>23040.682000000001</v>
      </c>
      <c r="F207" s="404">
        <v>26148.889996999998</v>
      </c>
      <c r="G207" s="404">
        <v>26545.451271999998</v>
      </c>
      <c r="H207" s="404">
        <v>26869.582689999999</v>
      </c>
      <c r="I207" s="404">
        <v>27215.096858000001</v>
      </c>
      <c r="J207" s="404">
        <v>30756.111936000001</v>
      </c>
      <c r="K207" s="404">
        <v>33477.106226000004</v>
      </c>
    </row>
    <row r="208" spans="1:12" s="79" customFormat="1" ht="12" customHeight="1">
      <c r="A208" s="66" t="s">
        <v>64</v>
      </c>
      <c r="B208" s="66"/>
      <c r="C208" s="962">
        <v>50966.960987999999</v>
      </c>
      <c r="D208" s="404">
        <v>49679.141573000001</v>
      </c>
      <c r="E208" s="404">
        <v>46343.616000000002</v>
      </c>
      <c r="F208" s="404">
        <v>47511.577934000001</v>
      </c>
      <c r="G208" s="404">
        <v>45606.542814</v>
      </c>
      <c r="H208" s="404">
        <v>42866.368349999997</v>
      </c>
      <c r="I208" s="404">
        <v>40779.816645999999</v>
      </c>
      <c r="J208" s="404">
        <v>39457.941962999997</v>
      </c>
      <c r="K208" s="404">
        <v>36602.435236999998</v>
      </c>
    </row>
    <row r="209" spans="1:11" s="79" customFormat="1" ht="12" customHeight="1">
      <c r="A209" s="66" t="s">
        <v>65</v>
      </c>
      <c r="B209" s="66"/>
      <c r="C209" s="962">
        <v>215742.51599310699</v>
      </c>
      <c r="D209" s="404">
        <v>203028.52565700901</v>
      </c>
      <c r="E209" s="404">
        <v>217399.49299999999</v>
      </c>
      <c r="F209" s="404">
        <v>181833.81474</v>
      </c>
      <c r="G209" s="404">
        <v>240880.530031</v>
      </c>
      <c r="H209" s="404">
        <v>235736.042919</v>
      </c>
      <c r="I209" s="404">
        <v>153396.739577</v>
      </c>
      <c r="J209" s="404">
        <v>141665.72658799999</v>
      </c>
      <c r="K209" s="404">
        <v>134187.85247700001</v>
      </c>
    </row>
    <row r="210" spans="1:11" s="79" customFormat="1" ht="12" customHeight="1">
      <c r="A210" s="66" t="s">
        <v>66</v>
      </c>
      <c r="B210" s="66"/>
      <c r="C210" s="962">
        <v>100515.965222</v>
      </c>
      <c r="D210" s="404">
        <v>105223.69237100001</v>
      </c>
      <c r="E210" s="404">
        <v>108941.753</v>
      </c>
      <c r="F210" s="404">
        <v>111187.019072</v>
      </c>
      <c r="G210" s="404">
        <v>113611.385167</v>
      </c>
      <c r="H210" s="404">
        <v>118667.402503</v>
      </c>
      <c r="I210" s="404">
        <v>123314.53773900001</v>
      </c>
      <c r="J210" s="404">
        <v>138273.40959200001</v>
      </c>
      <c r="K210" s="404">
        <v>148490.51096300001</v>
      </c>
    </row>
    <row r="211" spans="1:11" s="79" customFormat="1" ht="12" customHeight="1">
      <c r="A211" s="66" t="s">
        <v>33</v>
      </c>
      <c r="B211" s="66"/>
      <c r="C211" s="962">
        <v>15415.90191348</v>
      </c>
      <c r="D211" s="404">
        <v>16733.944806920001</v>
      </c>
      <c r="E211" s="404">
        <v>26513.992999999999</v>
      </c>
      <c r="F211" s="404">
        <v>28027.855338000001</v>
      </c>
      <c r="G211" s="404">
        <v>28421.916921</v>
      </c>
      <c r="H211" s="404">
        <v>30403.853685999999</v>
      </c>
      <c r="I211" s="404">
        <v>29989.145710000001</v>
      </c>
      <c r="J211" s="404">
        <v>31240.939856000001</v>
      </c>
      <c r="K211" s="404">
        <v>31764.211487</v>
      </c>
    </row>
    <row r="212" spans="1:11" s="79" customFormat="1" ht="12" customHeight="1">
      <c r="A212" s="66" t="s">
        <v>1101</v>
      </c>
      <c r="B212" s="66"/>
      <c r="C212" s="962">
        <v>9714.9404290864331</v>
      </c>
      <c r="D212" s="404">
        <v>9525.0454415224176</v>
      </c>
      <c r="E212" s="404">
        <v>8450.3760000000002</v>
      </c>
      <c r="F212" s="404">
        <v>5957.2181970000001</v>
      </c>
      <c r="G212" s="404">
        <v>5949.416365</v>
      </c>
      <c r="H212" s="404">
        <v>5866.2290629999998</v>
      </c>
      <c r="I212" s="404">
        <v>5785.9619830000001</v>
      </c>
      <c r="J212" s="404">
        <v>5880.7904950000002</v>
      </c>
      <c r="K212" s="404">
        <v>5918.5797030000003</v>
      </c>
    </row>
    <row r="213" spans="1:11" s="80" customFormat="1" ht="12" customHeight="1">
      <c r="A213" s="67" t="s">
        <v>18</v>
      </c>
      <c r="B213" s="67"/>
      <c r="C213" s="962">
        <v>5962.9645520905997</v>
      </c>
      <c r="D213" s="405">
        <v>6075.7316278845001</v>
      </c>
      <c r="E213" s="405">
        <v>6123.1859999999997</v>
      </c>
      <c r="F213" s="405">
        <v>6153.2044960000003</v>
      </c>
      <c r="G213" s="405">
        <v>6192.0806430000002</v>
      </c>
      <c r="H213" s="405">
        <v>6285.6781989999999</v>
      </c>
      <c r="I213" s="405">
        <v>6181.9021480000001</v>
      </c>
      <c r="J213" s="405">
        <v>6302.3323330000003</v>
      </c>
      <c r="K213" s="405">
        <v>6362.6956650000002</v>
      </c>
    </row>
    <row r="214" spans="1:11" s="79" customFormat="1" ht="12" customHeight="1">
      <c r="A214" s="66" t="s">
        <v>19</v>
      </c>
      <c r="B214" s="66"/>
      <c r="C214" s="962">
        <v>1099.50944298084</v>
      </c>
      <c r="D214" s="404">
        <v>1150.9719258556001</v>
      </c>
      <c r="E214" s="404">
        <v>1315.269</v>
      </c>
      <c r="F214" s="404">
        <v>1227.0342519999999</v>
      </c>
      <c r="G214" s="404">
        <v>1251.423106</v>
      </c>
      <c r="H214" s="404">
        <v>1212.787951</v>
      </c>
      <c r="I214" s="404">
        <v>1188.3740660000001</v>
      </c>
      <c r="J214" s="404">
        <v>1099.4401310000001</v>
      </c>
      <c r="K214" s="404">
        <v>1065.1960120000001</v>
      </c>
    </row>
    <row r="215" spans="1:11" s="79" customFormat="1" ht="12" customHeight="1">
      <c r="A215" s="66" t="s">
        <v>20</v>
      </c>
      <c r="B215" s="66"/>
      <c r="C215" s="962">
        <v>8716.7057823821306</v>
      </c>
      <c r="D215" s="404">
        <v>8859.9497835133006</v>
      </c>
      <c r="E215" s="404">
        <v>11837.599</v>
      </c>
      <c r="F215" s="404">
        <v>13717.166031000001</v>
      </c>
      <c r="G215" s="404">
        <v>13633.75614</v>
      </c>
      <c r="H215" s="404">
        <v>13830.462036999999</v>
      </c>
      <c r="I215" s="404">
        <v>13421.672359</v>
      </c>
      <c r="J215" s="404">
        <v>13513.961241999999</v>
      </c>
      <c r="K215" s="404">
        <v>13383.229128000001</v>
      </c>
    </row>
    <row r="216" spans="1:11" s="79" customFormat="1" ht="12" customHeight="1">
      <c r="A216" s="67" t="s">
        <v>196</v>
      </c>
      <c r="B216" s="67"/>
      <c r="C216" s="962">
        <v>203.95058259000001</v>
      </c>
      <c r="D216" s="404">
        <v>200.43077002859999</v>
      </c>
      <c r="E216" s="404">
        <v>193.374</v>
      </c>
      <c r="F216" s="404">
        <v>573.65978299999995</v>
      </c>
      <c r="G216" s="404">
        <v>677.72858699999995</v>
      </c>
      <c r="H216" s="404">
        <v>692.47954000000004</v>
      </c>
      <c r="I216" s="404">
        <v>238.249698</v>
      </c>
      <c r="J216" s="404">
        <v>1118.572424</v>
      </c>
      <c r="K216" s="404">
        <v>252.481616</v>
      </c>
    </row>
    <row r="217" spans="1:11" s="79" customFormat="1" ht="12" customHeight="1">
      <c r="A217" s="174" t="s">
        <v>21</v>
      </c>
      <c r="B217" s="174"/>
      <c r="C217" s="963">
        <v>35337.524871823101</v>
      </c>
      <c r="D217" s="406">
        <v>25739.008992728901</v>
      </c>
      <c r="E217" s="406">
        <v>33285.813999999998</v>
      </c>
      <c r="F217" s="406">
        <v>37423.159456000001</v>
      </c>
      <c r="G217" s="406">
        <v>34961.643401000001</v>
      </c>
      <c r="H217" s="406">
        <v>27854.530502000001</v>
      </c>
      <c r="I217" s="406">
        <v>38538.899235999997</v>
      </c>
      <c r="J217" s="406">
        <v>38498.897158</v>
      </c>
      <c r="K217" s="406">
        <v>29856.942179999998</v>
      </c>
    </row>
    <row r="218" spans="1:11" s="79" customFormat="1" ht="12" customHeight="1">
      <c r="A218" s="176" t="s">
        <v>22</v>
      </c>
      <c r="B218" s="176"/>
      <c r="C218" s="964">
        <v>2639080.8256249297</v>
      </c>
      <c r="D218" s="407">
        <v>2598529.6825180403</v>
      </c>
      <c r="E218" s="407">
        <v>2743717.22</v>
      </c>
      <c r="F218" s="407">
        <v>2641739.0133639998</v>
      </c>
      <c r="G218" s="407">
        <v>2789879.5074149999</v>
      </c>
      <c r="H218" s="407">
        <v>2649341.3430849998</v>
      </c>
      <c r="I218" s="407">
        <v>2422901.0174599998</v>
      </c>
      <c r="J218" s="407">
        <v>2445699.3687720001</v>
      </c>
      <c r="K218" s="407">
        <v>2483097.7914610002</v>
      </c>
    </row>
    <row r="219" spans="1:11" s="78" customFormat="1" ht="13.5" customHeight="1">
      <c r="A219" s="1184" t="s">
        <v>992</v>
      </c>
      <c r="B219" s="1181"/>
      <c r="C219" s="1182"/>
      <c r="D219" s="1183"/>
      <c r="E219" s="1183"/>
      <c r="F219" s="1183"/>
      <c r="G219" s="1183"/>
      <c r="H219" s="1183"/>
      <c r="I219" s="1183"/>
      <c r="J219" s="1183"/>
      <c r="K219" s="1183"/>
    </row>
    <row r="220" spans="1:11" s="79" customFormat="1" ht="12" customHeight="1">
      <c r="A220" s="72" t="s">
        <v>248</v>
      </c>
      <c r="B220" s="72"/>
      <c r="C220" s="962">
        <v>160778.05876926699</v>
      </c>
      <c r="D220" s="404">
        <v>161537.156337867</v>
      </c>
      <c r="E220" s="404">
        <v>253331.87400000001</v>
      </c>
      <c r="F220" s="404">
        <v>228807.40454700001</v>
      </c>
      <c r="G220" s="404">
        <v>263201.21796799998</v>
      </c>
      <c r="H220" s="404">
        <v>214214.47771199999</v>
      </c>
      <c r="I220" s="404">
        <v>187029.502075</v>
      </c>
      <c r="J220" s="404">
        <v>214438.289062</v>
      </c>
      <c r="K220" s="404">
        <v>257434.731982</v>
      </c>
    </row>
    <row r="221" spans="1:11" s="79" customFormat="1" ht="12" customHeight="1">
      <c r="A221" s="66" t="s">
        <v>23</v>
      </c>
      <c r="B221" s="66"/>
      <c r="C221" s="962">
        <v>927559.22905831807</v>
      </c>
      <c r="D221" s="404">
        <v>944428.10576962202</v>
      </c>
      <c r="E221" s="404">
        <v>970022.88800000004</v>
      </c>
      <c r="F221" s="404">
        <v>969969.59885199997</v>
      </c>
      <c r="G221" s="404">
        <v>963101.94828200003</v>
      </c>
      <c r="H221" s="404">
        <v>941534.05895099998</v>
      </c>
      <c r="I221" s="404">
        <v>887812.57085100003</v>
      </c>
      <c r="J221" s="404">
        <v>881920.11032400001</v>
      </c>
      <c r="K221" s="404">
        <v>900180.43761899997</v>
      </c>
    </row>
    <row r="222" spans="1:11" s="79" customFormat="1" ht="12" customHeight="1">
      <c r="A222" s="66" t="s">
        <v>65</v>
      </c>
      <c r="B222" s="66"/>
      <c r="C222" s="962">
        <v>173397.60981193199</v>
      </c>
      <c r="D222" s="404">
        <v>154663.031514448</v>
      </c>
      <c r="E222" s="404">
        <v>169044.78099999999</v>
      </c>
      <c r="F222" s="404">
        <v>141055.16693599999</v>
      </c>
      <c r="G222" s="404">
        <v>191047.58765599999</v>
      </c>
      <c r="H222" s="404">
        <v>184970.965321</v>
      </c>
      <c r="I222" s="404">
        <v>126158.196001</v>
      </c>
      <c r="J222" s="404">
        <v>108922.4495</v>
      </c>
      <c r="K222" s="404">
        <v>108474.02551399999</v>
      </c>
    </row>
    <row r="223" spans="1:11" s="79" customFormat="1" ht="12" customHeight="1">
      <c r="A223" s="66" t="s">
        <v>163</v>
      </c>
      <c r="B223" s="66"/>
      <c r="C223" s="962">
        <v>829996.95368419192</v>
      </c>
      <c r="D223" s="404">
        <v>804928.28951451695</v>
      </c>
      <c r="E223" s="404">
        <v>830313.26399999997</v>
      </c>
      <c r="F223" s="404">
        <v>775208.39031000005</v>
      </c>
      <c r="G223" s="404">
        <v>853409.60243199999</v>
      </c>
      <c r="H223" s="404">
        <v>812025.11081700004</v>
      </c>
      <c r="I223" s="404">
        <v>724761.44361099997</v>
      </c>
      <c r="J223" s="404">
        <v>742191.53068600001</v>
      </c>
      <c r="K223" s="404">
        <v>745055.02799500001</v>
      </c>
    </row>
    <row r="224" spans="1:11" s="79" customFormat="1" ht="12" customHeight="1">
      <c r="A224" s="66" t="s">
        <v>67</v>
      </c>
      <c r="B224" s="66"/>
      <c r="C224" s="962">
        <v>50966.960987999999</v>
      </c>
      <c r="D224" s="404">
        <v>49679.141573000001</v>
      </c>
      <c r="E224" s="404">
        <v>46343.616000000002</v>
      </c>
      <c r="F224" s="404">
        <v>47511.577934000001</v>
      </c>
      <c r="G224" s="404">
        <v>45606.542814</v>
      </c>
      <c r="H224" s="404">
        <v>42866.368349999997</v>
      </c>
      <c r="I224" s="404">
        <v>40779.816645999999</v>
      </c>
      <c r="J224" s="404">
        <v>39457.941962999997</v>
      </c>
      <c r="K224" s="404">
        <v>36602.435236999998</v>
      </c>
    </row>
    <row r="225" spans="1:11" s="79" customFormat="1" ht="12" customHeight="1">
      <c r="A225" s="67" t="s">
        <v>197</v>
      </c>
      <c r="B225" s="67"/>
      <c r="C225" s="962">
        <v>210230.37152000002</v>
      </c>
      <c r="D225" s="404">
        <v>208725.88399999999</v>
      </c>
      <c r="E225" s="404">
        <v>205256.78129732001</v>
      </c>
      <c r="F225" s="404">
        <v>207023.51078433002</v>
      </c>
      <c r="G225" s="404">
        <v>206880.05667466001</v>
      </c>
      <c r="H225" s="404">
        <v>216576.74418400001</v>
      </c>
      <c r="I225" s="404">
        <v>217624.50016600001</v>
      </c>
      <c r="J225" s="404">
        <v>224093.255829</v>
      </c>
      <c r="K225" s="404">
        <v>221564.28851799999</v>
      </c>
    </row>
    <row r="226" spans="1:11" s="79" customFormat="1" ht="12" customHeight="1">
      <c r="A226" s="67" t="s">
        <v>1612</v>
      </c>
      <c r="B226" s="67"/>
      <c r="C226" s="965">
        <v>2124.8205269999999</v>
      </c>
      <c r="D226" s="408">
        <v>1845.5739860000001</v>
      </c>
      <c r="E226" s="408">
        <v>1920.7080820000001</v>
      </c>
      <c r="F226" s="408">
        <v>1966.80987</v>
      </c>
      <c r="G226" s="408">
        <v>1974.45487</v>
      </c>
      <c r="H226" s="408">
        <v>1737.1928700000001</v>
      </c>
      <c r="I226" s="408">
        <v>2023.4380000000001</v>
      </c>
      <c r="J226" s="408">
        <v>2071.625</v>
      </c>
      <c r="K226" s="408">
        <v>2075.8670000000002</v>
      </c>
    </row>
    <row r="227" spans="1:11" s="79" customFormat="1" ht="12" customHeight="1">
      <c r="A227" s="66" t="s">
        <v>68</v>
      </c>
      <c r="B227" s="66"/>
      <c r="C227" s="962">
        <v>4186.0015457236395</v>
      </c>
      <c r="D227" s="404">
        <v>2092.6728997985001</v>
      </c>
      <c r="E227" s="404">
        <v>4259.7061816567202</v>
      </c>
      <c r="F227" s="404">
        <v>3831.5046360000001</v>
      </c>
      <c r="G227" s="404">
        <v>2982.8697619999998</v>
      </c>
      <c r="H227" s="404">
        <v>1722.7881010000001</v>
      </c>
      <c r="I227" s="404">
        <v>4604.4067169999998</v>
      </c>
      <c r="J227" s="404">
        <v>3056.6548910000001</v>
      </c>
      <c r="K227" s="404">
        <v>1728.8379190000001</v>
      </c>
    </row>
    <row r="228" spans="1:11" s="79" customFormat="1" ht="12" customHeight="1">
      <c r="A228" s="67" t="s">
        <v>69</v>
      </c>
      <c r="B228" s="67"/>
      <c r="C228" s="962">
        <v>7779.5237047085002</v>
      </c>
      <c r="D228" s="404">
        <v>7671.8580260674998</v>
      </c>
      <c r="E228" s="404">
        <v>6723.4970910714992</v>
      </c>
      <c r="F228" s="404">
        <v>6868.0027349174998</v>
      </c>
      <c r="G228" s="404">
        <v>6177.2948180849999</v>
      </c>
      <c r="H228" s="404">
        <v>6130.1906759999993</v>
      </c>
      <c r="I228" s="404">
        <v>2961.4669410000001</v>
      </c>
      <c r="J228" s="404">
        <v>3134.8053920000002</v>
      </c>
      <c r="K228" s="404">
        <v>3839.717337</v>
      </c>
    </row>
    <row r="229" spans="1:11" s="79" customFormat="1" ht="12" customHeight="1">
      <c r="A229" s="66" t="s">
        <v>24</v>
      </c>
      <c r="B229" s="66"/>
      <c r="C229" s="962">
        <v>44008.560653908404</v>
      </c>
      <c r="D229" s="404">
        <v>37674.591813246305</v>
      </c>
      <c r="E229" s="404">
        <v>37302.191834375095</v>
      </c>
      <c r="F229" s="404">
        <v>50705.834941000001</v>
      </c>
      <c r="G229" s="404">
        <v>43997.372141</v>
      </c>
      <c r="H229" s="404">
        <v>31907.777310000001</v>
      </c>
      <c r="I229" s="404">
        <v>43322.347709000001</v>
      </c>
      <c r="J229" s="404">
        <v>45379.311809999999</v>
      </c>
      <c r="K229" s="404">
        <v>27860.709391</v>
      </c>
    </row>
    <row r="230" spans="1:11" s="79" customFormat="1" ht="12" customHeight="1">
      <c r="A230" s="66" t="s">
        <v>198</v>
      </c>
      <c r="B230" s="66"/>
      <c r="C230" s="962">
        <v>56.379279170000004</v>
      </c>
      <c r="D230" s="404">
        <v>71.269298250000006</v>
      </c>
      <c r="E230" s="404">
        <v>54.816255080000005</v>
      </c>
      <c r="F230" s="404">
        <v>75.922466</v>
      </c>
      <c r="G230" s="404">
        <v>126.542056</v>
      </c>
      <c r="H230" s="404">
        <v>100.07974</v>
      </c>
      <c r="I230" s="404">
        <v>89.210999999999999</v>
      </c>
      <c r="J230" s="404">
        <v>884.41498000000001</v>
      </c>
      <c r="K230" s="404">
        <v>88.968999999999994</v>
      </c>
    </row>
    <row r="231" spans="1:11" s="79" customFormat="1" ht="12" customHeight="1">
      <c r="A231" s="66" t="s">
        <v>25</v>
      </c>
      <c r="B231" s="66"/>
      <c r="C231" s="962">
        <v>1570.40972884283</v>
      </c>
      <c r="D231" s="404">
        <v>1284.5369209327</v>
      </c>
      <c r="E231" s="404">
        <v>1191.92212974221</v>
      </c>
      <c r="F231" s="404">
        <v>1172.49038</v>
      </c>
      <c r="G231" s="404">
        <v>1120.7745910000001</v>
      </c>
      <c r="H231" s="404">
        <v>1172.0015040000001</v>
      </c>
      <c r="I231" s="404">
        <v>1154.7128250000001</v>
      </c>
      <c r="J231" s="404">
        <v>1171.4871949999999</v>
      </c>
      <c r="K231" s="404">
        <v>1133.4983070000001</v>
      </c>
    </row>
    <row r="232" spans="1:11" s="79" customFormat="1" ht="12" customHeight="1">
      <c r="A232" s="66" t="s">
        <v>173</v>
      </c>
      <c r="B232" s="66"/>
      <c r="C232" s="962">
        <v>2683.7995760455001</v>
      </c>
      <c r="D232" s="404">
        <v>2549.32419463</v>
      </c>
      <c r="E232" s="404">
        <v>5077.2011458959996</v>
      </c>
      <c r="F232" s="404">
        <v>4744.0127629999997</v>
      </c>
      <c r="G232" s="404">
        <v>5940.7252550000003</v>
      </c>
      <c r="H232" s="404">
        <v>6005.6432009999999</v>
      </c>
      <c r="I232" s="404">
        <v>5330.3771429999997</v>
      </c>
      <c r="J232" s="404">
        <v>4542.5849619999999</v>
      </c>
      <c r="K232" s="404">
        <v>4342.8686939999998</v>
      </c>
    </row>
    <row r="233" spans="1:11" s="79" customFormat="1" ht="12" customHeight="1">
      <c r="A233" s="66" t="s">
        <v>26</v>
      </c>
      <c r="B233" s="66"/>
      <c r="C233" s="962">
        <v>29825.852488</v>
      </c>
      <c r="D233" s="404">
        <v>30953.210489000001</v>
      </c>
      <c r="E233" s="404">
        <v>30616.830397999998</v>
      </c>
      <c r="F233" s="404">
        <v>28577.751987</v>
      </c>
      <c r="G233" s="404">
        <v>29542.496321999999</v>
      </c>
      <c r="H233" s="404">
        <v>29318.661824999999</v>
      </c>
      <c r="I233" s="404">
        <v>26668.174446000001</v>
      </c>
      <c r="J233" s="404">
        <v>26980.591181</v>
      </c>
      <c r="K233" s="404">
        <v>26099.673836999998</v>
      </c>
    </row>
    <row r="234" spans="1:11" s="81" customFormat="1" ht="12" customHeight="1">
      <c r="A234" s="184" t="s">
        <v>27</v>
      </c>
      <c r="B234" s="184"/>
      <c r="C234" s="966">
        <v>2445164.5313351103</v>
      </c>
      <c r="D234" s="409">
        <v>2408104.6463373797</v>
      </c>
      <c r="E234" s="409">
        <v>2561460.0781625626</v>
      </c>
      <c r="F234" s="409">
        <v>2467517.9791412479</v>
      </c>
      <c r="G234" s="409">
        <v>2615109.4856417449</v>
      </c>
      <c r="H234" s="409">
        <v>2490282.0605619992</v>
      </c>
      <c r="I234" s="409">
        <v>2270320.1641319999</v>
      </c>
      <c r="J234" s="409">
        <v>2298245.052776</v>
      </c>
      <c r="K234" s="409">
        <v>2336481.0883499999</v>
      </c>
    </row>
    <row r="235" spans="1:11" s="79" customFormat="1" ht="12" customHeight="1">
      <c r="A235" s="66"/>
      <c r="B235" s="66"/>
      <c r="C235" s="962"/>
      <c r="D235" s="404"/>
      <c r="E235" s="404"/>
      <c r="F235" s="404"/>
      <c r="G235" s="404"/>
      <c r="H235" s="404"/>
      <c r="I235" s="404"/>
      <c r="J235" s="404"/>
      <c r="K235" s="404"/>
    </row>
    <row r="236" spans="1:11" s="79" customFormat="1" ht="12" customHeight="1">
      <c r="A236" s="66" t="s">
        <v>32</v>
      </c>
      <c r="B236" s="66"/>
      <c r="C236" s="962">
        <v>16267.874609999999</v>
      </c>
      <c r="D236" s="404">
        <v>16256.57761</v>
      </c>
      <c r="E236" s="404">
        <v>16286.319609999999</v>
      </c>
      <c r="F236" s="404">
        <v>16287.988507</v>
      </c>
      <c r="G236" s="404">
        <v>16285.387148</v>
      </c>
      <c r="H236" s="404">
        <v>16272.689539999999</v>
      </c>
      <c r="I236" s="404">
        <v>16287.988893</v>
      </c>
      <c r="J236" s="404">
        <v>16287.989696000001</v>
      </c>
      <c r="K236" s="404">
        <v>16263.034777000001</v>
      </c>
    </row>
    <row r="237" spans="1:11" s="79" customFormat="1" ht="12" customHeight="1">
      <c r="A237" s="66" t="s">
        <v>1341</v>
      </c>
      <c r="B237" s="66"/>
      <c r="C237" s="962">
        <v>22608.928620000002</v>
      </c>
      <c r="D237" s="404">
        <v>22608.928620000002</v>
      </c>
      <c r="E237" s="404">
        <v>22608.928620000002</v>
      </c>
      <c r="F237" s="404">
        <v>22608.928548</v>
      </c>
      <c r="G237" s="404">
        <v>22608.929029999999</v>
      </c>
      <c r="H237" s="404">
        <v>22608.928926000001</v>
      </c>
      <c r="I237" s="404">
        <v>22608.928752</v>
      </c>
      <c r="J237" s="404">
        <v>22608.929649999998</v>
      </c>
      <c r="K237" s="404">
        <v>22608.928884000001</v>
      </c>
    </row>
    <row r="238" spans="1:11" s="79" customFormat="1" ht="12" customHeight="1">
      <c r="A238" s="66" t="s">
        <v>1342</v>
      </c>
      <c r="B238" s="66"/>
      <c r="C238" s="962">
        <v>8067.3516100000006</v>
      </c>
      <c r="D238" s="404">
        <v>8352.7302099999997</v>
      </c>
      <c r="E238" s="404">
        <v>8251.4863100000002</v>
      </c>
      <c r="F238" s="404">
        <v>8152.8414570000004</v>
      </c>
      <c r="G238" s="404">
        <v>8067.5168549999999</v>
      </c>
      <c r="H238" s="404"/>
      <c r="I238" s="404"/>
      <c r="J238" s="404"/>
      <c r="K238" s="404"/>
    </row>
    <row r="239" spans="1:11" s="79" customFormat="1" ht="12" customHeight="1">
      <c r="A239" s="66" t="s">
        <v>141</v>
      </c>
      <c r="B239" s="66"/>
      <c r="C239" s="962">
        <v>146972.20063677401</v>
      </c>
      <c r="D239" s="404">
        <v>143206.83035767201</v>
      </c>
      <c r="E239" s="404">
        <v>135110.438284003</v>
      </c>
      <c r="F239" s="404">
        <v>127171.27593975249</v>
      </c>
      <c r="G239" s="404">
        <v>127808.18917325498</v>
      </c>
      <c r="H239" s="404">
        <v>120177.619729</v>
      </c>
      <c r="I239" s="404">
        <v>113683.887021</v>
      </c>
      <c r="J239" s="404">
        <v>108557.37531</v>
      </c>
      <c r="K239" s="404">
        <v>107744.873668</v>
      </c>
    </row>
    <row r="240" spans="1:11" s="81" customFormat="1" ht="12" customHeight="1">
      <c r="A240" s="185" t="s">
        <v>28</v>
      </c>
      <c r="B240" s="185"/>
      <c r="C240" s="967">
        <v>193916.35547677401</v>
      </c>
      <c r="D240" s="410">
        <v>190425.06679767201</v>
      </c>
      <c r="E240" s="410">
        <v>182257.17282400301</v>
      </c>
      <c r="F240" s="410">
        <v>174221.03445175249</v>
      </c>
      <c r="G240" s="410">
        <v>174770.022206255</v>
      </c>
      <c r="H240" s="410">
        <v>159059.23819499998</v>
      </c>
      <c r="I240" s="410">
        <v>152580.804665</v>
      </c>
      <c r="J240" s="410">
        <v>147454.29465600001</v>
      </c>
      <c r="K240" s="410">
        <v>146616.837329</v>
      </c>
    </row>
    <row r="241" spans="1:17" s="79" customFormat="1" ht="12" customHeight="1">
      <c r="A241" s="176" t="s">
        <v>29</v>
      </c>
      <c r="B241" s="176"/>
      <c r="C241" s="964">
        <v>2639080.8868118799</v>
      </c>
      <c r="D241" s="407">
        <v>2598529.7131350497</v>
      </c>
      <c r="E241" s="407">
        <v>2743717.2509865654</v>
      </c>
      <c r="F241" s="407">
        <v>2641739.0135930004</v>
      </c>
      <c r="G241" s="407">
        <v>2789879.5078480002</v>
      </c>
      <c r="H241" s="407">
        <v>2649341.2987569999</v>
      </c>
      <c r="I241" s="407">
        <v>2422900.9687970001</v>
      </c>
      <c r="J241" s="407">
        <v>2445699.3474320001</v>
      </c>
      <c r="K241" s="407">
        <v>2483097.9256790001</v>
      </c>
    </row>
    <row r="242" spans="1:17" s="80" customFormat="1" ht="12" customHeight="1">
      <c r="A242" s="1643"/>
      <c r="B242" s="1643"/>
      <c r="C242" s="1137"/>
      <c r="D242" s="1137"/>
      <c r="E242" s="1137"/>
      <c r="F242" s="1137"/>
      <c r="G242" s="1137"/>
      <c r="H242" s="1137"/>
      <c r="I242" s="1137"/>
      <c r="J242" s="1137"/>
      <c r="K242" s="1137"/>
    </row>
    <row r="243" spans="1:17" s="80" customFormat="1" ht="12" customHeight="1">
      <c r="A243" s="1933" t="s">
        <v>1695</v>
      </c>
      <c r="B243" s="1643"/>
      <c r="C243" s="1137"/>
      <c r="D243" s="1137"/>
      <c r="E243" s="1137"/>
      <c r="F243" s="1137"/>
      <c r="G243" s="1137"/>
      <c r="H243" s="1137"/>
      <c r="I243" s="1137"/>
      <c r="J243" s="1137"/>
      <c r="K243" s="1137"/>
    </row>
    <row r="244" spans="1:17" s="79" customFormat="1" ht="12" customHeight="1">
      <c r="A244" s="1929" t="s">
        <v>1690</v>
      </c>
      <c r="B244" s="1929"/>
      <c r="C244" s="1930">
        <v>9.4399300000000004</v>
      </c>
      <c r="D244" s="1931">
        <v>9.6</v>
      </c>
      <c r="E244" s="1932">
        <v>9.5256959999999999</v>
      </c>
      <c r="F244" s="1932">
        <v>8.7849400000000006</v>
      </c>
      <c r="G244" s="1932">
        <v>8.6963600000000003</v>
      </c>
      <c r="H244" s="1931">
        <v>8.9788300000000003</v>
      </c>
      <c r="I244" s="1931">
        <v>8.1015800000000002</v>
      </c>
      <c r="J244" s="1931">
        <v>8.3995700000000006</v>
      </c>
      <c r="K244" s="1931">
        <v>8.2638700000000007</v>
      </c>
    </row>
    <row r="245" spans="1:17" s="79" customFormat="1" ht="12" customHeight="1">
      <c r="A245" s="180" t="s">
        <v>1691</v>
      </c>
      <c r="B245" s="180"/>
      <c r="C245" s="959">
        <v>8.2795500000000004</v>
      </c>
      <c r="D245" s="1281">
        <v>8.8000000000000007</v>
      </c>
      <c r="E245" s="270">
        <v>8.5153499999999998</v>
      </c>
      <c r="F245" s="270">
        <v>7.84335</v>
      </c>
      <c r="G245" s="270">
        <v>8.09755</v>
      </c>
      <c r="H245" s="1281">
        <v>7.3872499999999999</v>
      </c>
      <c r="I245" s="1281">
        <v>6.4260000000000002</v>
      </c>
      <c r="J245" s="1281">
        <v>6.1470000000000002</v>
      </c>
      <c r="K245" s="1281">
        <v>5.9907000000000004</v>
      </c>
    </row>
    <row r="246" spans="1:17" s="72" customFormat="1" ht="7.5" customHeight="1">
      <c r="A246" s="288"/>
      <c r="B246" s="76"/>
      <c r="C246" s="77"/>
      <c r="D246" s="77"/>
      <c r="E246" s="77"/>
      <c r="F246" s="77"/>
      <c r="G246" s="77"/>
      <c r="N246" s="197"/>
      <c r="O246" s="197"/>
      <c r="P246" s="197"/>
      <c r="Q246" s="197"/>
    </row>
    <row r="247" spans="1:17" s="286" customFormat="1" ht="12.75" customHeight="1">
      <c r="A247" s="2619" t="s">
        <v>1363</v>
      </c>
      <c r="B247" s="2619"/>
      <c r="C247" s="2619"/>
      <c r="D247" s="2619"/>
      <c r="E247" s="2619"/>
      <c r="F247" s="2619"/>
      <c r="G247" s="2619"/>
      <c r="H247" s="2619"/>
      <c r="I247" s="2619"/>
      <c r="J247" s="2619"/>
      <c r="K247" s="2619"/>
      <c r="N247" s="1953"/>
      <c r="O247" s="1531"/>
      <c r="P247" s="1531"/>
      <c r="Q247" s="1531"/>
    </row>
    <row r="248" spans="1:17" s="79" customFormat="1" ht="12" customHeight="1">
      <c r="A248" s="200"/>
      <c r="B248" s="200"/>
      <c r="C248" s="1137"/>
      <c r="D248" s="1136"/>
      <c r="E248" s="1136"/>
      <c r="F248" s="1136"/>
      <c r="G248" s="1136"/>
      <c r="H248" s="1136"/>
      <c r="I248" s="1136"/>
      <c r="J248" s="1136"/>
    </row>
    <row r="249" spans="1:17" s="98" customFormat="1" ht="22.5" customHeight="1">
      <c r="A249" s="554"/>
      <c r="B249" s="554"/>
      <c r="C249" s="560"/>
      <c r="D249" s="560"/>
      <c r="E249" s="560"/>
      <c r="F249" s="560"/>
      <c r="G249" s="560"/>
      <c r="H249" s="560"/>
      <c r="I249" s="560"/>
      <c r="J249" s="560"/>
      <c r="K249" s="560"/>
    </row>
    <row r="250" spans="1:17" s="433" customFormat="1" ht="18.75" customHeight="1">
      <c r="A250" s="434" t="s">
        <v>1396</v>
      </c>
      <c r="B250" s="434"/>
    </row>
    <row r="251" spans="1:17" s="50" customFormat="1" ht="12.75" customHeight="1"/>
    <row r="252" spans="1:17" s="78" customFormat="1" ht="13.5" customHeight="1">
      <c r="A252" s="401"/>
      <c r="B252" s="401"/>
      <c r="C252" s="1196"/>
      <c r="D252" s="1287"/>
      <c r="E252" s="1287"/>
      <c r="F252" s="1197"/>
      <c r="G252" s="960" t="s">
        <v>3</v>
      </c>
      <c r="H252" s="402" t="s">
        <v>3</v>
      </c>
      <c r="I252" s="402" t="s">
        <v>3</v>
      </c>
      <c r="J252" s="402" t="s">
        <v>3</v>
      </c>
      <c r="K252" s="402" t="s">
        <v>3</v>
      </c>
    </row>
    <row r="253" spans="1:17" s="78" customFormat="1" ht="13.5" customHeight="1">
      <c r="A253" s="186" t="s">
        <v>1</v>
      </c>
      <c r="B253" s="186"/>
      <c r="C253" s="1198"/>
      <c r="D253" s="1198"/>
      <c r="E253" s="1198"/>
      <c r="F253" s="1199"/>
      <c r="G253" s="961">
        <v>2015</v>
      </c>
      <c r="H253" s="421" t="s">
        <v>1045</v>
      </c>
      <c r="I253" s="421" t="s">
        <v>212</v>
      </c>
      <c r="J253" s="421" t="s">
        <v>210</v>
      </c>
      <c r="K253" s="421" t="s">
        <v>172</v>
      </c>
    </row>
    <row r="254" spans="1:17" s="78" customFormat="1" ht="13.5" customHeight="1">
      <c r="A254" s="1184" t="s">
        <v>991</v>
      </c>
      <c r="B254" s="1181"/>
      <c r="C254" s="1200"/>
      <c r="D254" s="1288"/>
      <c r="E254" s="1288"/>
      <c r="F254" s="1201"/>
      <c r="G254" s="1182"/>
      <c r="H254" s="1183"/>
      <c r="I254" s="1183"/>
      <c r="J254" s="1183"/>
      <c r="K254" s="1183"/>
    </row>
    <row r="255" spans="1:17" s="79" customFormat="1" ht="12" customHeight="1">
      <c r="A255" s="72" t="s">
        <v>17</v>
      </c>
      <c r="B255" s="72"/>
      <c r="C255" s="1202"/>
      <c r="D255" s="1202"/>
      <c r="E255" s="1202"/>
      <c r="F255" s="1203"/>
      <c r="G255" s="962">
        <v>19317.201663683798</v>
      </c>
      <c r="H255" s="404">
        <v>58505.157837999999</v>
      </c>
      <c r="I255" s="404">
        <v>167171.36564500001</v>
      </c>
      <c r="J255" s="404">
        <v>298892.20367199997</v>
      </c>
      <c r="K255" s="404">
        <v>224580.98509500001</v>
      </c>
    </row>
    <row r="256" spans="1:17" s="79" customFormat="1" ht="12" customHeight="1">
      <c r="A256" s="66" t="s">
        <v>246</v>
      </c>
      <c r="B256" s="66"/>
      <c r="C256" s="1202"/>
      <c r="D256" s="1202"/>
      <c r="E256" s="1202"/>
      <c r="F256" s="1203"/>
      <c r="G256" s="962">
        <v>301216.20244235301</v>
      </c>
      <c r="H256" s="404">
        <v>373409.07725099998</v>
      </c>
      <c r="I256" s="404">
        <v>180881.70864600001</v>
      </c>
      <c r="J256" s="404">
        <v>37135.696687000003</v>
      </c>
      <c r="K256" s="404">
        <v>28753.685592999998</v>
      </c>
    </row>
    <row r="257" spans="1:11" s="79" customFormat="1" ht="12" customHeight="1">
      <c r="A257" s="66" t="s">
        <v>247</v>
      </c>
      <c r="B257" s="66"/>
      <c r="C257" s="1202"/>
      <c r="D257" s="1202"/>
      <c r="E257" s="1202"/>
      <c r="F257" s="1203"/>
      <c r="G257" s="962">
        <v>1542743.93369825</v>
      </c>
      <c r="H257" s="404">
        <v>1438839.237439</v>
      </c>
      <c r="I257" s="404">
        <v>1340831.0276560001</v>
      </c>
      <c r="J257" s="404">
        <v>1297891.5100469999</v>
      </c>
      <c r="K257" s="404">
        <v>1279259.354336</v>
      </c>
    </row>
    <row r="258" spans="1:11" s="79" customFormat="1" ht="12" customHeight="1">
      <c r="A258" s="183" t="s">
        <v>215</v>
      </c>
      <c r="B258" s="183"/>
      <c r="C258" s="1202"/>
      <c r="D258" s="1202"/>
      <c r="E258" s="1202"/>
      <c r="F258" s="1203"/>
      <c r="G258" s="962">
        <v>289695.16681726201</v>
      </c>
      <c r="H258" s="404">
        <v>268302.45311900001</v>
      </c>
      <c r="I258" s="404">
        <v>277764.26092500001</v>
      </c>
      <c r="J258" s="404">
        <v>245737.97247899999</v>
      </c>
      <c r="K258" s="404">
        <v>177980.10177499999</v>
      </c>
    </row>
    <row r="259" spans="1:11" s="79" customFormat="1" ht="12" customHeight="1">
      <c r="A259" s="66" t="s">
        <v>63</v>
      </c>
      <c r="B259" s="66"/>
      <c r="C259" s="1202"/>
      <c r="D259" s="1202"/>
      <c r="E259" s="1202"/>
      <c r="F259" s="1203"/>
      <c r="G259" s="962">
        <v>19340.7349470275</v>
      </c>
      <c r="H259" s="404">
        <v>26869.582689999999</v>
      </c>
      <c r="I259" s="404">
        <v>29825.851051000001</v>
      </c>
      <c r="J259" s="404">
        <v>27300.147100999999</v>
      </c>
      <c r="K259" s="404">
        <v>53011.998982999998</v>
      </c>
    </row>
    <row r="260" spans="1:11" s="79" customFormat="1" ht="12" customHeight="1">
      <c r="A260" s="66" t="s">
        <v>64</v>
      </c>
      <c r="B260" s="66"/>
      <c r="C260" s="1202"/>
      <c r="D260" s="1202"/>
      <c r="E260" s="1202"/>
      <c r="F260" s="1203"/>
      <c r="G260" s="962">
        <v>49679.141573000001</v>
      </c>
      <c r="H260" s="404">
        <v>42866.368349999997</v>
      </c>
      <c r="I260" s="404">
        <v>35512.056342999997</v>
      </c>
      <c r="J260" s="404">
        <v>28269.11</v>
      </c>
      <c r="K260" s="404">
        <v>23775.84</v>
      </c>
    </row>
    <row r="261" spans="1:11" s="79" customFormat="1" ht="12" customHeight="1">
      <c r="A261" s="66" t="s">
        <v>65</v>
      </c>
      <c r="B261" s="66"/>
      <c r="C261" s="1202"/>
      <c r="D261" s="1202"/>
      <c r="E261" s="1202"/>
      <c r="F261" s="1203"/>
      <c r="G261" s="962">
        <v>203028.52565700901</v>
      </c>
      <c r="H261" s="404">
        <v>235736.042919</v>
      </c>
      <c r="I261" s="404">
        <v>130939.237097</v>
      </c>
      <c r="J261" s="404">
        <v>152023.63942699999</v>
      </c>
      <c r="K261" s="404">
        <v>96693.421113999997</v>
      </c>
    </row>
    <row r="262" spans="1:11" s="79" customFormat="1" ht="12" customHeight="1">
      <c r="A262" s="66" t="s">
        <v>66</v>
      </c>
      <c r="B262" s="66"/>
      <c r="C262" s="1202"/>
      <c r="D262" s="1202"/>
      <c r="E262" s="1202"/>
      <c r="F262" s="1203"/>
      <c r="G262" s="962">
        <v>105223.69237100001</v>
      </c>
      <c r="H262" s="404">
        <v>118667.402503</v>
      </c>
      <c r="I262" s="404">
        <v>152882.672215</v>
      </c>
      <c r="J262" s="404">
        <v>157330.38009699999</v>
      </c>
      <c r="K262" s="404">
        <v>166965.23634599999</v>
      </c>
    </row>
    <row r="263" spans="1:11" s="79" customFormat="1" ht="12" customHeight="1">
      <c r="A263" s="66" t="s">
        <v>33</v>
      </c>
      <c r="B263" s="66"/>
      <c r="C263" s="1202"/>
      <c r="D263" s="1202"/>
      <c r="E263" s="1202"/>
      <c r="F263" s="1203"/>
      <c r="G263" s="962">
        <v>16733.944806920001</v>
      </c>
      <c r="H263" s="404">
        <v>30403.853685999999</v>
      </c>
      <c r="I263" s="404">
        <v>32753.122715000001</v>
      </c>
      <c r="J263" s="404">
        <v>38856.741682</v>
      </c>
      <c r="K263" s="404">
        <v>42796.274394</v>
      </c>
    </row>
    <row r="264" spans="1:11" s="79" customFormat="1" ht="12" customHeight="1">
      <c r="A264" s="66" t="s">
        <v>1101</v>
      </c>
      <c r="B264" s="66"/>
      <c r="C264" s="1202"/>
      <c r="D264" s="1202"/>
      <c r="E264" s="1202"/>
      <c r="F264" s="1203"/>
      <c r="G264" s="962">
        <v>9525.0454415224031</v>
      </c>
      <c r="H264" s="404">
        <v>5866.2290629999998</v>
      </c>
      <c r="I264" s="404">
        <v>5801.8069260000002</v>
      </c>
      <c r="J264" s="404">
        <v>5276.040062</v>
      </c>
      <c r="K264" s="404">
        <v>2189.0459729999998</v>
      </c>
    </row>
    <row r="265" spans="1:11" s="80" customFormat="1" ht="12" customHeight="1">
      <c r="A265" s="67" t="s">
        <v>18</v>
      </c>
      <c r="B265" s="67"/>
      <c r="C265" s="1204"/>
      <c r="D265" s="1204"/>
      <c r="E265" s="1204"/>
      <c r="F265" s="1205"/>
      <c r="G265" s="962">
        <v>6075.7316278845001</v>
      </c>
      <c r="H265" s="405">
        <v>6285.6781989999999</v>
      </c>
      <c r="I265" s="405">
        <v>6511.2986220000003</v>
      </c>
      <c r="J265" s="405">
        <v>6718.0993559999997</v>
      </c>
      <c r="K265" s="405">
        <v>7003.4903869999998</v>
      </c>
    </row>
    <row r="266" spans="1:11" s="79" customFormat="1" ht="12" customHeight="1">
      <c r="A266" s="66" t="s">
        <v>19</v>
      </c>
      <c r="B266" s="66"/>
      <c r="C266" s="1202"/>
      <c r="D266" s="1202"/>
      <c r="E266" s="1202"/>
      <c r="F266" s="1203"/>
      <c r="G266" s="962">
        <v>1150.9719258556001</v>
      </c>
      <c r="H266" s="404">
        <v>1212.787951</v>
      </c>
      <c r="I266" s="404">
        <v>1104.0824</v>
      </c>
      <c r="J266" s="404">
        <v>1123.0908770000001</v>
      </c>
      <c r="K266" s="404">
        <v>643.45848599999999</v>
      </c>
    </row>
    <row r="267" spans="1:11" s="79" customFormat="1" ht="12" customHeight="1">
      <c r="A267" s="66" t="s">
        <v>20</v>
      </c>
      <c r="B267" s="66"/>
      <c r="C267" s="1202"/>
      <c r="D267" s="1202"/>
      <c r="E267" s="1202"/>
      <c r="F267" s="1203"/>
      <c r="G267" s="962">
        <v>8859.9497835133006</v>
      </c>
      <c r="H267" s="404">
        <v>13830.462036999999</v>
      </c>
      <c r="I267" s="404">
        <v>12497.641906000001</v>
      </c>
      <c r="J267" s="404">
        <v>10824.597227</v>
      </c>
      <c r="K267" s="404">
        <v>6335.7735419999999</v>
      </c>
    </row>
    <row r="268" spans="1:11" s="79" customFormat="1" ht="12" customHeight="1">
      <c r="A268" s="67" t="s">
        <v>196</v>
      </c>
      <c r="B268" s="67"/>
      <c r="C268" s="1202"/>
      <c r="D268" s="1202"/>
      <c r="E268" s="1202"/>
      <c r="F268" s="1203"/>
      <c r="G268" s="962">
        <v>200.43077002859999</v>
      </c>
      <c r="H268" s="404">
        <v>692.47954000000004</v>
      </c>
      <c r="I268" s="404">
        <v>225.12578500000001</v>
      </c>
      <c r="J268" s="404">
        <v>416.95536600000003</v>
      </c>
      <c r="K268" s="404">
        <v>1053.7598370000001</v>
      </c>
    </row>
    <row r="269" spans="1:11" s="79" customFormat="1" ht="12" customHeight="1">
      <c r="A269" s="174" t="s">
        <v>21</v>
      </c>
      <c r="B269" s="174"/>
      <c r="C269" s="1206"/>
      <c r="D269" s="1206"/>
      <c r="E269" s="1206"/>
      <c r="F269" s="1207"/>
      <c r="G269" s="963">
        <v>25739.008992728901</v>
      </c>
      <c r="H269" s="406">
        <v>27854.530502000001</v>
      </c>
      <c r="I269" s="406">
        <v>30805.800221000001</v>
      </c>
      <c r="J269" s="406">
        <v>21568.505915999998</v>
      </c>
      <c r="K269" s="406">
        <v>15055.487488000001</v>
      </c>
    </row>
    <row r="270" spans="1:11" s="79" customFormat="1" ht="12" customHeight="1">
      <c r="A270" s="176" t="s">
        <v>22</v>
      </c>
      <c r="B270" s="176"/>
      <c r="C270" s="1208"/>
      <c r="D270" s="1289"/>
      <c r="E270" s="1412"/>
      <c r="F270" s="1209"/>
      <c r="G270" s="964">
        <v>2598529.6825180375</v>
      </c>
      <c r="H270" s="407">
        <v>2649341.3430849998</v>
      </c>
      <c r="I270" s="407">
        <v>2405507.0581530002</v>
      </c>
      <c r="J270" s="407">
        <v>2329364.6899970002</v>
      </c>
      <c r="K270" s="407">
        <v>2126097.9133490003</v>
      </c>
    </row>
    <row r="271" spans="1:11" s="78" customFormat="1" ht="13.5" customHeight="1">
      <c r="A271" s="1184" t="s">
        <v>992</v>
      </c>
      <c r="B271" s="1181"/>
      <c r="C271" s="1200"/>
      <c r="D271" s="1288"/>
      <c r="E271" s="1288"/>
      <c r="F271" s="1201"/>
      <c r="G271" s="1182"/>
      <c r="H271" s="1183"/>
      <c r="I271" s="1183"/>
      <c r="J271" s="1183"/>
      <c r="K271" s="1183"/>
    </row>
    <row r="272" spans="1:11" s="79" customFormat="1" ht="12" customHeight="1">
      <c r="A272" s="72" t="s">
        <v>248</v>
      </c>
      <c r="B272" s="72"/>
      <c r="C272" s="1202"/>
      <c r="D272" s="1202"/>
      <c r="E272" s="1202"/>
      <c r="F272" s="1203"/>
      <c r="G272" s="962">
        <v>161537.156337867</v>
      </c>
      <c r="H272" s="404">
        <v>214214.47771199999</v>
      </c>
      <c r="I272" s="404">
        <v>234218.572419</v>
      </c>
      <c r="J272" s="404">
        <v>251388.01332299999</v>
      </c>
      <c r="K272" s="404">
        <v>279552.77598799998</v>
      </c>
    </row>
    <row r="273" spans="1:11" s="79" customFormat="1" ht="12" customHeight="1">
      <c r="A273" s="66" t="s">
        <v>23</v>
      </c>
      <c r="B273" s="66"/>
      <c r="C273" s="1202"/>
      <c r="D273" s="1202"/>
      <c r="E273" s="1202"/>
      <c r="F273" s="1203"/>
      <c r="G273" s="962">
        <v>944428.10576962202</v>
      </c>
      <c r="H273" s="404">
        <v>941534.05895099998</v>
      </c>
      <c r="I273" s="404">
        <v>867903.88793600001</v>
      </c>
      <c r="J273" s="404">
        <v>810959.35391900002</v>
      </c>
      <c r="K273" s="404">
        <v>740035.52974799997</v>
      </c>
    </row>
    <row r="274" spans="1:11" s="79" customFormat="1" ht="12" customHeight="1">
      <c r="A274" s="66" t="s">
        <v>65</v>
      </c>
      <c r="B274" s="66"/>
      <c r="C274" s="1202"/>
      <c r="D274" s="1202"/>
      <c r="E274" s="1202"/>
      <c r="F274" s="1203"/>
      <c r="G274" s="962">
        <v>154663.031514448</v>
      </c>
      <c r="H274" s="404">
        <v>184970.965321</v>
      </c>
      <c r="I274" s="404">
        <v>111310.06991999999</v>
      </c>
      <c r="J274" s="404">
        <v>118714.36155</v>
      </c>
      <c r="K274" s="404">
        <v>64365.256877</v>
      </c>
    </row>
    <row r="275" spans="1:11" s="79" customFormat="1" ht="12" customHeight="1">
      <c r="A275" s="66" t="s">
        <v>163</v>
      </c>
      <c r="B275" s="66"/>
      <c r="C275" s="1202"/>
      <c r="D275" s="1202"/>
      <c r="E275" s="1202"/>
      <c r="F275" s="1203"/>
      <c r="G275" s="962">
        <v>804928.28951451695</v>
      </c>
      <c r="H275" s="404">
        <v>812025.11081700004</v>
      </c>
      <c r="I275" s="404">
        <v>711554.97179500002</v>
      </c>
      <c r="J275" s="404">
        <v>708047.19683999999</v>
      </c>
      <c r="K275" s="404">
        <v>635156.991851</v>
      </c>
    </row>
    <row r="276" spans="1:11" s="79" customFormat="1" ht="12" customHeight="1">
      <c r="A276" s="66" t="s">
        <v>67</v>
      </c>
      <c r="B276" s="66"/>
      <c r="C276" s="1202"/>
      <c r="D276" s="1202"/>
      <c r="E276" s="1202"/>
      <c r="F276" s="1203"/>
      <c r="G276" s="962">
        <v>49679.141573000001</v>
      </c>
      <c r="H276" s="404">
        <v>42866.368349999997</v>
      </c>
      <c r="I276" s="404">
        <v>35512.056342999997</v>
      </c>
      <c r="J276" s="404">
        <v>28269.11</v>
      </c>
      <c r="K276" s="404">
        <v>23775.84</v>
      </c>
    </row>
    <row r="277" spans="1:11" s="79" customFormat="1" ht="12" customHeight="1">
      <c r="A277" s="67" t="s">
        <v>197</v>
      </c>
      <c r="B277" s="67"/>
      <c r="C277" s="1202"/>
      <c r="D277" s="1202"/>
      <c r="E277" s="1202"/>
      <c r="F277" s="1203"/>
      <c r="G277" s="962">
        <v>208725.88399999999</v>
      </c>
      <c r="H277" s="404">
        <v>216576.74418400001</v>
      </c>
      <c r="I277" s="404">
        <v>230905.62040399999</v>
      </c>
      <c r="J277" s="404">
        <v>221184.86199999999</v>
      </c>
      <c r="K277" s="404">
        <v>212270.77900000001</v>
      </c>
    </row>
    <row r="278" spans="1:11" s="79" customFormat="1" ht="12" customHeight="1">
      <c r="A278" s="67" t="s">
        <v>1612</v>
      </c>
      <c r="B278" s="67"/>
      <c r="C278" s="1210"/>
      <c r="D278" s="1210"/>
      <c r="E278" s="1210"/>
      <c r="F278" s="1211"/>
      <c r="G278" s="965">
        <v>1845.5739860000001</v>
      </c>
      <c r="H278" s="408">
        <v>1737.1928700000001</v>
      </c>
      <c r="I278" s="408">
        <v>1957.67</v>
      </c>
      <c r="J278" s="408">
        <v>1779.7809999999999</v>
      </c>
      <c r="K278" s="408">
        <v>1589.258</v>
      </c>
    </row>
    <row r="279" spans="1:11" s="79" customFormat="1" ht="12" customHeight="1">
      <c r="A279" s="66" t="s">
        <v>68</v>
      </c>
      <c r="B279" s="66"/>
      <c r="C279" s="1202"/>
      <c r="D279" s="1202"/>
      <c r="E279" s="1202"/>
      <c r="F279" s="1203"/>
      <c r="G279" s="962">
        <v>2092.6728997985001</v>
      </c>
      <c r="H279" s="404">
        <v>1722.7881010000001</v>
      </c>
      <c r="I279" s="404">
        <v>3277.4292449999998</v>
      </c>
      <c r="J279" s="404">
        <v>6830.7878520000004</v>
      </c>
      <c r="K279" s="404">
        <v>634.20994499999995</v>
      </c>
    </row>
    <row r="280" spans="1:11" s="79" customFormat="1" ht="12" customHeight="1">
      <c r="A280" s="67" t="s">
        <v>69</v>
      </c>
      <c r="B280" s="67"/>
      <c r="C280" s="1202"/>
      <c r="D280" s="1202"/>
      <c r="E280" s="1202"/>
      <c r="F280" s="1203"/>
      <c r="G280" s="962">
        <v>7671.8580260674998</v>
      </c>
      <c r="H280" s="404">
        <v>6130.1906759999993</v>
      </c>
      <c r="I280" s="404">
        <v>3205.0145659999998</v>
      </c>
      <c r="J280" s="404">
        <v>1803.803038</v>
      </c>
      <c r="K280" s="404">
        <v>4896.5796389999996</v>
      </c>
    </row>
    <row r="281" spans="1:11" s="79" customFormat="1" ht="12" customHeight="1">
      <c r="A281" s="66" t="s">
        <v>24</v>
      </c>
      <c r="B281" s="66"/>
      <c r="C281" s="1202"/>
      <c r="D281" s="1202"/>
      <c r="E281" s="1202"/>
      <c r="F281" s="1203"/>
      <c r="G281" s="962">
        <v>37674.591813246305</v>
      </c>
      <c r="H281" s="404">
        <v>31907.777310000001</v>
      </c>
      <c r="I281" s="404">
        <v>31933.834683000001</v>
      </c>
      <c r="J281" s="404">
        <v>27324.856305000001</v>
      </c>
      <c r="K281" s="404">
        <v>17767.353598999998</v>
      </c>
    </row>
    <row r="282" spans="1:11" s="79" customFormat="1" ht="12" customHeight="1">
      <c r="A282" s="66" t="s">
        <v>198</v>
      </c>
      <c r="B282" s="66"/>
      <c r="C282" s="1202"/>
      <c r="D282" s="1202"/>
      <c r="E282" s="1202"/>
      <c r="F282" s="1203"/>
      <c r="G282" s="962">
        <v>71.269298250000006</v>
      </c>
      <c r="H282" s="404">
        <v>100.07974</v>
      </c>
      <c r="I282" s="404">
        <v>53.05</v>
      </c>
      <c r="J282" s="404">
        <v>75.620279999999994</v>
      </c>
      <c r="K282" s="404">
        <v>382.755</v>
      </c>
    </row>
    <row r="283" spans="1:11" s="79" customFormat="1" ht="12" customHeight="1">
      <c r="A283" s="66" t="s">
        <v>25</v>
      </c>
      <c r="B283" s="66"/>
      <c r="C283" s="1202"/>
      <c r="D283" s="1202"/>
      <c r="E283" s="1202"/>
      <c r="F283" s="1203"/>
      <c r="G283" s="962">
        <v>1284.5369209327</v>
      </c>
      <c r="H283" s="404">
        <v>1172.0015040000001</v>
      </c>
      <c r="I283" s="404">
        <v>1454.453581</v>
      </c>
      <c r="J283" s="404">
        <v>769.89336300000002</v>
      </c>
      <c r="K283" s="404">
        <v>570.44669799999997</v>
      </c>
    </row>
    <row r="284" spans="1:11" s="79" customFormat="1" ht="12" customHeight="1">
      <c r="A284" s="66" t="s">
        <v>173</v>
      </c>
      <c r="B284" s="66"/>
      <c r="C284" s="1202"/>
      <c r="D284" s="1202"/>
      <c r="E284" s="1202"/>
      <c r="F284" s="1203"/>
      <c r="G284" s="962">
        <v>2549.32419463</v>
      </c>
      <c r="H284" s="404">
        <v>6005.6432009999999</v>
      </c>
      <c r="I284" s="404">
        <v>4000.5913439999999</v>
      </c>
      <c r="J284" s="404">
        <v>3904.2579909999999</v>
      </c>
      <c r="K284" s="404">
        <v>3122.7364969999999</v>
      </c>
    </row>
    <row r="285" spans="1:11" s="79" customFormat="1" ht="12" customHeight="1">
      <c r="A285" s="66" t="s">
        <v>26</v>
      </c>
      <c r="B285" s="66"/>
      <c r="C285" s="1202"/>
      <c r="D285" s="1202"/>
      <c r="E285" s="1202"/>
      <c r="F285" s="1203"/>
      <c r="G285" s="962">
        <v>30953.210489000001</v>
      </c>
      <c r="H285" s="404">
        <v>29318.661824999999</v>
      </c>
      <c r="I285" s="404">
        <v>26276.283626</v>
      </c>
      <c r="J285" s="404">
        <v>21090.089623</v>
      </c>
      <c r="K285" s="404">
        <v>24162.990696000001</v>
      </c>
    </row>
    <row r="286" spans="1:11" s="81" customFormat="1" ht="12" customHeight="1">
      <c r="A286" s="184" t="s">
        <v>27</v>
      </c>
      <c r="B286" s="184"/>
      <c r="C286" s="1138"/>
      <c r="D286" s="1138"/>
      <c r="E286" s="1138"/>
      <c r="F286" s="1212"/>
      <c r="G286" s="966">
        <v>2408104.6463373792</v>
      </c>
      <c r="H286" s="409">
        <v>2490282.0605619992</v>
      </c>
      <c r="I286" s="409">
        <v>2263563.5058619999</v>
      </c>
      <c r="J286" s="409">
        <v>2202141.9870830001</v>
      </c>
      <c r="K286" s="409">
        <v>2008283.5035359999</v>
      </c>
    </row>
    <row r="287" spans="1:11" s="79" customFormat="1" ht="12" customHeight="1">
      <c r="A287" s="66"/>
      <c r="B287" s="66"/>
      <c r="C287" s="1202"/>
      <c r="D287" s="1202"/>
      <c r="E287" s="1202"/>
      <c r="F287" s="1203"/>
      <c r="G287" s="962"/>
      <c r="H287" s="404"/>
      <c r="I287" s="404"/>
      <c r="J287" s="404"/>
      <c r="K287" s="404"/>
    </row>
    <row r="288" spans="1:11" s="79" customFormat="1" ht="12" customHeight="1">
      <c r="A288" s="66" t="s">
        <v>32</v>
      </c>
      <c r="B288" s="66"/>
      <c r="C288" s="1202"/>
      <c r="D288" s="1202"/>
      <c r="E288" s="1202"/>
      <c r="F288" s="1203"/>
      <c r="G288" s="2137">
        <v>16256.57761</v>
      </c>
      <c r="H288" s="2138">
        <v>16272.689539999999</v>
      </c>
      <c r="I288" s="2138">
        <v>16278.14315</v>
      </c>
      <c r="J288" s="2138">
        <v>16268.505223</v>
      </c>
      <c r="K288" s="2138">
        <v>16259.539298</v>
      </c>
    </row>
    <row r="289" spans="1:17" s="79" customFormat="1" ht="12" customHeight="1">
      <c r="A289" s="66" t="s">
        <v>1341</v>
      </c>
      <c r="B289" s="66"/>
      <c r="C289" s="1202"/>
      <c r="D289" s="1202"/>
      <c r="E289" s="1202"/>
      <c r="F289" s="1203"/>
      <c r="G289" s="2137">
        <v>22608.928620000002</v>
      </c>
      <c r="H289" s="2138">
        <v>22608.928926000001</v>
      </c>
      <c r="I289" s="2138">
        <v>22608.929491999999</v>
      </c>
      <c r="J289" s="2138">
        <v>22608.929254999999</v>
      </c>
      <c r="K289" s="2138">
        <v>22608.928876999998</v>
      </c>
    </row>
    <row r="290" spans="1:17" s="79" customFormat="1" ht="12" customHeight="1">
      <c r="A290" s="66" t="s">
        <v>1342</v>
      </c>
      <c r="B290" s="66"/>
      <c r="C290" s="1202"/>
      <c r="D290" s="1202"/>
      <c r="E290" s="1202"/>
      <c r="F290" s="1203"/>
      <c r="G290" s="2137">
        <v>8352.7302099999997</v>
      </c>
      <c r="H290" s="2138">
        <v>0</v>
      </c>
      <c r="I290" s="2138">
        <v>0</v>
      </c>
      <c r="J290" s="2138">
        <v>0</v>
      </c>
      <c r="K290" s="2138">
        <v>0</v>
      </c>
    </row>
    <row r="291" spans="1:17" s="79" customFormat="1" ht="12" customHeight="1">
      <c r="A291" s="66" t="s">
        <v>141</v>
      </c>
      <c r="B291" s="66"/>
      <c r="C291" s="1202"/>
      <c r="D291" s="1202"/>
      <c r="E291" s="1202"/>
      <c r="F291" s="1203"/>
      <c r="G291" s="2137">
        <v>143206.83035767201</v>
      </c>
      <c r="H291" s="2138">
        <v>120177.619729</v>
      </c>
      <c r="I291" s="2138">
        <v>103056.50659400001</v>
      </c>
      <c r="J291" s="2138">
        <v>88345.294748</v>
      </c>
      <c r="K291" s="2138">
        <v>78946.052943000002</v>
      </c>
    </row>
    <row r="292" spans="1:17" s="81" customFormat="1" ht="12" customHeight="1">
      <c r="A292" s="185" t="s">
        <v>28</v>
      </c>
      <c r="B292" s="185"/>
      <c r="C292" s="1213"/>
      <c r="D292" s="1213"/>
      <c r="E292" s="1213"/>
      <c r="F292" s="1214"/>
      <c r="G292" s="2139">
        <v>190425.06679767201</v>
      </c>
      <c r="H292" s="2140">
        <v>159059.23819499998</v>
      </c>
      <c r="I292" s="2140">
        <v>141943.579237</v>
      </c>
      <c r="J292" s="2140">
        <v>127222.729227</v>
      </c>
      <c r="K292" s="2140">
        <v>117814.521117</v>
      </c>
    </row>
    <row r="293" spans="1:17" s="79" customFormat="1" ht="12" customHeight="1">
      <c r="A293" s="176" t="s">
        <v>29</v>
      </c>
      <c r="B293" s="176"/>
      <c r="C293" s="1208"/>
      <c r="D293" s="1289"/>
      <c r="E293" s="1412"/>
      <c r="F293" s="1209"/>
      <c r="G293" s="2141">
        <v>2598529.7131350511</v>
      </c>
      <c r="H293" s="2142">
        <v>2649341.2987569999</v>
      </c>
      <c r="I293" s="2142">
        <v>2405507.085099</v>
      </c>
      <c r="J293" s="2142">
        <v>2329364.71631</v>
      </c>
      <c r="K293" s="2142">
        <v>2126098.0246529998</v>
      </c>
    </row>
    <row r="294" spans="1:17" s="80" customFormat="1" ht="12" customHeight="1">
      <c r="A294" s="1643"/>
      <c r="B294" s="1643"/>
      <c r="C294" s="1137"/>
      <c r="D294" s="1137"/>
      <c r="E294" s="1137"/>
      <c r="F294" s="1137"/>
      <c r="G294" s="1137"/>
      <c r="H294" s="1137"/>
      <c r="I294" s="1137"/>
      <c r="J294" s="1137"/>
      <c r="K294" s="1137"/>
    </row>
    <row r="295" spans="1:17" s="80" customFormat="1" ht="12" customHeight="1">
      <c r="A295" s="1933" t="s">
        <v>1695</v>
      </c>
      <c r="B295" s="1643"/>
      <c r="C295" s="1137"/>
      <c r="D295" s="1137"/>
      <c r="E295" s="1137"/>
      <c r="F295" s="1137"/>
      <c r="G295" s="1137"/>
      <c r="H295" s="1137"/>
      <c r="I295" s="1137"/>
      <c r="J295" s="1137"/>
      <c r="K295" s="1137"/>
    </row>
    <row r="296" spans="1:17" s="79" customFormat="1" ht="12" customHeight="1">
      <c r="A296" s="1929" t="s">
        <v>1690</v>
      </c>
      <c r="B296" s="1929"/>
      <c r="C296" s="1934"/>
      <c r="D296" s="1934"/>
      <c r="E296" s="1934"/>
      <c r="F296" s="1935"/>
      <c r="G296" s="1930">
        <v>9.6</v>
      </c>
      <c r="H296" s="1931">
        <v>8.9788300000000003</v>
      </c>
      <c r="I296" s="1931">
        <v>8.3700799999999997</v>
      </c>
      <c r="J296" s="1931">
        <v>7.3671600000000002</v>
      </c>
      <c r="K296" s="1931">
        <v>7.7659099999999999</v>
      </c>
    </row>
    <row r="297" spans="1:17" s="79" customFormat="1" ht="12" customHeight="1">
      <c r="A297" s="180" t="s">
        <v>1691</v>
      </c>
      <c r="B297" s="180"/>
      <c r="C297" s="1194"/>
      <c r="D297" s="1194"/>
      <c r="E297" s="1194"/>
      <c r="F297" s="1936"/>
      <c r="G297" s="959">
        <v>8.8000000000000007</v>
      </c>
      <c r="H297" s="1281">
        <v>7.3872499999999999</v>
      </c>
      <c r="I297" s="1281">
        <v>6.0743</v>
      </c>
      <c r="J297" s="1281">
        <v>5.5852000000000004</v>
      </c>
      <c r="K297" s="1281">
        <v>5.9857500000000003</v>
      </c>
    </row>
    <row r="298" spans="1:17" s="63" customFormat="1" ht="7.5" customHeight="1"/>
    <row r="299" spans="1:17" s="286" customFormat="1" ht="12.75" customHeight="1">
      <c r="A299" s="2619" t="s">
        <v>1363</v>
      </c>
      <c r="B299" s="2619"/>
      <c r="C299" s="2619"/>
      <c r="D299" s="2619"/>
      <c r="E299" s="2619"/>
      <c r="F299" s="2619"/>
      <c r="G299" s="2619"/>
      <c r="H299" s="2619"/>
      <c r="I299" s="2619"/>
      <c r="J299" s="2619"/>
      <c r="K299" s="2619"/>
      <c r="N299" s="1953"/>
      <c r="O299" s="2004"/>
      <c r="P299" s="2004"/>
      <c r="Q299" s="2004"/>
    </row>
    <row r="300" spans="1:17" s="1172" customFormat="1" ht="22.5" customHeight="1">
      <c r="A300" s="1173"/>
      <c r="N300" s="2005"/>
      <c r="O300" s="2005"/>
      <c r="P300" s="2005"/>
      <c r="Q300" s="2005"/>
    </row>
    <row r="301" spans="1:17" s="433" customFormat="1" ht="18.75" customHeight="1">
      <c r="A301" s="432" t="s">
        <v>1397</v>
      </c>
    </row>
    <row r="302" spans="1:17" s="50" customFormat="1" ht="12.75" customHeight="1"/>
    <row r="303" spans="1:17" s="69" customFormat="1" ht="13.5" customHeight="1">
      <c r="A303" s="70"/>
      <c r="B303" s="71"/>
      <c r="C303" s="947" t="s">
        <v>1812</v>
      </c>
      <c r="D303" s="292" t="s">
        <v>1683</v>
      </c>
      <c r="E303" s="292" t="s">
        <v>1650</v>
      </c>
      <c r="F303" s="292" t="s">
        <v>1577</v>
      </c>
      <c r="G303" s="292" t="s">
        <v>1325</v>
      </c>
      <c r="H303" s="292" t="s">
        <v>1288</v>
      </c>
      <c r="I303" s="292" t="s">
        <v>1219</v>
      </c>
      <c r="J303" s="292" t="s">
        <v>1120</v>
      </c>
      <c r="K303" s="292" t="s">
        <v>1075</v>
      </c>
    </row>
    <row r="304" spans="1:17" s="188" customFormat="1" ht="12.95" customHeight="1">
      <c r="A304" s="196" t="s">
        <v>36</v>
      </c>
      <c r="B304" s="187"/>
      <c r="C304" s="968"/>
      <c r="D304" s="1290"/>
      <c r="E304" s="223"/>
      <c r="F304" s="223"/>
      <c r="G304" s="223"/>
      <c r="H304" s="223"/>
      <c r="I304" s="223"/>
      <c r="J304" s="223"/>
      <c r="K304" s="223"/>
    </row>
    <row r="305" spans="1:11" s="188" customFormat="1" ht="18.95" customHeight="1">
      <c r="A305" s="189">
        <v>1</v>
      </c>
      <c r="B305" s="414" t="s">
        <v>2029</v>
      </c>
      <c r="C305" s="969">
        <v>1.3506763829865662</v>
      </c>
      <c r="D305" s="598">
        <v>1.3451821164456168</v>
      </c>
      <c r="E305" s="598">
        <v>1.3185750191414938</v>
      </c>
      <c r="F305" s="598">
        <v>1.3211833071529808</v>
      </c>
      <c r="G305" s="598">
        <v>1.3398285357788955</v>
      </c>
      <c r="H305" s="598">
        <v>1.3134071837460857</v>
      </c>
      <c r="I305" s="598">
        <v>1.3080148887471923</v>
      </c>
      <c r="J305" s="598">
        <v>1.309334955172577</v>
      </c>
      <c r="K305" s="598">
        <v>1.3099972072863204</v>
      </c>
    </row>
    <row r="306" spans="1:11" s="446" customFormat="1" ht="11.1" customHeight="1">
      <c r="A306" s="190">
        <v>2</v>
      </c>
      <c r="B306" s="193" t="s">
        <v>2030</v>
      </c>
      <c r="C306" s="970">
        <v>2.073698247244288</v>
      </c>
      <c r="D306" s="447">
        <v>2.1134969706821045</v>
      </c>
      <c r="E306" s="447">
        <v>2.1330991400395471</v>
      </c>
      <c r="F306" s="447">
        <v>2.1744196486102059</v>
      </c>
      <c r="G306" s="447">
        <v>2.2795348068233459</v>
      </c>
      <c r="H306" s="447">
        <v>2.2848112950960746</v>
      </c>
      <c r="I306" s="447">
        <v>2.2901284832429281</v>
      </c>
      <c r="J306" s="447">
        <v>2.3657126876930619</v>
      </c>
      <c r="K306" s="447">
        <v>2.401492359190728</v>
      </c>
    </row>
    <row r="307" spans="1:11" s="188" customFormat="1" ht="11.1" customHeight="1">
      <c r="A307" s="190">
        <v>3</v>
      </c>
      <c r="B307" s="193" t="s">
        <v>2031</v>
      </c>
      <c r="C307" s="971">
        <v>0.24009579934935921</v>
      </c>
      <c r="D307" s="271">
        <v>0.15317528899596272</v>
      </c>
      <c r="E307" s="271">
        <v>7.5441357930321265E-2</v>
      </c>
      <c r="F307" s="271">
        <v>-2.0326168357298044E-2</v>
      </c>
      <c r="G307" s="271">
        <v>-0.13057502106647306</v>
      </c>
      <c r="H307" s="271">
        <v>-0.16953679104820601</v>
      </c>
      <c r="I307" s="271">
        <v>-0.19233122334450889</v>
      </c>
      <c r="J307" s="271">
        <v>-0.30629815784057296</v>
      </c>
      <c r="K307" s="271">
        <v>-0.33371804797185567</v>
      </c>
    </row>
    <row r="308" spans="1:11" s="188" customFormat="1" ht="12.95" customHeight="1">
      <c r="A308" s="553" t="s">
        <v>37</v>
      </c>
      <c r="B308" s="192"/>
      <c r="C308" s="972"/>
      <c r="D308" s="1291"/>
      <c r="E308" s="224"/>
      <c r="F308" s="224"/>
      <c r="G308" s="224"/>
      <c r="H308" s="224"/>
      <c r="I308" s="224"/>
      <c r="J308" s="224"/>
      <c r="K308" s="224"/>
    </row>
    <row r="309" spans="1:11" s="188" customFormat="1" ht="11.1" customHeight="1">
      <c r="A309" s="190">
        <v>4</v>
      </c>
      <c r="B309" s="193" t="s">
        <v>122</v>
      </c>
      <c r="C309" s="973">
        <v>36.192083177259235</v>
      </c>
      <c r="D309" s="1292">
        <v>29.832194807262166</v>
      </c>
      <c r="E309" s="272">
        <v>33.199171820577156</v>
      </c>
      <c r="F309" s="272">
        <v>32.457853547501628</v>
      </c>
      <c r="G309" s="272">
        <v>41.629943367684085</v>
      </c>
      <c r="H309" s="272">
        <v>27.809906063818879</v>
      </c>
      <c r="I309" s="272">
        <v>35.660332635200355</v>
      </c>
      <c r="J309" s="272">
        <v>34.189225931661795</v>
      </c>
      <c r="K309" s="272">
        <v>38.806230477597076</v>
      </c>
    </row>
    <row r="310" spans="1:11" s="188" customFormat="1" ht="11.1" customHeight="1">
      <c r="A310" s="190">
        <v>5</v>
      </c>
      <c r="B310" s="193" t="s">
        <v>38</v>
      </c>
      <c r="C310" s="973">
        <v>41.819943067744951</v>
      </c>
      <c r="D310" s="1292">
        <v>28.074219097498105</v>
      </c>
      <c r="E310" s="272">
        <v>39.565332505218528</v>
      </c>
      <c r="F310" s="272">
        <v>42.769904043778901</v>
      </c>
      <c r="G310" s="272">
        <v>36.966766767684369</v>
      </c>
      <c r="H310" s="272">
        <v>42.213732269759923</v>
      </c>
      <c r="I310" s="272">
        <v>40.368220615761643</v>
      </c>
      <c r="J310" s="272">
        <v>43.771392957845372</v>
      </c>
      <c r="K310" s="272">
        <v>41.308905963683067</v>
      </c>
    </row>
    <row r="311" spans="1:11" s="188" customFormat="1" ht="11.1" customHeight="1">
      <c r="A311" s="190">
        <v>6</v>
      </c>
      <c r="B311" s="193" t="s">
        <v>110</v>
      </c>
      <c r="C311" s="973">
        <v>11.171350910378418</v>
      </c>
      <c r="D311" s="1292">
        <v>14.98325988168269</v>
      </c>
      <c r="E311" s="272">
        <v>14.653310921603818</v>
      </c>
      <c r="F311" s="272">
        <v>12.059036650652349</v>
      </c>
      <c r="G311" s="272">
        <v>16.119746671149208</v>
      </c>
      <c r="H311" s="1292">
        <v>12.598372453204099</v>
      </c>
      <c r="I311" s="1292">
        <v>14.839276285587587</v>
      </c>
      <c r="J311" s="1292">
        <v>12.415459870441605</v>
      </c>
      <c r="K311" s="1292">
        <v>15.415234158124832</v>
      </c>
    </row>
    <row r="312" spans="1:11" s="188" customFormat="1" ht="11.1" customHeight="1">
      <c r="A312" s="190">
        <v>7</v>
      </c>
      <c r="B312" s="193" t="s">
        <v>302</v>
      </c>
      <c r="C312" s="973">
        <v>10.292973787248322</v>
      </c>
      <c r="D312" s="1292">
        <v>11.590678570364046</v>
      </c>
      <c r="E312" s="272">
        <v>10.313855440047179</v>
      </c>
      <c r="F312" s="272">
        <v>11.643109801956548</v>
      </c>
      <c r="G312" s="272">
        <v>11.382358883639336</v>
      </c>
      <c r="H312" s="1292">
        <v>10.27362574453602</v>
      </c>
      <c r="I312" s="1292">
        <v>12.404648869598185</v>
      </c>
      <c r="J312" s="1292">
        <v>11.671160848561907</v>
      </c>
      <c r="K312" s="1292">
        <v>14.910145670569685</v>
      </c>
    </row>
    <row r="313" spans="1:11" s="190" customFormat="1" ht="11.1" customHeight="1">
      <c r="A313" s="190">
        <v>8</v>
      </c>
      <c r="B313" s="448" t="s">
        <v>123</v>
      </c>
      <c r="C313" s="974">
        <v>183873.40329301031</v>
      </c>
      <c r="D313" s="449">
        <v>176846.28031173279</v>
      </c>
      <c r="E313" s="449">
        <v>168904.69119722728</v>
      </c>
      <c r="F313" s="449">
        <v>164703.23324809998</v>
      </c>
      <c r="G313" s="449">
        <v>164003.6155323</v>
      </c>
      <c r="H313" s="449">
        <v>156352.36287389998</v>
      </c>
      <c r="I313" s="449">
        <v>150250.61322890001</v>
      </c>
      <c r="J313" s="449">
        <v>147103.64482990003</v>
      </c>
      <c r="K313" s="449">
        <v>144131.77545330001</v>
      </c>
    </row>
    <row r="314" spans="1:11" s="446" customFormat="1" ht="11.1" customHeight="1">
      <c r="A314" s="190">
        <v>9</v>
      </c>
      <c r="B314" s="193" t="s">
        <v>124</v>
      </c>
      <c r="C314" s="970">
        <v>1.8855981334567016</v>
      </c>
      <c r="D314" s="447">
        <v>2.308465899066686</v>
      </c>
      <c r="E314" s="447">
        <v>2.1450746063549699</v>
      </c>
      <c r="F314" s="447">
        <v>1.7324212766123877</v>
      </c>
      <c r="G314" s="447">
        <v>2.3262249350848276</v>
      </c>
      <c r="H314" s="447">
        <v>1.7904210911031171</v>
      </c>
      <c r="I314" s="447">
        <v>2.0502548171701682</v>
      </c>
      <c r="J314" s="447">
        <v>1.6734314235557486</v>
      </c>
      <c r="K314" s="447">
        <v>2.041530332118962</v>
      </c>
    </row>
    <row r="315" spans="1:11" s="188" customFormat="1" ht="12.95" customHeight="1">
      <c r="A315" s="553" t="s">
        <v>305</v>
      </c>
      <c r="B315" s="192"/>
      <c r="C315" s="972"/>
      <c r="D315" s="1291"/>
      <c r="E315" s="224"/>
      <c r="F315" s="224"/>
      <c r="G315" s="224"/>
      <c r="H315" s="1291"/>
      <c r="I315" s="1291"/>
      <c r="J315" s="1291"/>
      <c r="K315" s="1291"/>
    </row>
    <row r="316" spans="1:11" s="446" customFormat="1" ht="18.95" customHeight="1">
      <c r="A316" s="189">
        <v>10</v>
      </c>
      <c r="B316" s="414" t="s">
        <v>2027</v>
      </c>
      <c r="C316" s="975">
        <v>15.244590151589865</v>
      </c>
      <c r="D316" s="1293">
        <v>14.42971794149312</v>
      </c>
      <c r="E316" s="445">
        <v>13.098544035015724</v>
      </c>
      <c r="F316" s="445">
        <v>13</v>
      </c>
      <c r="G316" s="445">
        <v>12.650780124697908</v>
      </c>
      <c r="H316" s="1293">
        <v>12.680761955260245</v>
      </c>
      <c r="I316" s="1293">
        <v>12.599942714702253</v>
      </c>
      <c r="J316" s="1293">
        <v>12.138252943102994</v>
      </c>
      <c r="K316" s="1293">
        <v>11.940809967832957</v>
      </c>
    </row>
    <row r="317" spans="1:11" s="188" customFormat="1" ht="11.1" customHeight="1">
      <c r="A317" s="190">
        <v>11</v>
      </c>
      <c r="B317" s="193" t="s">
        <v>2025</v>
      </c>
      <c r="C317" s="973">
        <v>16.192852251759057</v>
      </c>
      <c r="D317" s="1292">
        <v>15.338804558137998</v>
      </c>
      <c r="E317" s="272">
        <v>13.978852842997435</v>
      </c>
      <c r="F317" s="272">
        <v>13.9</v>
      </c>
      <c r="G317" s="272">
        <v>13.54231970240232</v>
      </c>
      <c r="H317" s="1292">
        <v>13.04022872926366</v>
      </c>
      <c r="I317" s="1292">
        <v>12.937724068444073</v>
      </c>
      <c r="J317" s="1292">
        <v>12.473230281023801</v>
      </c>
      <c r="K317" s="1292">
        <v>12.261535725626796</v>
      </c>
    </row>
    <row r="318" spans="1:11" s="188" customFormat="1" ht="11.1" customHeight="1">
      <c r="A318" s="190">
        <v>12</v>
      </c>
      <c r="B318" s="193" t="s">
        <v>2026</v>
      </c>
      <c r="C318" s="973">
        <v>18.254341973745998</v>
      </c>
      <c r="D318" s="1292">
        <v>17.808053443318542</v>
      </c>
      <c r="E318" s="272">
        <v>16.329682623462183</v>
      </c>
      <c r="F318" s="272">
        <v>16.2</v>
      </c>
      <c r="G318" s="272">
        <v>15.459965433827472</v>
      </c>
      <c r="H318" s="1292">
        <v>15.192049539983591</v>
      </c>
      <c r="I318" s="1292">
        <v>14.963847136209091</v>
      </c>
      <c r="J318" s="1292">
        <v>14.404138112618792</v>
      </c>
      <c r="K318" s="1292">
        <v>14.158924872267848</v>
      </c>
    </row>
    <row r="319" spans="1:11" s="446" customFormat="1" ht="18.95" customHeight="1">
      <c r="A319" s="190">
        <v>13</v>
      </c>
      <c r="B319" s="193" t="s">
        <v>2028</v>
      </c>
      <c r="C319" s="976">
        <v>159971.70359810448</v>
      </c>
      <c r="D319" s="450">
        <v>162906</v>
      </c>
      <c r="E319" s="450">
        <v>152778.31421763755</v>
      </c>
      <c r="F319" s="450">
        <v>148712</v>
      </c>
      <c r="G319" s="450">
        <v>145686.54473138819</v>
      </c>
      <c r="H319" s="450">
        <v>142108.09994808852</v>
      </c>
      <c r="I319" s="450">
        <v>136041.68308839857</v>
      </c>
      <c r="J319" s="450">
        <v>132945.24288385207</v>
      </c>
      <c r="K319" s="450">
        <v>127098.27034649054</v>
      </c>
    </row>
    <row r="320" spans="1:11" s="188" customFormat="1" ht="11.1" customHeight="1">
      <c r="A320" s="190">
        <v>14</v>
      </c>
      <c r="B320" s="193" t="s">
        <v>509</v>
      </c>
      <c r="C320" s="977">
        <v>1049367.0345176249</v>
      </c>
      <c r="D320" s="411">
        <v>1129373.2546511192</v>
      </c>
      <c r="E320" s="411">
        <v>1166293.1254248314</v>
      </c>
      <c r="F320" s="411">
        <v>1141331</v>
      </c>
      <c r="G320" s="411">
        <v>1151601.2711893299</v>
      </c>
      <c r="H320" s="411">
        <v>1120658.9986427363</v>
      </c>
      <c r="I320" s="411">
        <v>1079700.8063350813</v>
      </c>
      <c r="J320" s="411">
        <v>1095258.4651763425</v>
      </c>
      <c r="K320" s="411">
        <v>1087513.2617948472</v>
      </c>
    </row>
    <row r="321" spans="1:11" s="188" customFormat="1" ht="12.95" customHeight="1">
      <c r="A321" s="553" t="s">
        <v>279</v>
      </c>
      <c r="B321" s="192"/>
      <c r="C321" s="972"/>
      <c r="D321" s="1291"/>
      <c r="E321" s="224"/>
      <c r="F321" s="224"/>
      <c r="G321" s="224"/>
      <c r="H321" s="1291"/>
      <c r="I321" s="1291"/>
      <c r="J321" s="1291"/>
      <c r="K321" s="1291"/>
    </row>
    <row r="322" spans="1:11" s="188" customFormat="1" ht="18" customHeight="1">
      <c r="A322" s="189">
        <v>15</v>
      </c>
      <c r="B322" s="414" t="s">
        <v>276</v>
      </c>
      <c r="C322" s="978">
        <v>-0.1379146354477323</v>
      </c>
      <c r="D322" s="597">
        <v>-0.25823326588349632</v>
      </c>
      <c r="E322" s="597">
        <v>7.4750590164317496E-2</v>
      </c>
      <c r="F322" s="597">
        <v>-0.20887046188731101</v>
      </c>
      <c r="G322" s="597">
        <v>-0.147786894944542</v>
      </c>
      <c r="H322" s="597">
        <v>-0.24653952370342799</v>
      </c>
      <c r="I322" s="597">
        <v>-7.8435280447740605E-2</v>
      </c>
      <c r="J322" s="597">
        <v>-0.149044525433117</v>
      </c>
      <c r="K322" s="597">
        <v>-0.10036013045577501</v>
      </c>
    </row>
    <row r="323" spans="1:11" s="188" customFormat="1" ht="16.5" customHeight="1">
      <c r="A323" s="189">
        <v>16</v>
      </c>
      <c r="B323" s="414" t="s">
        <v>1110</v>
      </c>
      <c r="C323" s="969">
        <v>-0.30681579001531173</v>
      </c>
      <c r="D323" s="598">
        <v>-0.36597922422681201</v>
      </c>
      <c r="E323" s="598">
        <v>0.1</v>
      </c>
      <c r="F323" s="598">
        <v>-0.18141806655002601</v>
      </c>
      <c r="G323" s="598">
        <v>-0.16010840895091699</v>
      </c>
      <c r="H323" s="598">
        <v>-0.23035979263042899</v>
      </c>
      <c r="I323" s="598">
        <v>-5.3831263473602002E-2</v>
      </c>
      <c r="J323" s="598">
        <v>-0.16456094585658801</v>
      </c>
      <c r="K323" s="598">
        <v>-2.4203144022758E-2</v>
      </c>
    </row>
    <row r="324" spans="1:11" s="188" customFormat="1" ht="17.25" customHeight="1">
      <c r="A324" s="189">
        <v>17</v>
      </c>
      <c r="B324" s="414" t="s">
        <v>277</v>
      </c>
      <c r="C324" s="969">
        <v>0.88</v>
      </c>
      <c r="D324" s="598">
        <v>0.75525179703404766</v>
      </c>
      <c r="E324" s="598">
        <v>0.77642848776472217</v>
      </c>
      <c r="F324" s="598">
        <v>0.77349999999999997</v>
      </c>
      <c r="G324" s="598">
        <v>0.83289999999999997</v>
      </c>
      <c r="H324" s="598">
        <v>0.96100000000000008</v>
      </c>
      <c r="I324" s="598">
        <v>1.0063</v>
      </c>
      <c r="J324" s="598">
        <v>1.05</v>
      </c>
      <c r="K324" s="598">
        <v>1.1920999999999999</v>
      </c>
    </row>
    <row r="325" spans="1:11" s="188" customFormat="1" ht="18.95" customHeight="1">
      <c r="A325" s="189">
        <v>18</v>
      </c>
      <c r="B325" s="414" t="s">
        <v>278</v>
      </c>
      <c r="C325" s="979">
        <v>14928</v>
      </c>
      <c r="D325" s="599">
        <v>13981.699791583997</v>
      </c>
      <c r="E325" s="599">
        <v>13636.2875032672</v>
      </c>
      <c r="F325" s="599">
        <v>13105.217667000001</v>
      </c>
      <c r="G325" s="599">
        <v>13856.356666</v>
      </c>
      <c r="H325" s="599">
        <v>17260.743386999999</v>
      </c>
      <c r="I325" s="599">
        <v>14920.909371</v>
      </c>
      <c r="J325" s="599">
        <v>16143.743619999999</v>
      </c>
      <c r="K325" s="599">
        <v>16418.723023999999</v>
      </c>
    </row>
    <row r="326" spans="1:11" s="188" customFormat="1" ht="12.95" customHeight="1">
      <c r="A326" s="553" t="s">
        <v>39</v>
      </c>
      <c r="B326" s="192"/>
      <c r="C326" s="972"/>
      <c r="D326" s="1291"/>
      <c r="E326" s="224"/>
      <c r="F326" s="224"/>
      <c r="G326" s="224"/>
      <c r="H326" s="1291"/>
      <c r="I326" s="1291"/>
      <c r="J326" s="1291"/>
      <c r="K326" s="1291"/>
    </row>
    <row r="327" spans="1:11" s="188" customFormat="1" ht="18.95" customHeight="1">
      <c r="A327" s="189">
        <v>19</v>
      </c>
      <c r="B327" s="414" t="s">
        <v>280</v>
      </c>
      <c r="C327" s="980">
        <v>60.431159169628387</v>
      </c>
      <c r="D327" s="1294">
        <v>61.217424689893193</v>
      </c>
      <c r="E327" s="600">
        <v>63.34899175412442</v>
      </c>
      <c r="F327" s="600">
        <v>65.041709109631938</v>
      </c>
      <c r="G327" s="600">
        <v>65.242605342762914</v>
      </c>
      <c r="H327" s="1294">
        <v>65.437057487175778</v>
      </c>
      <c r="I327" s="1294">
        <v>63.975327389983036</v>
      </c>
      <c r="J327" s="1294">
        <v>64.408005429163026</v>
      </c>
      <c r="K327" s="1294">
        <v>66.986095580991673</v>
      </c>
    </row>
    <row r="328" spans="1:11" s="188" customFormat="1" ht="12.95" customHeight="1">
      <c r="A328" s="2633" t="s">
        <v>549</v>
      </c>
      <c r="B328" s="2634"/>
      <c r="C328" s="972"/>
      <c r="D328" s="1291"/>
      <c r="E328" s="224"/>
      <c r="F328" s="224"/>
      <c r="G328" s="224"/>
      <c r="H328" s="1291"/>
      <c r="I328" s="1291"/>
      <c r="J328" s="1291"/>
      <c r="K328" s="1291"/>
    </row>
    <row r="329" spans="1:11" s="188" customFormat="1" ht="17.25" customHeight="1">
      <c r="A329" s="189">
        <v>20</v>
      </c>
      <c r="B329" s="414" t="s">
        <v>960</v>
      </c>
      <c r="C329" s="979">
        <v>522.2323781094301</v>
      </c>
      <c r="D329" s="599">
        <v>562.89672563188992</v>
      </c>
      <c r="E329" s="599">
        <v>543.15925436625002</v>
      </c>
      <c r="F329" s="599">
        <v>553.95242700535005</v>
      </c>
      <c r="G329" s="599">
        <v>554.40835697744012</v>
      </c>
      <c r="H329" s="599">
        <v>548.61904655810008</v>
      </c>
      <c r="I329" s="599">
        <v>528.30899728919997</v>
      </c>
      <c r="J329" s="599">
        <v>530.06956940480995</v>
      </c>
      <c r="K329" s="599">
        <v>517.71170092079694</v>
      </c>
    </row>
    <row r="330" spans="1:11" s="446" customFormat="1" ht="11.1" customHeight="1">
      <c r="A330" s="194">
        <v>21</v>
      </c>
      <c r="B330" s="193" t="s">
        <v>34</v>
      </c>
      <c r="C330" s="974">
        <v>2897.9910506993597</v>
      </c>
      <c r="D330" s="449">
        <v>2900.7136405909305</v>
      </c>
      <c r="E330" s="449">
        <v>3032.8654564690701</v>
      </c>
      <c r="F330" s="449">
        <v>2938.7086902873498</v>
      </c>
      <c r="G330" s="449">
        <v>3089.3722475434402</v>
      </c>
      <c r="H330" s="449">
        <v>2936.3311798570999</v>
      </c>
      <c r="I330" s="449">
        <v>2690.7822599371998</v>
      </c>
      <c r="J330" s="449">
        <v>2710.1461153848099</v>
      </c>
      <c r="K330" s="449">
        <v>2740.5669016267975</v>
      </c>
    </row>
    <row r="331" spans="1:11" s="188" customFormat="1" ht="11.1" customHeight="1">
      <c r="A331" s="194">
        <v>22</v>
      </c>
      <c r="B331" s="193" t="s">
        <v>119</v>
      </c>
      <c r="C331" s="981">
        <v>2895.6703977044604</v>
      </c>
      <c r="D331" s="225">
        <v>3052.750173588749</v>
      </c>
      <c r="E331" s="225">
        <v>2760.5951388514904</v>
      </c>
      <c r="F331" s="225">
        <v>2954.527802696</v>
      </c>
      <c r="G331" s="225">
        <v>3016.7848550880003</v>
      </c>
      <c r="H331" s="225">
        <v>2857.0568254010013</v>
      </c>
      <c r="I331" s="225">
        <v>2671.4984229919992</v>
      </c>
      <c r="J331" s="225">
        <v>2641.4155745490002</v>
      </c>
      <c r="K331" s="225">
        <v>2676.4307389270002</v>
      </c>
    </row>
    <row r="332" spans="1:11" s="188" customFormat="1" ht="11.1" customHeight="1">
      <c r="A332" s="194">
        <v>23</v>
      </c>
      <c r="B332" s="193" t="s">
        <v>40</v>
      </c>
      <c r="C332" s="981">
        <v>1449.7955271677481</v>
      </c>
      <c r="D332" s="225">
        <v>1507.3287514015121</v>
      </c>
      <c r="E332" s="225">
        <v>1513.1860628521388</v>
      </c>
      <c r="F332" s="225">
        <v>1523.9259458573499</v>
      </c>
      <c r="G332" s="225">
        <v>1517.5142252594401</v>
      </c>
      <c r="H332" s="225">
        <v>1490.1570255090999</v>
      </c>
      <c r="I332" s="225">
        <v>1416.1254881402001</v>
      </c>
      <c r="J332" s="225">
        <v>1411.9945797288101</v>
      </c>
      <c r="K332" s="225">
        <v>1417.897038539797</v>
      </c>
    </row>
    <row r="333" spans="1:11" s="188" customFormat="1" ht="12.95" customHeight="1">
      <c r="A333" s="553" t="s">
        <v>41</v>
      </c>
      <c r="B333" s="192"/>
      <c r="C333" s="972"/>
      <c r="D333" s="1291"/>
      <c r="E333" s="224"/>
      <c r="F333" s="224"/>
      <c r="G333" s="224"/>
      <c r="H333" s="1291"/>
      <c r="I333" s="1291"/>
      <c r="J333" s="1291"/>
      <c r="K333" s="1291"/>
    </row>
    <row r="334" spans="1:11" s="188" customFormat="1" ht="11.1" customHeight="1">
      <c r="A334" s="190">
        <v>24</v>
      </c>
      <c r="B334" s="191" t="s">
        <v>42</v>
      </c>
      <c r="C334" s="981">
        <v>11233.066863000005</v>
      </c>
      <c r="D334" s="225">
        <v>11380.191579999999</v>
      </c>
      <c r="E334" s="225">
        <v>11442.694663636366</v>
      </c>
      <c r="F334" s="225">
        <v>11414.440489090906</v>
      </c>
      <c r="G334" s="225">
        <v>11563.083652727282</v>
      </c>
      <c r="H334" s="225">
        <v>11643</v>
      </c>
      <c r="I334" s="225">
        <v>11648</v>
      </c>
      <c r="J334" s="225">
        <v>11710</v>
      </c>
      <c r="K334" s="225">
        <v>11779.79</v>
      </c>
    </row>
    <row r="335" spans="1:11" s="188" customFormat="1" ht="12.95" customHeight="1">
      <c r="A335" s="553" t="s">
        <v>194</v>
      </c>
      <c r="B335" s="192"/>
      <c r="C335" s="972"/>
      <c r="D335" s="1291"/>
      <c r="E335" s="224"/>
      <c r="F335" s="224"/>
      <c r="G335" s="224"/>
      <c r="H335" s="1291"/>
      <c r="I335" s="1291"/>
      <c r="J335" s="1291"/>
      <c r="K335" s="1291"/>
    </row>
    <row r="336" spans="1:11" s="188" customFormat="1" ht="11.1" customHeight="1">
      <c r="A336" s="190">
        <v>25</v>
      </c>
      <c r="B336" s="193" t="s">
        <v>43</v>
      </c>
      <c r="C336" s="982">
        <v>1628798.8610000003</v>
      </c>
      <c r="D336" s="1295">
        <v>1628798.8610000003</v>
      </c>
      <c r="E336" s="412">
        <v>1628798.8610000003</v>
      </c>
      <c r="F336" s="412">
        <v>1628798.8610000003</v>
      </c>
      <c r="G336" s="412">
        <v>1628798.8610000003</v>
      </c>
      <c r="H336" s="1295">
        <v>1628798.8610000003</v>
      </c>
      <c r="I336" s="411">
        <v>1628798.8610000003</v>
      </c>
      <c r="J336" s="411">
        <v>1628798.8610000003</v>
      </c>
      <c r="K336" s="411">
        <v>1628798.8610000003</v>
      </c>
    </row>
    <row r="337" spans="1:14" s="188" customFormat="1" ht="11.1" customHeight="1">
      <c r="A337" s="190">
        <v>26</v>
      </c>
      <c r="B337" s="193" t="s">
        <v>44</v>
      </c>
      <c r="C337" s="982">
        <v>1628798.8610000003</v>
      </c>
      <c r="D337" s="1295">
        <v>1628798.8610000003</v>
      </c>
      <c r="E337" s="412">
        <v>1628798.8610000003</v>
      </c>
      <c r="F337" s="412">
        <v>1628798.8610000003</v>
      </c>
      <c r="G337" s="412">
        <v>1628798.8610000003</v>
      </c>
      <c r="H337" s="1295">
        <v>1628798.8610000003</v>
      </c>
      <c r="I337" s="411">
        <v>1628798.8610000003</v>
      </c>
      <c r="J337" s="411">
        <v>1628798.8610000003</v>
      </c>
      <c r="K337" s="411">
        <v>1628798.8610000003</v>
      </c>
    </row>
    <row r="338" spans="1:14" s="188" customFormat="1" ht="11.1" customHeight="1">
      <c r="A338" s="190">
        <v>27</v>
      </c>
      <c r="B338" s="193" t="s">
        <v>45</v>
      </c>
      <c r="C338" s="971">
        <v>3.1401629599938699</v>
      </c>
      <c r="D338" s="271">
        <v>4.1059807263177159</v>
      </c>
      <c r="E338" s="271">
        <v>3.830963705526182</v>
      </c>
      <c r="F338" s="271">
        <v>3.0405424111337269</v>
      </c>
      <c r="G338" s="271">
        <v>4.0056607882588722</v>
      </c>
      <c r="H338" s="271">
        <v>3.0506149715608122</v>
      </c>
      <c r="I338" s="271">
        <v>3.4502969952653957</v>
      </c>
      <c r="J338" s="271">
        <v>2.7969167757765119</v>
      </c>
      <c r="K338" s="271">
        <v>3.3694182715041046</v>
      </c>
    </row>
    <row r="339" spans="1:14" s="446" customFormat="1" ht="11.1" customHeight="1">
      <c r="A339" s="190">
        <v>28</v>
      </c>
      <c r="B339" s="515" t="s">
        <v>307</v>
      </c>
      <c r="C339" s="970">
        <v>3.1481116942857548</v>
      </c>
      <c r="D339" s="447">
        <v>4.09</v>
      </c>
      <c r="E339" s="447">
        <v>3.8398560123275374</v>
      </c>
      <c r="F339" s="447">
        <v>3.0509970116241125</v>
      </c>
      <c r="G339" s="447">
        <v>4.0347146496203754</v>
      </c>
      <c r="H339" s="447">
        <v>3.0404980714270144</v>
      </c>
      <c r="I339" s="447">
        <v>3.4553332217734152</v>
      </c>
      <c r="J339" s="447">
        <v>2.8039751161358657</v>
      </c>
      <c r="K339" s="447">
        <v>3.3811001276205981</v>
      </c>
    </row>
    <row r="340" spans="1:14" s="188" customFormat="1" ht="11.1" customHeight="1">
      <c r="A340" s="190">
        <v>29</v>
      </c>
      <c r="B340" s="193" t="s">
        <v>306</v>
      </c>
      <c r="C340" s="983">
        <v>0</v>
      </c>
      <c r="D340" s="226">
        <v>0</v>
      </c>
      <c r="E340" s="226">
        <v>0</v>
      </c>
      <c r="F340" s="226">
        <v>0</v>
      </c>
      <c r="G340" s="226">
        <v>0</v>
      </c>
      <c r="H340" s="226">
        <v>0</v>
      </c>
      <c r="I340" s="226">
        <v>0</v>
      </c>
      <c r="J340" s="226">
        <v>0</v>
      </c>
      <c r="K340" s="226">
        <v>0</v>
      </c>
      <c r="L340" s="497"/>
      <c r="M340" s="497"/>
      <c r="N340" s="497"/>
    </row>
    <row r="341" spans="1:14" s="188" customFormat="1" ht="11.1" customHeight="1">
      <c r="A341" s="190">
        <v>30</v>
      </c>
      <c r="B341" s="193" t="s">
        <v>46</v>
      </c>
      <c r="C341" s="973">
        <v>-10.883424408014575</v>
      </c>
      <c r="D341" s="1292">
        <v>1.946220047852008</v>
      </c>
      <c r="E341" s="272">
        <v>-13.012612999852252</v>
      </c>
      <c r="F341" s="272">
        <v>3.6535489602653382</v>
      </c>
      <c r="G341" s="272">
        <v>17.163504968383002</v>
      </c>
      <c r="H341" s="1292">
        <v>-5.5537425966334171</v>
      </c>
      <c r="I341" s="1292">
        <v>10.046321440508022</v>
      </c>
      <c r="J341" s="1292">
        <v>10.622861131123923</v>
      </c>
      <c r="K341" s="1292">
        <v>-4.0552995391705124</v>
      </c>
      <c r="L341" s="497"/>
      <c r="M341" s="497"/>
      <c r="N341" s="497"/>
    </row>
    <row r="342" spans="1:14" s="188" customFormat="1" ht="11.1" customHeight="1">
      <c r="A342" s="190">
        <v>31</v>
      </c>
      <c r="B342" s="193" t="s">
        <v>112</v>
      </c>
      <c r="C342" s="983">
        <v>0</v>
      </c>
      <c r="D342" s="226">
        <v>0</v>
      </c>
      <c r="E342" s="226">
        <v>0</v>
      </c>
      <c r="F342" s="226">
        <v>0</v>
      </c>
      <c r="G342" s="226">
        <v>0</v>
      </c>
      <c r="H342" s="226">
        <v>0</v>
      </c>
      <c r="I342" s="226">
        <v>0</v>
      </c>
      <c r="J342" s="226">
        <v>0</v>
      </c>
      <c r="K342" s="226">
        <v>0</v>
      </c>
      <c r="L342" s="497"/>
      <c r="M342" s="497"/>
      <c r="N342" s="497"/>
    </row>
    <row r="343" spans="1:14" s="446" customFormat="1" ht="17.25" customHeight="1">
      <c r="A343" s="189">
        <v>32</v>
      </c>
      <c r="B343" s="193" t="s">
        <v>308</v>
      </c>
      <c r="C343" s="970">
        <v>114.10187489489779</v>
      </c>
      <c r="D343" s="447">
        <v>111.57038167137567</v>
      </c>
      <c r="E343" s="447">
        <v>106.60509195431771</v>
      </c>
      <c r="F343" s="447">
        <v>101.73604509599419</v>
      </c>
      <c r="G343" s="447">
        <v>102.13758584093212</v>
      </c>
      <c r="H343" s="447">
        <v>97.447612292995075</v>
      </c>
      <c r="I343" s="447">
        <v>93.676885659978353</v>
      </c>
      <c r="J343" s="447">
        <v>90.529468178453001</v>
      </c>
      <c r="K343" s="447">
        <v>90.015311797912645</v>
      </c>
    </row>
    <row r="344" spans="1:14" s="188" customFormat="1" ht="11.1" customHeight="1">
      <c r="A344" s="194">
        <v>33</v>
      </c>
      <c r="B344" s="193" t="s">
        <v>47</v>
      </c>
      <c r="C344" s="971">
        <v>97.85</v>
      </c>
      <c r="D344" s="271">
        <v>109.8</v>
      </c>
      <c r="E344" s="271">
        <v>110.7</v>
      </c>
      <c r="F344" s="271">
        <v>130.80000000000001</v>
      </c>
      <c r="G344" s="271">
        <v>129.69999999999999</v>
      </c>
      <c r="H344" s="271">
        <v>110.7</v>
      </c>
      <c r="I344" s="271">
        <v>120.3</v>
      </c>
      <c r="J344" s="271">
        <v>112.2</v>
      </c>
      <c r="K344" s="271">
        <v>104.1</v>
      </c>
    </row>
    <row r="345" spans="1:14" s="188" customFormat="1" ht="11.1" customHeight="1">
      <c r="A345" s="194">
        <v>34</v>
      </c>
      <c r="B345" s="193" t="s">
        <v>118</v>
      </c>
      <c r="C345" s="971">
        <v>7.7902007990208739</v>
      </c>
      <c r="D345" s="271">
        <v>6.6853699103009259</v>
      </c>
      <c r="E345" s="271">
        <v>7.224030851578858</v>
      </c>
      <c r="F345" s="271">
        <v>10.754660050213591</v>
      </c>
      <c r="G345" s="271">
        <v>8.0947942709083129</v>
      </c>
      <c r="H345" s="271">
        <v>9.0719413160948346</v>
      </c>
      <c r="I345" s="271">
        <v>8.716640927221583</v>
      </c>
      <c r="J345" s="271">
        <v>10.028900481750101</v>
      </c>
      <c r="K345" s="271">
        <v>7.7238852237785451</v>
      </c>
    </row>
    <row r="346" spans="1:14" s="188" customFormat="1" ht="11.1" customHeight="1">
      <c r="A346" s="194">
        <v>35</v>
      </c>
      <c r="B346" s="193" t="s">
        <v>48</v>
      </c>
      <c r="C346" s="971">
        <v>0.85756697766914158</v>
      </c>
      <c r="D346" s="271">
        <v>0.98413215366968776</v>
      </c>
      <c r="E346" s="271">
        <v>1.0384119367153404</v>
      </c>
      <c r="F346" s="271">
        <v>1.2856800151468657</v>
      </c>
      <c r="G346" s="271">
        <v>1.2698557434282152</v>
      </c>
      <c r="H346" s="271">
        <v>1.1359949966465988</v>
      </c>
      <c r="I346" s="271">
        <v>1.2842015311723354</v>
      </c>
      <c r="J346" s="271">
        <v>1.2393754460020656</v>
      </c>
      <c r="K346" s="271">
        <v>1.156469915181852</v>
      </c>
    </row>
    <row r="347" spans="1:14" s="188" customFormat="1" ht="11.1" customHeight="1">
      <c r="A347" s="195">
        <v>36</v>
      </c>
      <c r="B347" s="413" t="s">
        <v>49</v>
      </c>
      <c r="C347" s="973">
        <v>159.37796854884996</v>
      </c>
      <c r="D347" s="1292">
        <v>178.84211493780003</v>
      </c>
      <c r="E347" s="272">
        <v>180.30803391270004</v>
      </c>
      <c r="F347" s="272">
        <v>213.04689101880004</v>
      </c>
      <c r="G347" s="584">
        <v>211.25521227170003</v>
      </c>
      <c r="H347" s="1611">
        <v>180.30803391270004</v>
      </c>
      <c r="I347" s="1611">
        <v>195.94450297830002</v>
      </c>
      <c r="J347" s="1611">
        <v>182.75123220420002</v>
      </c>
      <c r="K347" s="1611">
        <v>169.55796143010002</v>
      </c>
      <c r="L347" s="479"/>
    </row>
    <row r="348" spans="1:14" s="72" customFormat="1" ht="7.5" customHeight="1">
      <c r="A348" s="73"/>
      <c r="B348" s="74"/>
      <c r="C348" s="75"/>
      <c r="D348" s="75"/>
      <c r="E348" s="75"/>
      <c r="F348" s="75"/>
      <c r="G348" s="75"/>
      <c r="H348" s="75"/>
      <c r="I348" s="77"/>
      <c r="J348" s="77"/>
      <c r="K348" s="77"/>
    </row>
    <row r="349" spans="1:14" s="286" customFormat="1" ht="12.75" customHeight="1">
      <c r="A349" s="2635" t="s">
        <v>2033</v>
      </c>
      <c r="B349" s="2635"/>
      <c r="C349" s="2635"/>
      <c r="D349" s="2635"/>
      <c r="E349" s="2635"/>
      <c r="F349" s="2635"/>
      <c r="G349" s="2635"/>
      <c r="H349" s="2635"/>
      <c r="I349" s="2635"/>
      <c r="J349" s="2635"/>
      <c r="K349" s="2635"/>
    </row>
    <row r="350" spans="1:14" s="286" customFormat="1" ht="12.75" customHeight="1">
      <c r="A350" s="2635" t="s">
        <v>2032</v>
      </c>
      <c r="B350" s="2635"/>
      <c r="C350" s="2635"/>
      <c r="D350" s="2635"/>
      <c r="E350" s="2635"/>
      <c r="F350" s="2635"/>
      <c r="G350" s="2635"/>
      <c r="H350" s="2635"/>
      <c r="I350" s="2635"/>
      <c r="J350" s="2635"/>
      <c r="K350" s="2635"/>
    </row>
    <row r="351" spans="1:14" s="286" customFormat="1" ht="4.5" customHeight="1">
      <c r="A351" s="552"/>
      <c r="B351" s="285"/>
      <c r="C351" s="285"/>
      <c r="D351" s="285"/>
      <c r="E351" s="285"/>
      <c r="F351" s="285"/>
    </row>
    <row r="352" spans="1:14" s="286" customFormat="1" ht="12.75" customHeight="1">
      <c r="A352" s="589" t="s">
        <v>1573</v>
      </c>
      <c r="B352" s="590"/>
      <c r="C352" s="1217"/>
      <c r="D352" s="580"/>
      <c r="E352" s="580"/>
      <c r="F352" s="580"/>
      <c r="G352" s="580"/>
      <c r="H352" s="580"/>
      <c r="I352" s="580"/>
      <c r="J352" s="580"/>
      <c r="K352" s="580"/>
      <c r="L352" s="580"/>
    </row>
    <row r="353" spans="1:12" s="120" customFormat="1" ht="22.5" customHeight="1"/>
    <row r="354" spans="1:12" s="433" customFormat="1" ht="18.75" customHeight="1">
      <c r="A354" s="432" t="s">
        <v>1398</v>
      </c>
    </row>
    <row r="355" spans="1:12" s="50" customFormat="1" ht="12" customHeight="1"/>
    <row r="356" spans="1:12" s="52" customFormat="1" ht="13.5" customHeight="1">
      <c r="A356" s="70"/>
      <c r="B356" s="70"/>
      <c r="C356" s="947" t="s">
        <v>1812</v>
      </c>
      <c r="D356" s="292" t="s">
        <v>1683</v>
      </c>
      <c r="E356" s="292" t="s">
        <v>1650</v>
      </c>
      <c r="F356" s="292" t="s">
        <v>1577</v>
      </c>
      <c r="G356" s="292" t="s">
        <v>1325</v>
      </c>
      <c r="H356" s="292" t="s">
        <v>1288</v>
      </c>
      <c r="I356" s="292" t="s">
        <v>1219</v>
      </c>
      <c r="J356" s="292" t="s">
        <v>1120</v>
      </c>
      <c r="K356" s="292" t="s">
        <v>1075</v>
      </c>
      <c r="L356" s="51"/>
    </row>
    <row r="357" spans="1:12" s="52" customFormat="1" ht="12" customHeight="1">
      <c r="A357" s="316" t="s">
        <v>110</v>
      </c>
      <c r="B357" s="555"/>
      <c r="C357" s="984">
        <v>9.5</v>
      </c>
      <c r="D357" s="317">
        <v>14.990305228451467</v>
      </c>
      <c r="E357" s="317">
        <v>13.1</v>
      </c>
      <c r="F357" s="317">
        <v>12.1554116033171</v>
      </c>
      <c r="G357" s="317">
        <v>12.851597215409599</v>
      </c>
      <c r="H357" s="317">
        <v>11.657361231315711</v>
      </c>
      <c r="I357" s="317">
        <v>13.974110517672376</v>
      </c>
      <c r="J357" s="317">
        <v>12.349379577270701</v>
      </c>
      <c r="K357" s="317">
        <v>16.639258037388345</v>
      </c>
      <c r="L357" s="51"/>
    </row>
    <row r="358" spans="1:12" s="52" customFormat="1" ht="12" customHeight="1">
      <c r="A358" s="318" t="s">
        <v>524</v>
      </c>
      <c r="B358" s="318"/>
      <c r="C358" s="985">
        <v>45.1</v>
      </c>
      <c r="D358" s="320">
        <v>28.064870969873247</v>
      </c>
      <c r="E358" s="319">
        <v>42.5</v>
      </c>
      <c r="F358" s="319">
        <v>42.591229556242602</v>
      </c>
      <c r="G358" s="319">
        <v>42.154667343634003</v>
      </c>
      <c r="H358" s="319">
        <v>44.071399518075097</v>
      </c>
      <c r="I358" s="320">
        <v>41.836576737112928</v>
      </c>
      <c r="J358" s="320">
        <v>43.893288535510443</v>
      </c>
      <c r="K358" s="320">
        <v>39.439034451744973</v>
      </c>
      <c r="L358" s="116"/>
    </row>
    <row r="359" spans="1:12" ht="7.5" customHeight="1"/>
    <row r="360" spans="1:12" s="277" customFormat="1" ht="12.2" customHeight="1">
      <c r="A360" s="2628" t="s">
        <v>525</v>
      </c>
      <c r="B360" s="2628"/>
      <c r="C360" s="2628"/>
      <c r="D360" s="2628"/>
      <c r="E360" s="2628"/>
      <c r="F360" s="2628"/>
      <c r="G360" s="2628"/>
      <c r="H360" s="2628"/>
      <c r="I360" s="2628"/>
      <c r="J360" s="2628"/>
    </row>
    <row r="361" spans="1:12" s="1172" customFormat="1" ht="22.5" customHeight="1">
      <c r="A361" s="1173"/>
    </row>
    <row r="362" spans="1:12" s="433" customFormat="1" ht="18.75" customHeight="1">
      <c r="A362" s="432" t="s">
        <v>1399</v>
      </c>
    </row>
    <row r="363" spans="1:12" s="50" customFormat="1" ht="12.75" customHeight="1"/>
    <row r="364" spans="1:12" s="69" customFormat="1" ht="13.5" customHeight="1">
      <c r="A364" s="70"/>
      <c r="B364" s="71"/>
      <c r="C364" s="71"/>
      <c r="D364" s="71"/>
      <c r="E364" s="71"/>
      <c r="F364" s="1992"/>
      <c r="G364" s="947" t="s">
        <v>1326</v>
      </c>
      <c r="H364" s="292" t="s">
        <v>1045</v>
      </c>
      <c r="I364" s="415" t="s">
        <v>1365</v>
      </c>
      <c r="J364" s="415" t="s">
        <v>1364</v>
      </c>
      <c r="K364" s="415" t="s">
        <v>172</v>
      </c>
    </row>
    <row r="365" spans="1:12" s="188" customFormat="1" ht="12.95" customHeight="1">
      <c r="A365" s="196" t="s">
        <v>36</v>
      </c>
      <c r="B365" s="187"/>
      <c r="C365" s="192"/>
      <c r="F365" s="1993"/>
      <c r="G365" s="968"/>
      <c r="H365" s="1290"/>
      <c r="I365" s="1290"/>
      <c r="J365" s="223"/>
      <c r="K365" s="223"/>
    </row>
    <row r="366" spans="1:12" s="188" customFormat="1" ht="11.1" customHeight="1">
      <c r="A366" s="190">
        <v>1</v>
      </c>
      <c r="B366" s="191" t="s">
        <v>1946</v>
      </c>
      <c r="C366" s="191"/>
      <c r="F366" s="1994"/>
      <c r="G366" s="971">
        <v>1.3251933410335801</v>
      </c>
      <c r="H366" s="271">
        <v>1.3102206095244699</v>
      </c>
      <c r="I366" s="271">
        <v>1.3127632054785701</v>
      </c>
      <c r="J366" s="598">
        <v>1.18315333391725</v>
      </c>
      <c r="K366" s="271">
        <v>1.1200000000000001</v>
      </c>
    </row>
    <row r="367" spans="1:12" s="188" customFormat="1" ht="11.1" customHeight="1">
      <c r="A367" s="190">
        <v>2</v>
      </c>
      <c r="B367" s="191" t="s">
        <v>1947</v>
      </c>
      <c r="C367" s="191"/>
      <c r="F367" s="1994"/>
      <c r="G367" s="971">
        <v>2.1717340437348098</v>
      </c>
      <c r="H367" s="271">
        <v>2.3342553962447301</v>
      </c>
      <c r="I367" s="271">
        <v>2.3440686012702598</v>
      </c>
      <c r="J367" s="447">
        <v>1.9710650953122699</v>
      </c>
      <c r="K367" s="271">
        <v>1.59</v>
      </c>
    </row>
    <row r="368" spans="1:12" s="188" customFormat="1" ht="11.1" customHeight="1">
      <c r="A368" s="190">
        <v>3</v>
      </c>
      <c r="B368" s="191" t="s">
        <v>185</v>
      </c>
      <c r="C368" s="191"/>
      <c r="F368" s="1994"/>
      <c r="G368" s="971">
        <v>1.36511212668923E-2</v>
      </c>
      <c r="H368" s="271">
        <v>-0.248873129384443</v>
      </c>
      <c r="I368" s="271">
        <v>-0.30929855056683198</v>
      </c>
      <c r="J368" s="271">
        <v>-0.14499815040449299</v>
      </c>
      <c r="K368" s="271">
        <v>0.3</v>
      </c>
    </row>
    <row r="369" spans="1:11" s="188" customFormat="1" ht="12.95" customHeight="1">
      <c r="A369" s="1124" t="s">
        <v>37</v>
      </c>
      <c r="B369" s="192"/>
      <c r="C369" s="192"/>
      <c r="F369" s="1995"/>
      <c r="G369" s="972"/>
      <c r="H369" s="1291"/>
      <c r="I369" s="1291"/>
      <c r="J369" s="224"/>
      <c r="K369" s="224"/>
    </row>
    <row r="370" spans="1:11" s="188" customFormat="1" ht="11.1" customHeight="1">
      <c r="A370" s="190">
        <v>4</v>
      </c>
      <c r="B370" s="193" t="s">
        <v>122</v>
      </c>
      <c r="C370" s="193"/>
      <c r="F370" s="1996"/>
      <c r="G370" s="973">
        <v>34.513367351483936</v>
      </c>
      <c r="H370" s="1292">
        <v>34.188391218890487</v>
      </c>
      <c r="I370" s="1292">
        <v>35.236785821751532</v>
      </c>
      <c r="J370" s="1292">
        <v>34.76019538153168</v>
      </c>
      <c r="K370" s="272">
        <v>39.8841541686566</v>
      </c>
    </row>
    <row r="371" spans="1:11" s="188" customFormat="1" ht="11.1" customHeight="1">
      <c r="A371" s="190">
        <v>5</v>
      </c>
      <c r="B371" s="191" t="s">
        <v>38</v>
      </c>
      <c r="C371" s="191"/>
      <c r="F371" s="1996"/>
      <c r="G371" s="973">
        <v>36.875581186768599</v>
      </c>
      <c r="H371" s="1292">
        <v>41.882468093261046</v>
      </c>
      <c r="I371" s="1292">
        <v>45.727688534565175</v>
      </c>
      <c r="J371" s="1292">
        <v>49.075765018914815</v>
      </c>
      <c r="K371" s="272">
        <v>47.116106642703699</v>
      </c>
    </row>
    <row r="372" spans="1:11" s="188" customFormat="1" ht="11.1" customHeight="1">
      <c r="A372" s="190">
        <v>6</v>
      </c>
      <c r="B372" s="191" t="s">
        <v>110</v>
      </c>
      <c r="C372" s="191"/>
      <c r="F372" s="1996"/>
      <c r="G372" s="973">
        <v>14.472631522965537</v>
      </c>
      <c r="H372" s="1292">
        <v>13.794122419456423</v>
      </c>
      <c r="I372" s="1292">
        <v>13.142534186135688</v>
      </c>
      <c r="J372" s="1292">
        <v>11.662082720033073</v>
      </c>
      <c r="K372" s="272">
        <v>11.3914955694394</v>
      </c>
    </row>
    <row r="373" spans="1:11" s="188" customFormat="1" ht="11.1" customHeight="1">
      <c r="A373" s="190">
        <v>7</v>
      </c>
      <c r="B373" s="191" t="s">
        <v>302</v>
      </c>
      <c r="C373" s="191"/>
      <c r="F373" s="1996"/>
      <c r="G373" s="973">
        <v>11.245765729192305</v>
      </c>
      <c r="H373" s="1292">
        <v>12.250034477594832</v>
      </c>
      <c r="I373" s="1292">
        <v>12.779419030707217</v>
      </c>
      <c r="J373" s="1292">
        <v>11.549004943925558</v>
      </c>
      <c r="K373" s="272">
        <v>10</v>
      </c>
    </row>
    <row r="374" spans="1:11" s="190" customFormat="1" ht="11.1" customHeight="1">
      <c r="A374" s="190">
        <v>8</v>
      </c>
      <c r="B374" s="190" t="s">
        <v>123</v>
      </c>
      <c r="F374" s="1997"/>
      <c r="G374" s="2191">
        <v>168508.92702196501</v>
      </c>
      <c r="H374" s="2192">
        <v>149459.59909650002</v>
      </c>
      <c r="I374" s="2192">
        <v>133241.74876769999</v>
      </c>
      <c r="J374" s="2193">
        <v>118261.3659506</v>
      </c>
      <c r="K374" s="2192">
        <v>113933.77400609999</v>
      </c>
    </row>
    <row r="375" spans="1:11" s="188" customFormat="1" ht="11.1" customHeight="1">
      <c r="A375" s="190">
        <v>9</v>
      </c>
      <c r="B375" s="201" t="s">
        <v>124</v>
      </c>
      <c r="F375" s="1994"/>
      <c r="G375" s="971">
        <v>2.1358009733178545</v>
      </c>
      <c r="H375" s="271">
        <v>1.888745280715888</v>
      </c>
      <c r="I375" s="271">
        <v>1.6062757121290616</v>
      </c>
      <c r="J375" s="447">
        <v>1.2457028452344945</v>
      </c>
      <c r="K375" s="271">
        <v>1.2243423120994901</v>
      </c>
    </row>
    <row r="376" spans="1:11" s="188" customFormat="1" ht="12.95" customHeight="1">
      <c r="A376" s="1124" t="s">
        <v>305</v>
      </c>
      <c r="B376" s="192"/>
      <c r="F376" s="1995"/>
      <c r="G376" s="972"/>
      <c r="H376" s="1291"/>
      <c r="I376" s="1291"/>
      <c r="J376" s="1291"/>
      <c r="K376" s="224"/>
    </row>
    <row r="377" spans="1:11" s="446" customFormat="1" ht="11.1" customHeight="1">
      <c r="A377" s="190">
        <v>10</v>
      </c>
      <c r="B377" s="201" t="s">
        <v>1734</v>
      </c>
      <c r="F377" s="1998"/>
      <c r="G377" s="975">
        <v>14.42971794149312</v>
      </c>
      <c r="H377" s="1293">
        <v>12.680761955260245</v>
      </c>
      <c r="I377" s="1293">
        <v>11.759283132242876</v>
      </c>
      <c r="J377" s="1293">
        <v>10.7</v>
      </c>
      <c r="K377" s="445">
        <v>9.4</v>
      </c>
    </row>
    <row r="378" spans="1:11" s="446" customFormat="1" ht="11.1" customHeight="1">
      <c r="A378" s="190">
        <v>11</v>
      </c>
      <c r="B378" s="201" t="s">
        <v>1735</v>
      </c>
      <c r="F378" s="1998"/>
      <c r="G378" s="975">
        <v>15.338804558137998</v>
      </c>
      <c r="H378" s="1293">
        <v>13.04022872926366</v>
      </c>
      <c r="I378" s="1293">
        <v>12.082005849594102</v>
      </c>
      <c r="J378" s="1292">
        <v>11</v>
      </c>
      <c r="K378" s="445">
        <v>9.9</v>
      </c>
    </row>
    <row r="379" spans="1:11" s="446" customFormat="1" ht="11.1" customHeight="1">
      <c r="A379" s="190">
        <v>12</v>
      </c>
      <c r="B379" s="201" t="s">
        <v>500</v>
      </c>
      <c r="F379" s="1998"/>
      <c r="G379" s="975">
        <v>17.808053443318542</v>
      </c>
      <c r="H379" s="1293">
        <v>15.192049539983591</v>
      </c>
      <c r="I379" s="1293">
        <v>14.025367508728387</v>
      </c>
      <c r="J379" s="1292">
        <v>12.6</v>
      </c>
      <c r="K379" s="445">
        <v>11.4</v>
      </c>
    </row>
    <row r="380" spans="1:11" s="446" customFormat="1" ht="11.1" customHeight="1">
      <c r="A380" s="190">
        <v>13</v>
      </c>
      <c r="B380" s="201" t="s">
        <v>1736</v>
      </c>
      <c r="F380" s="1999"/>
      <c r="G380" s="2194">
        <v>162906</v>
      </c>
      <c r="H380" s="2193">
        <v>142108.09994808852</v>
      </c>
      <c r="I380" s="2193">
        <v>128071.97353760581</v>
      </c>
      <c r="J380" s="2195">
        <v>115627</v>
      </c>
      <c r="K380" s="2193">
        <v>104191</v>
      </c>
    </row>
    <row r="381" spans="1:11" s="446" customFormat="1" ht="11.1" customHeight="1">
      <c r="A381" s="190">
        <v>14</v>
      </c>
      <c r="B381" s="201" t="s">
        <v>509</v>
      </c>
      <c r="F381" s="2000"/>
      <c r="G381" s="2196">
        <v>1129373.2546511192</v>
      </c>
      <c r="H381" s="2195">
        <v>1120658.9986427363</v>
      </c>
      <c r="I381" s="2195">
        <v>1089113.7843806499</v>
      </c>
      <c r="J381" s="2197">
        <v>1075672</v>
      </c>
      <c r="K381" s="2195">
        <v>1111574</v>
      </c>
    </row>
    <row r="382" spans="1:11" s="188" customFormat="1" ht="12.95" customHeight="1">
      <c r="A382" s="1124" t="s">
        <v>279</v>
      </c>
      <c r="B382" s="192"/>
      <c r="F382" s="1995"/>
      <c r="G382" s="972"/>
      <c r="H382" s="1291"/>
      <c r="I382" s="1291"/>
      <c r="J382" s="1291"/>
      <c r="K382" s="224"/>
    </row>
    <row r="383" spans="1:11" s="446" customFormat="1" ht="11.1" customHeight="1">
      <c r="A383" s="190">
        <v>15</v>
      </c>
      <c r="B383" s="201" t="s">
        <v>276</v>
      </c>
      <c r="F383" s="2001"/>
      <c r="G383" s="970">
        <v>-0.13469477395186763</v>
      </c>
      <c r="H383" s="447">
        <v>-0.14445216045588299</v>
      </c>
      <c r="I383" s="447">
        <v>-0.17539832545297801</v>
      </c>
      <c r="J383" s="597">
        <v>-0.22436284320581901</v>
      </c>
      <c r="K383" s="447">
        <v>-0.26565081615059599</v>
      </c>
    </row>
    <row r="384" spans="1:11" s="446" customFormat="1" ht="11.1" customHeight="1">
      <c r="A384" s="190">
        <v>16</v>
      </c>
      <c r="B384" s="201" t="s">
        <v>1111</v>
      </c>
      <c r="F384" s="2001"/>
      <c r="G384" s="970">
        <v>-0.15174908043220928</v>
      </c>
      <c r="H384" s="447">
        <v>-0.119545850759358</v>
      </c>
      <c r="I384" s="447">
        <v>-0.165362460915149</v>
      </c>
      <c r="J384" s="598">
        <v>-0.244725287377176</v>
      </c>
      <c r="K384" s="447">
        <v>-0.28443490687644901</v>
      </c>
    </row>
    <row r="385" spans="1:11" s="446" customFormat="1" ht="10.5" customHeight="1">
      <c r="A385" s="190">
        <v>17</v>
      </c>
      <c r="B385" s="201" t="s">
        <v>277</v>
      </c>
      <c r="F385" s="2001"/>
      <c r="G385" s="970">
        <v>0.75525179703404766</v>
      </c>
      <c r="H385" s="447">
        <v>0.96100000000000008</v>
      </c>
      <c r="I385" s="447">
        <v>1.3754999999999999</v>
      </c>
      <c r="J385" s="598">
        <v>1.5</v>
      </c>
      <c r="K385" s="447">
        <v>1.5</v>
      </c>
    </row>
    <row r="386" spans="1:11" s="188" customFormat="1" ht="11.1" customHeight="1">
      <c r="A386" s="190">
        <v>18</v>
      </c>
      <c r="B386" s="191" t="s">
        <v>278</v>
      </c>
      <c r="F386" s="1997"/>
      <c r="G386" s="2191">
        <v>13981.699791583997</v>
      </c>
      <c r="H386" s="2192">
        <v>17260.743386999999</v>
      </c>
      <c r="I386" s="2192">
        <v>20748.976697999999</v>
      </c>
      <c r="J386" s="2198">
        <v>19740</v>
      </c>
      <c r="K386" s="2192">
        <v>19465</v>
      </c>
    </row>
    <row r="387" spans="1:11" s="188" customFormat="1" ht="12.95" customHeight="1">
      <c r="A387" s="1124" t="s">
        <v>39</v>
      </c>
      <c r="B387" s="192"/>
      <c r="F387" s="1995"/>
      <c r="G387" s="972"/>
      <c r="H387" s="1291"/>
      <c r="I387" s="1291"/>
      <c r="J387" s="1291"/>
      <c r="K387" s="224"/>
    </row>
    <row r="388" spans="1:11" s="446" customFormat="1" ht="11.1" customHeight="1">
      <c r="A388" s="190">
        <v>19</v>
      </c>
      <c r="B388" s="201" t="s">
        <v>280</v>
      </c>
      <c r="F388" s="1998"/>
      <c r="G388" s="975">
        <v>61.217424689893193</v>
      </c>
      <c r="H388" s="1293">
        <v>65.437057487175778</v>
      </c>
      <c r="I388" s="1293">
        <v>64.728804005471389</v>
      </c>
      <c r="J388" s="1294">
        <v>62.482830625006024</v>
      </c>
      <c r="K388" s="445">
        <v>57.848748749788548</v>
      </c>
    </row>
    <row r="389" spans="1:11" s="188" customFormat="1" ht="12.95" customHeight="1">
      <c r="A389" s="2633" t="s">
        <v>549</v>
      </c>
      <c r="B389" s="2634"/>
      <c r="F389" s="1995"/>
      <c r="G389" s="972"/>
      <c r="H389" s="1291"/>
      <c r="I389" s="1291"/>
      <c r="J389" s="1291"/>
      <c r="K389" s="224"/>
    </row>
    <row r="390" spans="1:11" s="446" customFormat="1" ht="11.1" customHeight="1">
      <c r="A390" s="190">
        <v>20</v>
      </c>
      <c r="B390" s="201" t="s">
        <v>214</v>
      </c>
      <c r="F390" s="1999"/>
      <c r="G390" s="2194">
        <v>562.89672563188992</v>
      </c>
      <c r="H390" s="2193">
        <v>548.61904655810008</v>
      </c>
      <c r="I390" s="2193">
        <v>518.88065805658005</v>
      </c>
      <c r="J390" s="2198">
        <v>459.08724700311006</v>
      </c>
      <c r="K390" s="2193">
        <v>506.11663089188994</v>
      </c>
    </row>
    <row r="391" spans="1:11" s="446" customFormat="1" ht="11.1" customHeight="1">
      <c r="A391" s="194">
        <v>21</v>
      </c>
      <c r="B391" s="201" t="s">
        <v>34</v>
      </c>
      <c r="F391" s="1999"/>
      <c r="G391" s="2194">
        <v>2900.7136405909305</v>
      </c>
      <c r="H391" s="2193">
        <v>2936.3311798570999</v>
      </c>
      <c r="I391" s="2193">
        <v>2656.0123694625804</v>
      </c>
      <c r="J391" s="2193">
        <v>2537</v>
      </c>
      <c r="K391" s="2193">
        <v>2394.5786672398899</v>
      </c>
    </row>
    <row r="392" spans="1:11" s="446" customFormat="1" ht="11.1" customHeight="1">
      <c r="A392" s="194">
        <v>22</v>
      </c>
      <c r="B392" s="193" t="s">
        <v>119</v>
      </c>
      <c r="F392" s="1999"/>
      <c r="G392" s="2194">
        <v>2946.1644925560599</v>
      </c>
      <c r="H392" s="2193">
        <v>2711.623547749</v>
      </c>
      <c r="I392" s="2193">
        <v>2542.5353621279996</v>
      </c>
      <c r="J392" s="2192">
        <v>2410.9814930460002</v>
      </c>
      <c r="K392" s="2193">
        <v>2147.852918091</v>
      </c>
    </row>
    <row r="393" spans="1:11" s="446" customFormat="1" ht="11.1" customHeight="1">
      <c r="A393" s="194">
        <v>23</v>
      </c>
      <c r="B393" s="201" t="s">
        <v>40</v>
      </c>
      <c r="F393" s="1999"/>
      <c r="G393" s="2194">
        <v>1507.3287514015121</v>
      </c>
      <c r="H393" s="2193">
        <v>1490.1570255090999</v>
      </c>
      <c r="I393" s="2193">
        <v>1386.7894459925801</v>
      </c>
      <c r="J393" s="2192">
        <v>1270.0665239451102</v>
      </c>
      <c r="K393" s="2193">
        <v>1246.2383345408898</v>
      </c>
    </row>
    <row r="394" spans="1:11" s="188" customFormat="1" ht="12.95" customHeight="1">
      <c r="A394" s="1124" t="s">
        <v>41</v>
      </c>
      <c r="B394" s="192"/>
      <c r="F394" s="1995"/>
      <c r="G394" s="2199"/>
      <c r="H394" s="2200"/>
      <c r="I394" s="2200"/>
      <c r="J394" s="2200"/>
      <c r="K394" s="2201"/>
    </row>
    <row r="395" spans="1:11" s="188" customFormat="1" ht="11.1" customHeight="1">
      <c r="A395" s="190">
        <v>24</v>
      </c>
      <c r="B395" s="191" t="s">
        <v>42</v>
      </c>
      <c r="F395" s="1997"/>
      <c r="G395" s="2191">
        <v>11380.191579999999</v>
      </c>
      <c r="H395" s="2192">
        <v>11643</v>
      </c>
      <c r="I395" s="2192">
        <v>12016</v>
      </c>
      <c r="J395" s="2192">
        <v>13291</v>
      </c>
      <c r="K395" s="2192">
        <v>13620</v>
      </c>
    </row>
    <row r="396" spans="1:11" s="188" customFormat="1" ht="12.95" customHeight="1">
      <c r="A396" s="1124" t="s">
        <v>194</v>
      </c>
      <c r="B396" s="192"/>
      <c r="F396" s="1995"/>
      <c r="G396" s="2199"/>
      <c r="H396" s="2200"/>
      <c r="I396" s="2200"/>
      <c r="J396" s="2200"/>
      <c r="K396" s="2201"/>
    </row>
    <row r="397" spans="1:11" s="446" customFormat="1" ht="11.1" customHeight="1">
      <c r="A397" s="190">
        <v>25</v>
      </c>
      <c r="B397" s="201" t="s">
        <v>43</v>
      </c>
      <c r="F397" s="2002"/>
      <c r="G397" s="2196">
        <v>1628798.8610000003</v>
      </c>
      <c r="H397" s="2195">
        <v>1628798.8610000003</v>
      </c>
      <c r="I397" s="2195">
        <v>1628798.8610000003</v>
      </c>
      <c r="J397" s="2202">
        <v>1628798.861</v>
      </c>
      <c r="K397" s="2203">
        <v>1628798.861</v>
      </c>
    </row>
    <row r="398" spans="1:11" s="446" customFormat="1" ht="11.1" customHeight="1">
      <c r="A398" s="190">
        <v>26</v>
      </c>
      <c r="B398" s="201" t="s">
        <v>44</v>
      </c>
      <c r="F398" s="2002"/>
      <c r="G398" s="2196">
        <v>1628798.8610000003</v>
      </c>
      <c r="H398" s="2195">
        <v>1628798.8610000003</v>
      </c>
      <c r="I398" s="2195">
        <v>1628798.8610000003</v>
      </c>
      <c r="J398" s="2202">
        <v>1628798.8610000003</v>
      </c>
      <c r="K398" s="2203">
        <v>1628798.8610000003</v>
      </c>
    </row>
    <row r="399" spans="1:11" s="446" customFormat="1" ht="11.1" customHeight="1">
      <c r="A399" s="190">
        <v>27</v>
      </c>
      <c r="B399" s="201" t="s">
        <v>45</v>
      </c>
      <c r="F399" s="2001"/>
      <c r="G399" s="970">
        <v>14.982502586037826</v>
      </c>
      <c r="H399" s="447">
        <v>12.667163280286399</v>
      </c>
      <c r="I399" s="447">
        <v>10.754220278928051</v>
      </c>
      <c r="J399" s="271">
        <v>8.4750306944980185</v>
      </c>
      <c r="K399" s="447">
        <v>7.9841883393396902</v>
      </c>
    </row>
    <row r="400" spans="1:11" s="446" customFormat="1" ht="11.1" customHeight="1">
      <c r="A400" s="190">
        <v>28</v>
      </c>
      <c r="B400" s="201" t="s">
        <v>307</v>
      </c>
      <c r="F400" s="2001"/>
      <c r="G400" s="970">
        <v>15.013750348019368</v>
      </c>
      <c r="H400" s="447">
        <v>12.680817130595351</v>
      </c>
      <c r="I400" s="447">
        <v>10.751758376453896</v>
      </c>
      <c r="J400" s="447">
        <v>8.4158304556884413</v>
      </c>
      <c r="K400" s="447">
        <v>7.9875139667064099</v>
      </c>
    </row>
    <row r="401" spans="1:12" s="446" customFormat="1" ht="11.1" customHeight="1">
      <c r="A401" s="190">
        <v>29</v>
      </c>
      <c r="B401" s="201" t="s">
        <v>306</v>
      </c>
      <c r="F401" s="2001"/>
      <c r="G401" s="970">
        <v>4.5</v>
      </c>
      <c r="H401" s="447">
        <v>3.8</v>
      </c>
      <c r="I401" s="1477">
        <v>2.7</v>
      </c>
      <c r="J401" s="1477">
        <v>2.1</v>
      </c>
      <c r="K401" s="447">
        <v>2</v>
      </c>
    </row>
    <row r="402" spans="1:12" s="446" customFormat="1" ht="11.1" customHeight="1">
      <c r="A402" s="190">
        <v>30</v>
      </c>
      <c r="B402" s="201" t="s">
        <v>46</v>
      </c>
      <c r="F402" s="1998"/>
      <c r="G402" s="975">
        <v>1.946220047852008</v>
      </c>
      <c r="H402" s="1293">
        <v>4.7178319412442367</v>
      </c>
      <c r="I402" s="1293">
        <v>57.599431818181813</v>
      </c>
      <c r="J402" s="1292">
        <v>23.659854739903299</v>
      </c>
      <c r="K402" s="445">
        <v>-25.157992977453699</v>
      </c>
    </row>
    <row r="403" spans="1:12" s="446" customFormat="1" ht="11.1" customHeight="1">
      <c r="A403" s="190">
        <v>31</v>
      </c>
      <c r="B403" s="201" t="s">
        <v>112</v>
      </c>
      <c r="F403" s="2001"/>
      <c r="G403" s="970">
        <v>4.0983606557377055</v>
      </c>
      <c r="H403" s="447">
        <v>3.1616982836495029</v>
      </c>
      <c r="I403" s="447">
        <v>2.4884792626728114</v>
      </c>
      <c r="J403" s="447">
        <v>2.9829545454545454</v>
      </c>
      <c r="K403" s="447">
        <v>3.4158838599487602</v>
      </c>
    </row>
    <row r="404" spans="1:12" s="446" customFormat="1" ht="11.1" customHeight="1">
      <c r="A404" s="190">
        <v>32</v>
      </c>
      <c r="B404" s="201" t="s">
        <v>308</v>
      </c>
      <c r="F404" s="2001"/>
      <c r="G404" s="970">
        <v>111.57038167137567</v>
      </c>
      <c r="H404" s="447">
        <v>97.447612292995075</v>
      </c>
      <c r="I404" s="447">
        <v>87.146168035661447</v>
      </c>
      <c r="J404" s="447">
        <v>78.10831175857507</v>
      </c>
      <c r="K404" s="447">
        <v>72.332148516280199</v>
      </c>
    </row>
    <row r="405" spans="1:12" s="446" customFormat="1" ht="11.1" customHeight="1">
      <c r="A405" s="194">
        <v>33</v>
      </c>
      <c r="B405" s="201" t="s">
        <v>47</v>
      </c>
      <c r="F405" s="2001"/>
      <c r="G405" s="970">
        <v>109.8</v>
      </c>
      <c r="H405" s="447">
        <v>110.7</v>
      </c>
      <c r="I405" s="447">
        <v>108.5</v>
      </c>
      <c r="J405" s="271">
        <v>70.400000000000006</v>
      </c>
      <c r="K405" s="447">
        <v>58.55</v>
      </c>
    </row>
    <row r="406" spans="1:12" s="446" customFormat="1" ht="11.1" customHeight="1">
      <c r="A406" s="194">
        <v>34</v>
      </c>
      <c r="B406" s="201" t="s">
        <v>118</v>
      </c>
      <c r="F406" s="2001"/>
      <c r="G406" s="970">
        <v>7.3285487100347622</v>
      </c>
      <c r="H406" s="447">
        <v>8.7391310548810672</v>
      </c>
      <c r="I406" s="447">
        <v>10.091372610977988</v>
      </c>
      <c r="J406" s="271">
        <v>8.3651875320771385</v>
      </c>
      <c r="K406" s="447">
        <v>7.3301906255248301</v>
      </c>
    </row>
    <row r="407" spans="1:12" s="446" customFormat="1" ht="11.1" customHeight="1">
      <c r="A407" s="194">
        <v>35</v>
      </c>
      <c r="B407" s="201" t="s">
        <v>48</v>
      </c>
      <c r="F407" s="2001"/>
      <c r="G407" s="970">
        <v>0.98413215366968776</v>
      </c>
      <c r="H407" s="447">
        <v>1.1359949966465988</v>
      </c>
      <c r="I407" s="447">
        <v>1.2450346635505565</v>
      </c>
      <c r="J407" s="271">
        <v>0.89940998039062026</v>
      </c>
      <c r="K407" s="447">
        <v>0.80946026353443401</v>
      </c>
    </row>
    <row r="408" spans="1:12" s="446" customFormat="1" ht="11.1" customHeight="1">
      <c r="A408" s="195">
        <v>36</v>
      </c>
      <c r="B408" s="451" t="s">
        <v>49</v>
      </c>
      <c r="C408" s="1139"/>
      <c r="D408" s="1139"/>
      <c r="E408" s="1139"/>
      <c r="F408" s="2003"/>
      <c r="G408" s="1038">
        <v>178.84211493780003</v>
      </c>
      <c r="H408" s="1478">
        <v>180.30803391270004</v>
      </c>
      <c r="I408" s="1478">
        <v>176.72467641850002</v>
      </c>
      <c r="J408" s="1611">
        <v>114.66743981440001</v>
      </c>
      <c r="K408" s="452">
        <v>95.36617331155</v>
      </c>
    </row>
    <row r="409" spans="1:12" s="72" customFormat="1" ht="7.5" customHeight="1">
      <c r="A409" s="288"/>
      <c r="B409" s="76"/>
      <c r="C409" s="77"/>
      <c r="D409" s="77"/>
      <c r="E409" s="77"/>
      <c r="F409" s="77"/>
      <c r="G409" s="77"/>
    </row>
    <row r="410" spans="1:12" s="286" customFormat="1" ht="12.75" customHeight="1">
      <c r="A410" s="1266" t="s">
        <v>585</v>
      </c>
      <c r="B410" s="1140"/>
      <c r="C410" s="1141"/>
      <c r="D410" s="1141"/>
      <c r="E410" s="1141"/>
      <c r="F410" s="1141"/>
      <c r="G410" s="1141"/>
      <c r="H410" s="1141"/>
    </row>
    <row r="411" spans="1:12" s="120" customFormat="1" ht="22.5" customHeight="1"/>
    <row r="412" spans="1:12" s="433" customFormat="1" ht="18.75" customHeight="1">
      <c r="A412" s="432" t="s">
        <v>1400</v>
      </c>
    </row>
    <row r="413" spans="1:12" s="50" customFormat="1" ht="12" customHeight="1"/>
    <row r="414" spans="1:12" s="69" customFormat="1" ht="13.5" customHeight="1">
      <c r="A414" s="70"/>
      <c r="B414" s="71"/>
      <c r="C414" s="71"/>
      <c r="D414" s="71"/>
      <c r="E414" s="71"/>
      <c r="F414" s="1992"/>
      <c r="G414" s="947" t="s">
        <v>1326</v>
      </c>
      <c r="H414" s="292" t="s">
        <v>1045</v>
      </c>
      <c r="I414" s="292" t="s">
        <v>212</v>
      </c>
      <c r="J414" s="292" t="s">
        <v>210</v>
      </c>
      <c r="K414" s="292" t="s">
        <v>172</v>
      </c>
    </row>
    <row r="415" spans="1:12" s="52" customFormat="1" ht="12" customHeight="1">
      <c r="A415" s="316" t="s">
        <v>110</v>
      </c>
      <c r="B415" s="555"/>
      <c r="C415" s="1479"/>
      <c r="D415" s="1249"/>
      <c r="E415" s="1249"/>
      <c r="F415" s="2023"/>
      <c r="G415" s="984">
        <v>13.309345224344407</v>
      </c>
      <c r="H415" s="317">
        <v>13.601614326280565</v>
      </c>
      <c r="I415" s="317">
        <v>13.879429584542006</v>
      </c>
      <c r="J415" s="317">
        <v>12.688863523211696</v>
      </c>
      <c r="K415" s="317">
        <v>9.4759419726661793</v>
      </c>
      <c r="L415" s="51"/>
    </row>
    <row r="416" spans="1:12" s="52" customFormat="1" ht="12" customHeight="1">
      <c r="A416" s="318" t="s">
        <v>524</v>
      </c>
      <c r="B416" s="318"/>
      <c r="C416" s="318"/>
      <c r="D416" s="1250"/>
      <c r="E416" s="1250"/>
      <c r="F416" s="2024"/>
      <c r="G416" s="985">
        <v>38.805508986370249</v>
      </c>
      <c r="H416" s="320">
        <v>42.219567410459021</v>
      </c>
      <c r="I416" s="320">
        <v>44.428090257680772</v>
      </c>
      <c r="J416" s="319">
        <v>47.16883550549263</v>
      </c>
      <c r="K416" s="320">
        <v>50.780489375198322</v>
      </c>
      <c r="L416" s="116"/>
    </row>
    <row r="417" spans="1:11" ht="7.5" customHeight="1"/>
    <row r="418" spans="1:11" s="286" customFormat="1" ht="21.75" customHeight="1">
      <c r="A418" s="2628" t="s">
        <v>525</v>
      </c>
      <c r="B418" s="2628"/>
      <c r="C418" s="2628"/>
      <c r="D418" s="2628"/>
      <c r="E418" s="2628"/>
      <c r="F418" s="2628"/>
      <c r="G418" s="2628"/>
      <c r="H418" s="2628"/>
      <c r="I418" s="2628"/>
      <c r="J418" s="2628"/>
      <c r="K418" s="2628"/>
    </row>
    <row r="419" spans="1:11" s="277" customFormat="1" ht="12.2" customHeight="1">
      <c r="A419" s="2628"/>
      <c r="B419" s="2628"/>
      <c r="C419" s="2628"/>
      <c r="D419" s="2628"/>
      <c r="E419" s="2628"/>
      <c r="F419" s="2628"/>
      <c r="G419" s="2628"/>
      <c r="H419" s="2628"/>
      <c r="I419" s="2628"/>
      <c r="J419" s="2628"/>
    </row>
    <row r="420" spans="1:11" s="98" customFormat="1" ht="22.5" customHeight="1">
      <c r="A420" s="1170"/>
      <c r="B420" s="1171"/>
      <c r="C420" s="1172"/>
      <c r="D420" s="1172"/>
      <c r="E420" s="1172"/>
      <c r="F420" s="1172"/>
      <c r="G420" s="1172"/>
      <c r="H420" s="1172"/>
      <c r="I420" s="1172"/>
      <c r="J420" s="1172"/>
      <c r="K420" s="1172"/>
    </row>
    <row r="421" spans="1:11" s="433" customFormat="1" ht="18.75" customHeight="1">
      <c r="A421" s="432" t="s">
        <v>1401</v>
      </c>
    </row>
    <row r="422" spans="1:11" s="50" customFormat="1" ht="12.75" customHeight="1">
      <c r="A422" s="253"/>
      <c r="B422" s="253"/>
    </row>
    <row r="423" spans="1:11" s="575" customFormat="1" ht="27" customHeight="1">
      <c r="A423" s="576" t="s">
        <v>374</v>
      </c>
      <c r="B423" s="2631" t="s">
        <v>2034</v>
      </c>
      <c r="C423" s="2632"/>
      <c r="D423" s="2632"/>
      <c r="E423" s="2632"/>
      <c r="F423" s="2632"/>
      <c r="G423" s="2632"/>
      <c r="H423" s="2632"/>
      <c r="I423" s="2632"/>
      <c r="J423" s="2632"/>
      <c r="K423" s="2632"/>
    </row>
    <row r="424" spans="1:11" s="575" customFormat="1" ht="27" customHeight="1">
      <c r="A424" s="576">
        <v>5</v>
      </c>
      <c r="B424" s="2631" t="s">
        <v>375</v>
      </c>
      <c r="C424" s="2632"/>
      <c r="D424" s="2632"/>
      <c r="E424" s="2632"/>
      <c r="F424" s="2632"/>
      <c r="G424" s="2632"/>
      <c r="H424" s="2632"/>
      <c r="I424" s="2632"/>
      <c r="J424" s="2632"/>
      <c r="K424" s="2632"/>
    </row>
    <row r="425" spans="1:11" s="575" customFormat="1" ht="15.75" customHeight="1">
      <c r="A425" s="576">
        <v>6</v>
      </c>
      <c r="B425" s="2631" t="s">
        <v>1373</v>
      </c>
      <c r="C425" s="2632"/>
      <c r="D425" s="2632"/>
      <c r="E425" s="2632"/>
      <c r="F425" s="2632"/>
      <c r="G425" s="2632"/>
      <c r="H425" s="2632"/>
      <c r="I425" s="2632"/>
      <c r="J425" s="2632"/>
      <c r="K425" s="2632"/>
    </row>
    <row r="426" spans="1:11" s="575" customFormat="1" ht="36.75" customHeight="1">
      <c r="A426" s="576">
        <v>7</v>
      </c>
      <c r="B426" s="2631" t="s">
        <v>1374</v>
      </c>
      <c r="C426" s="2632"/>
      <c r="D426" s="2632"/>
      <c r="E426" s="2632"/>
      <c r="F426" s="2632"/>
      <c r="G426" s="2632"/>
      <c r="H426" s="2632"/>
      <c r="I426" s="2632"/>
      <c r="J426" s="2632"/>
      <c r="K426" s="2632"/>
    </row>
    <row r="427" spans="1:11" s="575" customFormat="1" ht="27" customHeight="1">
      <c r="A427" s="576">
        <v>8</v>
      </c>
      <c r="B427" s="2631" t="s">
        <v>1380</v>
      </c>
      <c r="C427" s="2632"/>
      <c r="D427" s="2632"/>
      <c r="E427" s="2632"/>
      <c r="F427" s="2632"/>
      <c r="G427" s="2632"/>
      <c r="H427" s="2632"/>
      <c r="I427" s="2632"/>
      <c r="J427" s="2632"/>
      <c r="K427" s="2632"/>
    </row>
    <row r="428" spans="1:11" s="575" customFormat="1" ht="15.75" customHeight="1">
      <c r="A428" s="576">
        <v>9</v>
      </c>
      <c r="B428" s="2631" t="s">
        <v>1375</v>
      </c>
      <c r="C428" s="2632"/>
      <c r="D428" s="2632"/>
      <c r="E428" s="2632"/>
      <c r="F428" s="2632"/>
      <c r="G428" s="2632"/>
      <c r="H428" s="2632"/>
      <c r="I428" s="2632"/>
      <c r="J428" s="2632"/>
      <c r="K428" s="2632"/>
    </row>
    <row r="429" spans="1:11" s="575" customFormat="1" ht="15.75" customHeight="1">
      <c r="A429" s="576">
        <v>20</v>
      </c>
      <c r="B429" s="2636" t="s">
        <v>1613</v>
      </c>
      <c r="C429" s="2637"/>
      <c r="D429" s="2637"/>
      <c r="E429" s="2637"/>
      <c r="F429" s="2637"/>
      <c r="G429" s="2637"/>
      <c r="H429" s="2637"/>
      <c r="I429" s="2637"/>
      <c r="J429" s="2637"/>
      <c r="K429" s="2637"/>
    </row>
    <row r="430" spans="1:11" s="575" customFormat="1" ht="15.75" customHeight="1">
      <c r="A430" s="576">
        <v>21</v>
      </c>
      <c r="B430" s="2631" t="s">
        <v>376</v>
      </c>
      <c r="C430" s="2632"/>
      <c r="D430" s="2632"/>
      <c r="E430" s="2632"/>
      <c r="F430" s="2632"/>
      <c r="G430" s="2632"/>
      <c r="H430" s="2632"/>
      <c r="I430" s="2632"/>
      <c r="J430" s="2632"/>
      <c r="K430" s="2632"/>
    </row>
    <row r="431" spans="1:11" s="575" customFormat="1" ht="15.75" customHeight="1">
      <c r="A431" s="576">
        <v>23</v>
      </c>
      <c r="B431" s="2631" t="s">
        <v>377</v>
      </c>
      <c r="C431" s="2632"/>
      <c r="D431" s="2632"/>
      <c r="E431" s="2632"/>
      <c r="F431" s="2632"/>
      <c r="G431" s="2632"/>
      <c r="H431" s="2632"/>
      <c r="I431" s="2632"/>
      <c r="J431" s="2632"/>
      <c r="K431" s="2632"/>
    </row>
    <row r="432" spans="1:11" s="575" customFormat="1" ht="82.5" customHeight="1">
      <c r="A432" s="576">
        <v>25</v>
      </c>
      <c r="B432" s="2636" t="s">
        <v>1928</v>
      </c>
      <c r="C432" s="2637"/>
      <c r="D432" s="2637"/>
      <c r="E432" s="2637"/>
      <c r="F432" s="2637"/>
      <c r="G432" s="2637"/>
      <c r="H432" s="2637"/>
      <c r="I432" s="2637"/>
      <c r="J432" s="2637"/>
      <c r="K432" s="2637"/>
    </row>
    <row r="433" spans="1:11" s="575" customFormat="1" ht="15.75" customHeight="1">
      <c r="A433" s="576">
        <v>27</v>
      </c>
      <c r="B433" s="2631" t="s">
        <v>1376</v>
      </c>
      <c r="C433" s="2632"/>
      <c r="D433" s="2632"/>
      <c r="E433" s="2632"/>
      <c r="F433" s="2632"/>
      <c r="G433" s="2632"/>
      <c r="H433" s="2632"/>
      <c r="I433" s="2632"/>
      <c r="J433" s="2632"/>
      <c r="K433" s="2632"/>
    </row>
    <row r="434" spans="1:11" s="575" customFormat="1" ht="27" customHeight="1">
      <c r="A434" s="576">
        <v>28</v>
      </c>
      <c r="B434" s="2631" t="s">
        <v>1377</v>
      </c>
      <c r="C434" s="2632"/>
      <c r="D434" s="2632"/>
      <c r="E434" s="2632"/>
      <c r="F434" s="2632"/>
      <c r="G434" s="2632"/>
      <c r="H434" s="2632"/>
      <c r="I434" s="2632"/>
      <c r="J434" s="2632"/>
      <c r="K434" s="2632"/>
    </row>
    <row r="435" spans="1:11" s="575" customFormat="1" ht="27" customHeight="1">
      <c r="A435" s="576">
        <v>30</v>
      </c>
      <c r="B435" s="2631" t="s">
        <v>378</v>
      </c>
      <c r="C435" s="2632"/>
      <c r="D435" s="2632"/>
      <c r="E435" s="2632"/>
      <c r="F435" s="2632"/>
      <c r="G435" s="2632"/>
      <c r="H435" s="2632"/>
      <c r="I435" s="2632"/>
      <c r="J435" s="2632"/>
      <c r="K435" s="2632"/>
    </row>
    <row r="436" spans="1:11" s="575" customFormat="1" ht="15.75" customHeight="1">
      <c r="A436" s="576">
        <v>32</v>
      </c>
      <c r="B436" s="2631" t="s">
        <v>1378</v>
      </c>
      <c r="C436" s="2632"/>
      <c r="D436" s="2632"/>
      <c r="E436" s="2632"/>
      <c r="F436" s="2632"/>
      <c r="G436" s="2632"/>
      <c r="H436" s="2632"/>
      <c r="I436" s="2632"/>
      <c r="J436" s="2632"/>
      <c r="K436" s="2632"/>
    </row>
    <row r="437" spans="1:11" s="575" customFormat="1" ht="15.75" customHeight="1">
      <c r="A437" s="576">
        <v>34</v>
      </c>
      <c r="B437" s="2631" t="s">
        <v>379</v>
      </c>
      <c r="C437" s="2632"/>
      <c r="D437" s="2632"/>
      <c r="E437" s="2632"/>
      <c r="F437" s="2632"/>
      <c r="G437" s="2632"/>
      <c r="H437" s="2632"/>
      <c r="I437" s="2632"/>
      <c r="J437" s="2632"/>
      <c r="K437" s="2632"/>
    </row>
    <row r="438" spans="1:11" s="575" customFormat="1" ht="15.75" customHeight="1">
      <c r="A438" s="576">
        <v>35</v>
      </c>
      <c r="B438" s="2631" t="s">
        <v>1379</v>
      </c>
      <c r="C438" s="2632"/>
      <c r="D438" s="2632"/>
      <c r="E438" s="2632"/>
      <c r="F438" s="2632"/>
      <c r="G438" s="2632"/>
      <c r="H438" s="2632"/>
      <c r="I438" s="2632"/>
      <c r="J438" s="2632"/>
      <c r="K438" s="2632"/>
    </row>
    <row r="439" spans="1:11" s="575" customFormat="1" ht="15.75" customHeight="1">
      <c r="A439" s="576">
        <v>36</v>
      </c>
      <c r="B439" s="2631" t="s">
        <v>380</v>
      </c>
      <c r="C439" s="2632"/>
      <c r="D439" s="2632"/>
      <c r="E439" s="2632"/>
      <c r="F439" s="2632"/>
      <c r="G439" s="2632"/>
      <c r="H439" s="2632"/>
      <c r="I439" s="2632"/>
      <c r="J439" s="2632"/>
      <c r="K439" s="2632"/>
    </row>
  </sheetData>
  <mergeCells count="49">
    <mergeCell ref="B428:K428"/>
    <mergeCell ref="B429:K429"/>
    <mergeCell ref="B430:K430"/>
    <mergeCell ref="B431:K431"/>
    <mergeCell ref="B425:K425"/>
    <mergeCell ref="B426:K426"/>
    <mergeCell ref="B427:K427"/>
    <mergeCell ref="B439:K439"/>
    <mergeCell ref="B432:K432"/>
    <mergeCell ref="B433:K433"/>
    <mergeCell ref="B434:K434"/>
    <mergeCell ref="B435:K435"/>
    <mergeCell ref="B436:K436"/>
    <mergeCell ref="B437:K437"/>
    <mergeCell ref="B438:K438"/>
    <mergeCell ref="B423:K423"/>
    <mergeCell ref="B424:K424"/>
    <mergeCell ref="A418:K418"/>
    <mergeCell ref="A419:J419"/>
    <mergeCell ref="A299:K299"/>
    <mergeCell ref="A389:B389"/>
    <mergeCell ref="A328:B328"/>
    <mergeCell ref="A350:K350"/>
    <mergeCell ref="A360:J360"/>
    <mergeCell ref="A349:K349"/>
    <mergeCell ref="A24:K24"/>
    <mergeCell ref="A25:K25"/>
    <mergeCell ref="A27:K27"/>
    <mergeCell ref="A51:K51"/>
    <mergeCell ref="A76:K76"/>
    <mergeCell ref="A57:B57"/>
    <mergeCell ref="A68:B68"/>
    <mergeCell ref="A26:K26"/>
    <mergeCell ref="A247:K247"/>
    <mergeCell ref="A127:B127"/>
    <mergeCell ref="A128:B128"/>
    <mergeCell ref="A132:B132"/>
    <mergeCell ref="A136:K136"/>
    <mergeCell ref="A196:K196"/>
    <mergeCell ref="A192:B192"/>
    <mergeCell ref="A119:K119"/>
    <mergeCell ref="A179:K179"/>
    <mergeCell ref="A131:B131"/>
    <mergeCell ref="A191:B191"/>
    <mergeCell ref="A77:K77"/>
    <mergeCell ref="A108:B108"/>
    <mergeCell ref="A167:E167"/>
    <mergeCell ref="A187:B187"/>
    <mergeCell ref="A188:B188"/>
  </mergeCells>
  <phoneticPr fontId="0" type="noConversion"/>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8" manualBreakCount="8">
    <brk id="51" max="10" man="1"/>
    <brk id="77" max="16383" man="1"/>
    <brk id="136" max="16383" man="1"/>
    <brk id="196" max="16383" man="1"/>
    <brk id="248" max="16383" man="1"/>
    <brk id="299" max="16383" man="1"/>
    <brk id="360" max="16383" man="1"/>
    <brk id="41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177"/>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2" width="6.42578125" style="65" customWidth="1"/>
    <col min="3" max="9" width="6.42578125" style="62" customWidth="1"/>
    <col min="10" max="10" width="6.42578125" style="127" customWidth="1"/>
    <col min="11" max="11" width="6.42578125" style="62" customWidth="1"/>
    <col min="12" max="15" width="10.42578125" style="62" customWidth="1"/>
    <col min="16" max="16" width="10.85546875" style="62" customWidth="1"/>
    <col min="17" max="17" width="49" style="62" customWidth="1"/>
    <col min="18" max="24" width="10.42578125" style="62" customWidth="1"/>
    <col min="25" max="16384" width="10.85546875" style="62"/>
  </cols>
  <sheetData>
    <row r="1" spans="1:11" s="98" customFormat="1" ht="22.5" customHeight="1">
      <c r="A1" s="545"/>
      <c r="B1" s="546"/>
      <c r="C1" s="546"/>
      <c r="D1" s="546"/>
      <c r="E1" s="546"/>
      <c r="F1" s="546"/>
      <c r="G1" s="546"/>
      <c r="H1" s="546"/>
      <c r="I1" s="546"/>
      <c r="J1" s="1218"/>
    </row>
    <row r="2" spans="1:11" s="433" customFormat="1" ht="18.75" customHeight="1">
      <c r="A2" s="432" t="s">
        <v>1933</v>
      </c>
    </row>
    <row r="3" spans="1:11" s="50" customFormat="1" ht="12" customHeight="1"/>
    <row r="4" spans="1:11" s="52" customFormat="1" ht="13.5" customHeight="1">
      <c r="A4" s="322" t="s">
        <v>1</v>
      </c>
      <c r="B4" s="947" t="s">
        <v>1812</v>
      </c>
      <c r="C4" s="292" t="s">
        <v>1683</v>
      </c>
      <c r="D4" s="292" t="s">
        <v>1650</v>
      </c>
      <c r="E4" s="292" t="s">
        <v>1577</v>
      </c>
      <c r="F4" s="292" t="s">
        <v>1325</v>
      </c>
      <c r="G4" s="292" t="s">
        <v>1288</v>
      </c>
      <c r="H4" s="292" t="s">
        <v>1219</v>
      </c>
      <c r="I4" s="292" t="s">
        <v>1120</v>
      </c>
      <c r="J4" s="292" t="s">
        <v>1075</v>
      </c>
      <c r="K4" s="1219"/>
    </row>
    <row r="5" spans="1:11" s="93" customFormat="1" ht="12" customHeight="1">
      <c r="A5" s="1664" t="s">
        <v>1934</v>
      </c>
      <c r="B5" s="1670">
        <v>7559.9514746169107</v>
      </c>
      <c r="C5" s="1671">
        <v>7902.4356769233982</v>
      </c>
      <c r="D5" s="1672">
        <v>7963.850338041294</v>
      </c>
      <c r="E5" s="1672">
        <v>7893.9103182681183</v>
      </c>
      <c r="F5" s="1672">
        <v>8066.0409732625876</v>
      </c>
      <c r="G5" s="1672">
        <v>8035.0423494693114</v>
      </c>
      <c r="H5" s="1672">
        <v>7801.0748762040384</v>
      </c>
      <c r="I5" s="1672">
        <v>7844.8471073548608</v>
      </c>
      <c r="J5" s="1672">
        <v>7835.3410945311571</v>
      </c>
      <c r="K5" s="228"/>
    </row>
    <row r="6" spans="1:11" s="1159" customFormat="1" ht="12" customHeight="1">
      <c r="A6" s="1226" t="s">
        <v>557</v>
      </c>
      <c r="B6" s="1160">
        <v>3074.5141245599998</v>
      </c>
      <c r="C6" s="1297">
        <v>3394.0071011999994</v>
      </c>
      <c r="D6" s="1161">
        <v>3508.3447270950078</v>
      </c>
      <c r="E6" s="1161">
        <v>3572.7277858259176</v>
      </c>
      <c r="F6" s="1161">
        <v>3822.6083121990746</v>
      </c>
      <c r="G6" s="1161">
        <v>3859.7062769687459</v>
      </c>
      <c r="H6" s="1161">
        <v>3828.3855356566619</v>
      </c>
      <c r="I6" s="1161">
        <v>3975.7683628197178</v>
      </c>
      <c r="J6" s="1161">
        <v>3919.5023757999161</v>
      </c>
      <c r="K6" s="1220"/>
    </row>
    <row r="7" spans="1:11" s="1159" customFormat="1" ht="12" customHeight="1">
      <c r="A7" s="1226" t="s">
        <v>515</v>
      </c>
      <c r="B7" s="1160">
        <v>1335.7598400000002</v>
      </c>
      <c r="C7" s="1297">
        <v>1290.7021399999996</v>
      </c>
      <c r="D7" s="1161">
        <v>1303.282474798629</v>
      </c>
      <c r="E7" s="1161">
        <v>1294.8484720754232</v>
      </c>
      <c r="F7" s="1161">
        <v>1286.5869331259473</v>
      </c>
      <c r="G7" s="1161">
        <v>1312.1337948296587</v>
      </c>
      <c r="H7" s="1161">
        <v>1289.1342807818774</v>
      </c>
      <c r="I7" s="1161">
        <v>1294.1013104158374</v>
      </c>
      <c r="J7" s="1161">
        <v>1294.1306856547346</v>
      </c>
      <c r="K7" s="1220"/>
    </row>
    <row r="8" spans="1:11" s="1159" customFormat="1" ht="12" customHeight="1">
      <c r="A8" s="1226" t="s">
        <v>516</v>
      </c>
      <c r="B8" s="1160">
        <v>3099.4078970032001</v>
      </c>
      <c r="C8" s="1297">
        <v>3159.4673567070013</v>
      </c>
      <c r="D8" s="1161">
        <v>3149.4893976061567</v>
      </c>
      <c r="E8" s="1161">
        <v>2992.9045398967783</v>
      </c>
      <c r="F8" s="1161">
        <v>2931.1903696755639</v>
      </c>
      <c r="G8" s="1161">
        <v>2832.2508410369064</v>
      </c>
      <c r="H8" s="1161">
        <v>2672.6264779394983</v>
      </c>
      <c r="I8" s="1161">
        <v>2562.3343695793064</v>
      </c>
      <c r="J8" s="1161">
        <v>2614.3599035665056</v>
      </c>
      <c r="K8" s="1220"/>
    </row>
    <row r="9" spans="1:11" s="1159" customFormat="1" ht="12" customHeight="1">
      <c r="A9" s="1226" t="s">
        <v>15</v>
      </c>
      <c r="B9" s="1160">
        <v>50.2696130537106</v>
      </c>
      <c r="C9" s="1297">
        <v>58.259079016398573</v>
      </c>
      <c r="D9" s="1161">
        <v>2.7337385415003155</v>
      </c>
      <c r="E9" s="1161">
        <v>33.429520469999261</v>
      </c>
      <c r="F9" s="1161">
        <v>25.6553582620013</v>
      </c>
      <c r="G9" s="1161">
        <v>30.951436634000856</v>
      </c>
      <c r="H9" s="1161">
        <v>10.928581826000936</v>
      </c>
      <c r="I9" s="1161">
        <v>12.643064539999159</v>
      </c>
      <c r="J9" s="1161">
        <v>7.3481295100009447</v>
      </c>
      <c r="K9" s="1220"/>
    </row>
    <row r="10" spans="1:11" s="93" customFormat="1" ht="12" customHeight="1">
      <c r="A10" s="1677" t="s">
        <v>1060</v>
      </c>
      <c r="B10" s="1670">
        <v>572.75532269910002</v>
      </c>
      <c r="C10" s="1671">
        <v>290.19486442640004</v>
      </c>
      <c r="D10" s="1672">
        <v>185.16162985369999</v>
      </c>
      <c r="E10" s="1672">
        <v>-46.512170852000004</v>
      </c>
      <c r="F10" s="1672">
        <v>-294.80860641599998</v>
      </c>
      <c r="G10" s="1672">
        <v>-388.41313482799995</v>
      </c>
      <c r="H10" s="1672">
        <v>-426.30809222200003</v>
      </c>
      <c r="I10" s="1672">
        <v>-660.12342774800004</v>
      </c>
      <c r="J10" s="1672">
        <v>-717.85840509500008</v>
      </c>
      <c r="K10" s="228"/>
    </row>
    <row r="11" spans="1:11" s="1159" customFormat="1" ht="12" customHeight="1">
      <c r="A11" s="1226" t="s">
        <v>557</v>
      </c>
      <c r="B11" s="1160">
        <v>411.09051433999997</v>
      </c>
      <c r="C11" s="1297">
        <v>235.76719485999999</v>
      </c>
      <c r="D11" s="1161">
        <v>101.68329966000002</v>
      </c>
      <c r="E11" s="1161">
        <v>-30.322066240000002</v>
      </c>
      <c r="F11" s="1161">
        <v>-268.41660555999999</v>
      </c>
      <c r="G11" s="1161">
        <v>-306.94177360000003</v>
      </c>
      <c r="H11" s="1161">
        <v>-292.31564464000002</v>
      </c>
      <c r="I11" s="1161">
        <v>-473.77870719999999</v>
      </c>
      <c r="J11" s="1161">
        <v>-508.36951959999999</v>
      </c>
      <c r="K11" s="1220"/>
    </row>
    <row r="12" spans="1:11" s="1159" customFormat="1" ht="12" customHeight="1">
      <c r="A12" s="1226" t="s">
        <v>515</v>
      </c>
      <c r="B12" s="1160">
        <v>194.77673999999999</v>
      </c>
      <c r="C12" s="1297">
        <v>167.66848000000005</v>
      </c>
      <c r="D12" s="1161">
        <v>147.12535899999997</v>
      </c>
      <c r="E12" s="1161">
        <v>76.628574999999998</v>
      </c>
      <c r="F12" s="1161">
        <v>65.261296000000002</v>
      </c>
      <c r="G12" s="1161">
        <v>22.231048999999999</v>
      </c>
      <c r="H12" s="1161">
        <v>-7.9197150000000001</v>
      </c>
      <c r="I12" s="1161">
        <v>-38.112575</v>
      </c>
      <c r="J12" s="1161">
        <v>-60.874908000000005</v>
      </c>
      <c r="K12" s="1220"/>
    </row>
    <row r="13" spans="1:11" s="1159" customFormat="1" ht="12" customHeight="1">
      <c r="A13" s="1226" t="s">
        <v>516</v>
      </c>
      <c r="B13" s="1160">
        <v>-39.808000604900002</v>
      </c>
      <c r="C13" s="1297">
        <v>-118.20871452240003</v>
      </c>
      <c r="D13" s="1161">
        <v>-64.324718928599992</v>
      </c>
      <c r="E13" s="1161">
        <v>-93.040929704999996</v>
      </c>
      <c r="F13" s="1161">
        <v>-91.18269076899999</v>
      </c>
      <c r="G13" s="1161">
        <v>-104.335162016</v>
      </c>
      <c r="H13" s="1161">
        <v>-128.02297582599999</v>
      </c>
      <c r="I13" s="1161">
        <v>-151.15351465200001</v>
      </c>
      <c r="J13" s="1161">
        <v>-153.09968471299999</v>
      </c>
      <c r="K13" s="1220"/>
    </row>
    <row r="14" spans="1:11" s="1159" customFormat="1" ht="12" customHeight="1">
      <c r="A14" s="1226" t="s">
        <v>15</v>
      </c>
      <c r="B14" s="1160">
        <v>6.6960689640000624</v>
      </c>
      <c r="C14" s="1297">
        <v>4.9679040888000401</v>
      </c>
      <c r="D14" s="1161">
        <v>0.67769012229999248</v>
      </c>
      <c r="E14" s="1161">
        <v>0.22225009299999954</v>
      </c>
      <c r="F14" s="1161">
        <v>-0.47060608699999307</v>
      </c>
      <c r="G14" s="1161">
        <v>0.63275178800007836</v>
      </c>
      <c r="H14" s="1161">
        <v>1.9502432439999779</v>
      </c>
      <c r="I14" s="1161">
        <v>2.9213691039999503</v>
      </c>
      <c r="J14" s="1161">
        <v>4.4857072179999022</v>
      </c>
      <c r="K14" s="1220"/>
    </row>
    <row r="15" spans="1:11" s="93" customFormat="1" ht="12" customHeight="1">
      <c r="A15" s="1677" t="s">
        <v>1277</v>
      </c>
      <c r="B15" s="1670">
        <v>418.00094110286551</v>
      </c>
      <c r="C15" s="1671">
        <v>403.75421586393492</v>
      </c>
      <c r="D15" s="1672">
        <v>449.48248375593789</v>
      </c>
      <c r="E15" s="1672">
        <v>450.86241749824234</v>
      </c>
      <c r="F15" s="1672">
        <v>433.4958589206588</v>
      </c>
      <c r="G15" s="1672">
        <v>479.49884393450418</v>
      </c>
      <c r="H15" s="1672">
        <v>480.12548680893377</v>
      </c>
      <c r="I15" s="1672">
        <v>464.52703708849924</v>
      </c>
      <c r="J15" s="1672">
        <v>448.14641032555875</v>
      </c>
      <c r="K15" s="228"/>
    </row>
    <row r="16" spans="1:11" s="1159" customFormat="1" ht="12" customHeight="1">
      <c r="A16" s="1226" t="s">
        <v>557</v>
      </c>
      <c r="B16" s="1160">
        <v>53.451999999999998</v>
      </c>
      <c r="C16" s="1297">
        <v>66.546000000000006</v>
      </c>
      <c r="D16" s="1161">
        <v>63.448</v>
      </c>
      <c r="E16" s="1161">
        <v>83.608999999999995</v>
      </c>
      <c r="F16" s="1161">
        <v>89.076999999999998</v>
      </c>
      <c r="G16" s="1161">
        <v>113.794</v>
      </c>
      <c r="H16" s="1161">
        <v>118.378</v>
      </c>
      <c r="I16" s="1161">
        <v>119.352</v>
      </c>
      <c r="J16" s="1161">
        <v>118.017</v>
      </c>
      <c r="K16" s="1220"/>
    </row>
    <row r="17" spans="1:11" s="1159" customFormat="1" ht="12" customHeight="1">
      <c r="A17" s="1226" t="s">
        <v>515</v>
      </c>
      <c r="B17" s="1160">
        <v>32.484999999999999</v>
      </c>
      <c r="C17" s="1297">
        <v>37.901000000000003</v>
      </c>
      <c r="D17" s="1161">
        <v>40.393999999999998</v>
      </c>
      <c r="E17" s="1161">
        <v>53.536999999999999</v>
      </c>
      <c r="F17" s="1161">
        <v>56.83</v>
      </c>
      <c r="G17" s="1161">
        <v>79.751000000000005</v>
      </c>
      <c r="H17" s="1161">
        <v>83.472999999999999</v>
      </c>
      <c r="I17" s="1161">
        <v>82.37</v>
      </c>
      <c r="J17" s="1161">
        <v>83.14</v>
      </c>
      <c r="K17" s="1220"/>
    </row>
    <row r="18" spans="1:11" s="1159" customFormat="1" ht="12" customHeight="1">
      <c r="A18" s="1226" t="s">
        <v>516</v>
      </c>
      <c r="B18" s="1160">
        <v>110.01600000000001</v>
      </c>
      <c r="C18" s="1297">
        <v>125.276</v>
      </c>
      <c r="D18" s="1161">
        <v>148.48500000000001</v>
      </c>
      <c r="E18" s="1161">
        <v>160.67500000000001</v>
      </c>
      <c r="F18" s="1161">
        <v>176.48599999999999</v>
      </c>
      <c r="G18" s="1161">
        <v>215.69800000000001</v>
      </c>
      <c r="H18" s="1161">
        <v>216.21799999999999</v>
      </c>
      <c r="I18" s="1161">
        <v>213.083</v>
      </c>
      <c r="J18" s="1161">
        <v>226.92699999999999</v>
      </c>
      <c r="K18" s="1220"/>
    </row>
    <row r="19" spans="1:11" s="1159" customFormat="1" ht="12" customHeight="1">
      <c r="A19" s="1226" t="s">
        <v>15</v>
      </c>
      <c r="B19" s="1160">
        <v>222.04794110286548</v>
      </c>
      <c r="C19" s="1297">
        <v>174.0312158639349</v>
      </c>
      <c r="D19" s="1161">
        <v>197.15548375593789</v>
      </c>
      <c r="E19" s="1161">
        <v>153.04141749824237</v>
      </c>
      <c r="F19" s="1161">
        <v>111.10285892065883</v>
      </c>
      <c r="G19" s="1161">
        <v>70.206905453849174</v>
      </c>
      <c r="H19" s="1161">
        <v>62.056486808933784</v>
      </c>
      <c r="I19" s="1161">
        <v>49.722037088499263</v>
      </c>
      <c r="J19" s="1161">
        <v>46.337584856238237</v>
      </c>
      <c r="K19" s="1220"/>
    </row>
    <row r="20" spans="1:11" s="93" customFormat="1" ht="12" customHeight="1">
      <c r="A20" s="1227" t="s">
        <v>15</v>
      </c>
      <c r="B20" s="986">
        <v>162.60895851662281</v>
      </c>
      <c r="C20" s="1296">
        <v>466.0451045847658</v>
      </c>
      <c r="D20" s="453">
        <v>382.45411956996941</v>
      </c>
      <c r="E20" s="453">
        <v>429.93484993564016</v>
      </c>
      <c r="F20" s="453">
        <v>381.97141696475228</v>
      </c>
      <c r="G20" s="453">
        <v>574.24534566718467</v>
      </c>
      <c r="H20" s="453">
        <v>373.05003645402849</v>
      </c>
      <c r="I20" s="453">
        <v>218.0950351076408</v>
      </c>
      <c r="J20" s="453">
        <v>125.61422487228447</v>
      </c>
      <c r="K20" s="228"/>
    </row>
    <row r="21" spans="1:11" s="93" customFormat="1" ht="12" customHeight="1">
      <c r="A21" s="1228" t="s">
        <v>113</v>
      </c>
      <c r="B21" s="987">
        <v>8713.3166969354988</v>
      </c>
      <c r="C21" s="1298">
        <v>9062.4298617984987</v>
      </c>
      <c r="D21" s="454">
        <v>8980.9485712209007</v>
      </c>
      <c r="E21" s="454">
        <v>8728.1954148500008</v>
      </c>
      <c r="F21" s="454">
        <v>8586.6996427319991</v>
      </c>
      <c r="G21" s="454">
        <v>8700.3734042430006</v>
      </c>
      <c r="H21" s="454">
        <v>8227.9423072450008</v>
      </c>
      <c r="I21" s="454">
        <v>7867.3457518030009</v>
      </c>
      <c r="J21" s="454">
        <v>7691.2433246339997</v>
      </c>
      <c r="K21" s="228"/>
    </row>
    <row r="22" spans="1:11" ht="7.5" customHeight="1">
      <c r="A22" s="1229"/>
      <c r="B22" s="61"/>
      <c r="C22" s="1299"/>
      <c r="D22" s="57"/>
      <c r="E22" s="57"/>
      <c r="F22" s="57"/>
      <c r="G22" s="57"/>
      <c r="H22" s="57"/>
      <c r="I22" s="57"/>
      <c r="J22" s="57"/>
      <c r="K22" s="229"/>
    </row>
    <row r="23" spans="1:11" s="63" customFormat="1" ht="22.5" customHeight="1">
      <c r="A23" s="1222"/>
      <c r="B23" s="1834"/>
      <c r="C23" s="1301"/>
      <c r="K23" s="1222"/>
    </row>
    <row r="24" spans="1:11" s="433" customFormat="1" ht="18.75" customHeight="1">
      <c r="A24" s="432" t="s">
        <v>1935</v>
      </c>
    </row>
    <row r="25" spans="1:11" s="50" customFormat="1" ht="12" customHeight="1"/>
    <row r="26" spans="1:11" s="52" customFormat="1" ht="13.5" customHeight="1">
      <c r="A26" s="322" t="s">
        <v>1</v>
      </c>
      <c r="B26" s="947" t="s">
        <v>1812</v>
      </c>
      <c r="C26" s="292" t="s">
        <v>1683</v>
      </c>
      <c r="D26" s="292" t="s">
        <v>1650</v>
      </c>
      <c r="E26" s="292" t="s">
        <v>1577</v>
      </c>
      <c r="F26" s="292" t="s">
        <v>1325</v>
      </c>
      <c r="G26" s="292" t="s">
        <v>1288</v>
      </c>
      <c r="H26" s="292" t="s">
        <v>1219</v>
      </c>
      <c r="I26" s="292" t="s">
        <v>1120</v>
      </c>
      <c r="J26" s="292" t="s">
        <v>1075</v>
      </c>
      <c r="K26" s="1219"/>
    </row>
    <row r="27" spans="1:11" s="221" customFormat="1" ht="12" customHeight="1">
      <c r="A27" s="1664" t="s">
        <v>1936</v>
      </c>
      <c r="B27" s="1665">
        <v>1522100.6148719499</v>
      </c>
      <c r="C27" s="1666">
        <v>1519393.5792337081</v>
      </c>
      <c r="D27" s="1667">
        <v>1494618.5662829853</v>
      </c>
      <c r="E27" s="1667">
        <v>1461221.794024501</v>
      </c>
      <c r="F27" s="1667">
        <v>1440574.127590376</v>
      </c>
      <c r="G27" s="1667">
        <v>1397378.691138176</v>
      </c>
      <c r="H27" s="1667">
        <v>1358741.1632433729</v>
      </c>
      <c r="I27" s="1667">
        <v>1333708.3421879462</v>
      </c>
      <c r="J27" s="1667">
        <v>1326311.6415812699</v>
      </c>
      <c r="K27" s="1668"/>
    </row>
    <row r="28" spans="1:11" s="1159" customFormat="1" ht="12" customHeight="1">
      <c r="A28" s="1226" t="s">
        <v>1937</v>
      </c>
      <c r="B28" s="1160">
        <v>683561.93293490307</v>
      </c>
      <c r="C28" s="1297">
        <v>689025.92207369395</v>
      </c>
      <c r="D28" s="1161">
        <v>693179.23893112608</v>
      </c>
      <c r="E28" s="1161">
        <v>685977.22430215601</v>
      </c>
      <c r="F28" s="1161">
        <v>676897.80495208199</v>
      </c>
      <c r="G28" s="1161">
        <v>671890.95137944701</v>
      </c>
      <c r="H28" s="1161">
        <v>661390.998250962</v>
      </c>
      <c r="I28" s="1161">
        <v>652824.18799155694</v>
      </c>
      <c r="J28" s="1161">
        <v>644977.15503423207</v>
      </c>
      <c r="K28" s="1220"/>
    </row>
    <row r="29" spans="1:11" s="1159" customFormat="1" ht="12" customHeight="1">
      <c r="A29" s="1226" t="s">
        <v>515</v>
      </c>
      <c r="B29" s="1160">
        <v>218322.18419</v>
      </c>
      <c r="C29" s="1297">
        <v>217551.26648646014</v>
      </c>
      <c r="D29" s="1161">
        <v>214406.72051251811</v>
      </c>
      <c r="E29" s="1161">
        <v>211719.62134122101</v>
      </c>
      <c r="F29" s="1161">
        <v>208937.45324050001</v>
      </c>
      <c r="G29" s="1161">
        <v>206694.67413959198</v>
      </c>
      <c r="H29" s="1161">
        <v>204346.48628271601</v>
      </c>
      <c r="I29" s="1161">
        <v>203075.22035577602</v>
      </c>
      <c r="J29" s="1161">
        <v>200443.828523</v>
      </c>
      <c r="K29" s="1220"/>
    </row>
    <row r="30" spans="1:11" s="1159" customFormat="1" ht="12" customHeight="1">
      <c r="A30" s="1226" t="s">
        <v>516</v>
      </c>
      <c r="B30" s="1160">
        <v>554633.26380994206</v>
      </c>
      <c r="C30" s="1297">
        <v>571315.98850855592</v>
      </c>
      <c r="D30" s="1161">
        <v>573117.0748551446</v>
      </c>
      <c r="E30" s="1161">
        <v>552267.15377181896</v>
      </c>
      <c r="F30" s="1161">
        <v>544642.155537543</v>
      </c>
      <c r="G30" s="1161">
        <v>511260.47489850002</v>
      </c>
      <c r="H30" s="1161">
        <v>483818.17987811705</v>
      </c>
      <c r="I30" s="1161">
        <v>472025.34392630501</v>
      </c>
      <c r="J30" s="1161">
        <v>476542.84600246901</v>
      </c>
      <c r="K30" s="1220"/>
    </row>
    <row r="31" spans="1:11" s="1159" customFormat="1" ht="12" customHeight="1">
      <c r="A31" s="1226" t="s">
        <v>15</v>
      </c>
      <c r="B31" s="1160">
        <v>65583.233937104815</v>
      </c>
      <c r="C31" s="1297">
        <v>41500.402164998115</v>
      </c>
      <c r="D31" s="1161">
        <v>13915.53198419651</v>
      </c>
      <c r="E31" s="1161">
        <v>11257.794609304983</v>
      </c>
      <c r="F31" s="1161">
        <v>10096.713860250893</v>
      </c>
      <c r="G31" s="1161">
        <v>7532.5907206359552</v>
      </c>
      <c r="H31" s="1161">
        <v>9185.4988315768423</v>
      </c>
      <c r="I31" s="1161">
        <v>5783.5899143092101</v>
      </c>
      <c r="J31" s="1161">
        <v>2046.7903062689584</v>
      </c>
      <c r="K31" s="1220"/>
    </row>
    <row r="32" spans="1:11" s="221" customFormat="1" ht="12" customHeight="1">
      <c r="A32" s="1677" t="s">
        <v>1938</v>
      </c>
      <c r="B32" s="1665">
        <v>1119442.5975713201</v>
      </c>
      <c r="C32" s="1666">
        <v>1159336.4231687577</v>
      </c>
      <c r="D32" s="1667">
        <v>1141097.4365327978</v>
      </c>
      <c r="E32" s="1667">
        <v>1043143.824689427</v>
      </c>
      <c r="F32" s="1667">
        <v>1072394.16704656</v>
      </c>
      <c r="G32" s="1667">
        <v>1041770.331479392</v>
      </c>
      <c r="H32" s="1667">
        <v>1013583.835009987</v>
      </c>
      <c r="I32" s="1667">
        <v>971891.06329251605</v>
      </c>
      <c r="J32" s="1667">
        <v>1002308.498197412</v>
      </c>
      <c r="K32" s="1668"/>
    </row>
    <row r="33" spans="1:11" s="1159" customFormat="1" ht="12" customHeight="1">
      <c r="A33" s="1226" t="s">
        <v>557</v>
      </c>
      <c r="B33" s="1160">
        <v>395220.26011744997</v>
      </c>
      <c r="C33" s="1297">
        <v>387052.90043862682</v>
      </c>
      <c r="D33" s="1161">
        <v>387116.7389119353</v>
      </c>
      <c r="E33" s="1161">
        <v>373806.82440476696</v>
      </c>
      <c r="F33" s="1161">
        <v>367949.11680530204</v>
      </c>
      <c r="G33" s="1161">
        <v>357631.84793993301</v>
      </c>
      <c r="H33" s="1161">
        <v>358973.77690162597</v>
      </c>
      <c r="I33" s="1161">
        <v>349098.20082451199</v>
      </c>
      <c r="J33" s="1161">
        <v>346710.60110457597</v>
      </c>
      <c r="K33" s="1220"/>
    </row>
    <row r="34" spans="1:11" s="1159" customFormat="1" ht="12" customHeight="1">
      <c r="A34" s="1226" t="s">
        <v>515</v>
      </c>
      <c r="B34" s="1160">
        <v>170164.54705000002</v>
      </c>
      <c r="C34" s="1297">
        <v>171926.22501568976</v>
      </c>
      <c r="D34" s="1161">
        <v>174649.43844658689</v>
      </c>
      <c r="E34" s="1161">
        <v>169821.99430773602</v>
      </c>
      <c r="F34" s="1161">
        <v>166653.19558500001</v>
      </c>
      <c r="G34" s="1161">
        <v>167761.147440487</v>
      </c>
      <c r="H34" s="1161">
        <v>163044.06655076001</v>
      </c>
      <c r="I34" s="1161">
        <v>152632.00948900302</v>
      </c>
      <c r="J34" s="1161">
        <v>151816.23501429998</v>
      </c>
      <c r="K34" s="1220"/>
    </row>
    <row r="35" spans="1:11" s="1159" customFormat="1" ht="12" customHeight="1">
      <c r="A35" s="1226" t="s">
        <v>516</v>
      </c>
      <c r="B35" s="1160">
        <v>382852.47304714401</v>
      </c>
      <c r="C35" s="1297">
        <v>402916.0733962399</v>
      </c>
      <c r="D35" s="1161">
        <v>408417.81503222557</v>
      </c>
      <c r="E35" s="1161">
        <v>378587.53584222001</v>
      </c>
      <c r="F35" s="1161">
        <v>379587.93831446202</v>
      </c>
      <c r="G35" s="1161">
        <v>385027.24910429004</v>
      </c>
      <c r="H35" s="1161">
        <v>361389.627574232</v>
      </c>
      <c r="I35" s="1161">
        <v>366530.119006211</v>
      </c>
      <c r="J35" s="1161">
        <v>379312.01482660702</v>
      </c>
      <c r="K35" s="1220"/>
    </row>
    <row r="36" spans="1:11" s="1159" customFormat="1" ht="12" customHeight="1">
      <c r="A36" s="1226" t="s">
        <v>15</v>
      </c>
      <c r="B36" s="1160">
        <v>171205.31735672604</v>
      </c>
      <c r="C36" s="1297">
        <v>197441.2243182013</v>
      </c>
      <c r="D36" s="1161">
        <v>170913.44414204988</v>
      </c>
      <c r="E36" s="1161">
        <v>120927.47013470408</v>
      </c>
      <c r="F36" s="1161">
        <v>158203.91634179599</v>
      </c>
      <c r="G36" s="1161">
        <v>131350.08699468209</v>
      </c>
      <c r="H36" s="1161">
        <v>130176.36398336897</v>
      </c>
      <c r="I36" s="1161">
        <v>103630.73397279001</v>
      </c>
      <c r="J36" s="1161">
        <v>124469.64725192898</v>
      </c>
      <c r="K36" s="1220"/>
    </row>
    <row r="37" spans="1:11" s="263" customFormat="1" ht="12" customHeight="1">
      <c r="A37" s="1669" t="s">
        <v>1277</v>
      </c>
      <c r="B37" s="1670">
        <v>155003.37436002542</v>
      </c>
      <c r="C37" s="1671">
        <v>145622.81501021361</v>
      </c>
      <c r="D37" s="1672">
        <v>138040.46509623117</v>
      </c>
      <c r="E37" s="1672">
        <v>133954.97378561099</v>
      </c>
      <c r="F37" s="1672">
        <v>126177.326186618</v>
      </c>
      <c r="G37" s="1672">
        <v>117855.48171420601</v>
      </c>
      <c r="H37" s="1672">
        <v>112049.74596244299</v>
      </c>
      <c r="I37" s="1672">
        <v>109600.755357015</v>
      </c>
      <c r="J37" s="1672">
        <v>106910.744946947</v>
      </c>
      <c r="K37" s="1673"/>
    </row>
    <row r="38" spans="1:11" s="1159" customFormat="1" ht="12" customHeight="1">
      <c r="A38" s="1226" t="s">
        <v>557</v>
      </c>
      <c r="B38" s="1160">
        <v>40297.552499999598</v>
      </c>
      <c r="C38" s="1297">
        <v>33805.236776261278</v>
      </c>
      <c r="D38" s="1161">
        <v>33128.337416663962</v>
      </c>
      <c r="E38" s="1161">
        <v>33610.425637362634</v>
      </c>
      <c r="F38" s="1161">
        <v>34750.659999999996</v>
      </c>
      <c r="G38" s="1161">
        <v>29756.516347826066</v>
      </c>
      <c r="H38" s="1161">
        <v>29308.569804347833</v>
      </c>
      <c r="I38" s="1161">
        <v>29740.962571428572</v>
      </c>
      <c r="J38" s="1161">
        <v>29664.141</v>
      </c>
      <c r="K38" s="1220"/>
    </row>
    <row r="39" spans="1:11" s="1159" customFormat="1" ht="12" customHeight="1">
      <c r="A39" s="1226" t="s">
        <v>515</v>
      </c>
      <c r="B39" s="1160">
        <v>24981.963166666399</v>
      </c>
      <c r="C39" s="1297">
        <v>20958.498569289452</v>
      </c>
      <c r="D39" s="1161">
        <v>21619.569251809942</v>
      </c>
      <c r="E39" s="1161">
        <v>20992.880648351646</v>
      </c>
      <c r="F39" s="1161">
        <v>21567.311000000002</v>
      </c>
      <c r="G39" s="1161">
        <v>20035.250967391308</v>
      </c>
      <c r="H39" s="1161">
        <v>19909.980999999992</v>
      </c>
      <c r="I39" s="1161">
        <v>19779.46174725275</v>
      </c>
      <c r="J39" s="1161">
        <v>20149.561000000002</v>
      </c>
      <c r="K39" s="1220"/>
    </row>
    <row r="40" spans="1:11" s="1159" customFormat="1" ht="12" customHeight="1">
      <c r="A40" s="1226" t="s">
        <v>516</v>
      </c>
      <c r="B40" s="1160">
        <v>86375.322666665801</v>
      </c>
      <c r="C40" s="1297">
        <v>70867.65949455119</v>
      </c>
      <c r="D40" s="1161">
        <v>70413.938936588616</v>
      </c>
      <c r="E40" s="1161">
        <v>69807.347483516496</v>
      </c>
      <c r="F40" s="1161">
        <v>72490.035999999993</v>
      </c>
      <c r="G40" s="1161">
        <v>57545.214728260849</v>
      </c>
      <c r="H40" s="1161">
        <v>54259.104217391323</v>
      </c>
      <c r="I40" s="1161">
        <v>53541.155516483523</v>
      </c>
      <c r="J40" s="1161">
        <v>57490.125999999997</v>
      </c>
      <c r="K40" s="1220"/>
    </row>
    <row r="41" spans="1:11" s="1159" customFormat="1" ht="12" customHeight="1">
      <c r="A41" s="1230" t="s">
        <v>15</v>
      </c>
      <c r="B41" s="1162">
        <v>3348.5360266936186</v>
      </c>
      <c r="C41" s="1302">
        <v>19991.420170111698</v>
      </c>
      <c r="D41" s="1163">
        <v>12878.619491168647</v>
      </c>
      <c r="E41" s="1163">
        <v>9544.3200163801957</v>
      </c>
      <c r="F41" s="1163">
        <v>-2630.6808133819868</v>
      </c>
      <c r="G41" s="1163">
        <v>10518.49967072779</v>
      </c>
      <c r="H41" s="1163">
        <v>8572.0909407038271</v>
      </c>
      <c r="I41" s="1163">
        <v>6624.9751921798234</v>
      </c>
      <c r="J41" s="1163">
        <v>-694.04405305299588</v>
      </c>
      <c r="K41" s="1220"/>
    </row>
    <row r="42" spans="1:11" ht="7.5" customHeight="1">
      <c r="A42" s="1229"/>
      <c r="B42" s="61"/>
      <c r="C42" s="1299"/>
      <c r="D42" s="61"/>
      <c r="E42" s="57"/>
      <c r="F42" s="57"/>
      <c r="G42" s="57"/>
      <c r="H42" s="57"/>
      <c r="I42" s="57"/>
      <c r="J42" s="57"/>
      <c r="K42" s="229"/>
    </row>
    <row r="43" spans="1:11" ht="22.5" customHeight="1">
      <c r="A43" s="127"/>
      <c r="C43" s="1303"/>
      <c r="D43" s="65"/>
      <c r="J43" s="62"/>
      <c r="K43" s="127"/>
    </row>
    <row r="44" spans="1:11" s="433" customFormat="1" ht="18.75" customHeight="1">
      <c r="A44" s="432" t="s">
        <v>1932</v>
      </c>
    </row>
    <row r="45" spans="1:11" s="50" customFormat="1" ht="12" customHeight="1"/>
    <row r="46" spans="1:11" s="52" customFormat="1" ht="13.5" customHeight="1">
      <c r="A46" s="322" t="s">
        <v>50</v>
      </c>
      <c r="B46" s="947" t="s">
        <v>1812</v>
      </c>
      <c r="C46" s="292" t="s">
        <v>1683</v>
      </c>
      <c r="D46" s="292" t="s">
        <v>1650</v>
      </c>
      <c r="E46" s="292" t="s">
        <v>1577</v>
      </c>
      <c r="F46" s="292" t="s">
        <v>1325</v>
      </c>
      <c r="G46" s="292" t="s">
        <v>1288</v>
      </c>
      <c r="H46" s="292" t="s">
        <v>1219</v>
      </c>
      <c r="I46" s="292" t="s">
        <v>1120</v>
      </c>
      <c r="J46" s="292" t="s">
        <v>1075</v>
      </c>
      <c r="K46" s="1219"/>
    </row>
    <row r="47" spans="1:11" s="93" customFormat="1" ht="12" customHeight="1">
      <c r="A47" s="1674" t="s">
        <v>2019</v>
      </c>
      <c r="B47" s="1675">
        <v>2.073698247244288</v>
      </c>
      <c r="C47" s="1676">
        <v>2.1057623451534591</v>
      </c>
      <c r="D47" s="1676">
        <v>2.1330991400395471</v>
      </c>
      <c r="E47" s="1676">
        <v>2.1744196486102059</v>
      </c>
      <c r="F47" s="1676">
        <v>2.2795348068233459</v>
      </c>
      <c r="G47" s="1676">
        <v>2.2848112950960746</v>
      </c>
      <c r="H47" s="1676">
        <v>2.2901284832429281</v>
      </c>
      <c r="I47" s="1676">
        <v>2.3657126876930619</v>
      </c>
      <c r="J47" s="1676">
        <v>2.401492359190728</v>
      </c>
      <c r="K47" s="228"/>
    </row>
    <row r="48" spans="1:11" s="1159" customFormat="1" ht="12" customHeight="1">
      <c r="A48" s="1226" t="s">
        <v>557</v>
      </c>
      <c r="B48" s="1157">
        <v>1.8089989569999829</v>
      </c>
      <c r="C48" s="1158">
        <v>1.9542594594511464</v>
      </c>
      <c r="D48" s="1158">
        <v>2.0079909468140116</v>
      </c>
      <c r="E48" s="1158">
        <v>2.089015696225327</v>
      </c>
      <c r="F48" s="1158">
        <v>2.2902719234477731</v>
      </c>
      <c r="G48" s="1158">
        <v>2.2790848855969497</v>
      </c>
      <c r="H48" s="1158">
        <v>2.296478712897744</v>
      </c>
      <c r="I48" s="1158">
        <v>2.4427347372909991</v>
      </c>
      <c r="J48" s="1158">
        <v>2.4645461488236564</v>
      </c>
      <c r="K48" s="1220"/>
    </row>
    <row r="49" spans="1:26" s="1159" customFormat="1" ht="12" customHeight="1">
      <c r="A49" s="1226" t="s">
        <v>515</v>
      </c>
      <c r="B49" s="1157">
        <v>2.460765377120552</v>
      </c>
      <c r="C49" s="1158">
        <v>2.3537994190706448</v>
      </c>
      <c r="D49" s="1158">
        <v>2.4115995735885098</v>
      </c>
      <c r="E49" s="1158">
        <v>2.4530664467891028</v>
      </c>
      <c r="F49" s="1158">
        <v>2.4973142456838882</v>
      </c>
      <c r="G49" s="1158">
        <v>2.5185691065423299</v>
      </c>
      <c r="H49" s="1158">
        <v>2.5028569018968749</v>
      </c>
      <c r="I49" s="1158">
        <v>2.5560115734902205</v>
      </c>
      <c r="J49" s="1158">
        <v>2.6183988454499851</v>
      </c>
      <c r="K49" s="1220"/>
    </row>
    <row r="50" spans="1:26" s="1159" customFormat="1" ht="12" customHeight="1">
      <c r="A50" s="1226" t="s">
        <v>516</v>
      </c>
      <c r="B50" s="1157">
        <v>2.2475663210787284</v>
      </c>
      <c r="C50" s="1158">
        <v>2.1940298485419425</v>
      </c>
      <c r="D50" s="1158">
        <v>2.1802276354018097</v>
      </c>
      <c r="E50" s="1158">
        <v>2.1736775650114111</v>
      </c>
      <c r="F50" s="1158">
        <v>2.1826451124401158</v>
      </c>
      <c r="G50" s="1158">
        <v>2.197832202986636</v>
      </c>
      <c r="H50" s="1158">
        <v>2.191599135654247</v>
      </c>
      <c r="I50" s="1158">
        <v>2.1773184705240376</v>
      </c>
      <c r="J50" s="1158">
        <v>2.224916798158354</v>
      </c>
      <c r="K50" s="1220"/>
    </row>
    <row r="51" spans="1:26" s="93" customFormat="1" ht="12" customHeight="1">
      <c r="A51" s="1145" t="s">
        <v>2020</v>
      </c>
      <c r="B51" s="1675">
        <v>0.24009579934935921</v>
      </c>
      <c r="C51" s="1676">
        <v>0.11764347753905016</v>
      </c>
      <c r="D51" s="1676">
        <v>7.5441357930321265E-2</v>
      </c>
      <c r="E51" s="1676">
        <v>-2.0326168357298044E-2</v>
      </c>
      <c r="F51" s="1676">
        <v>-0.13057502106647306</v>
      </c>
      <c r="G51" s="1676">
        <v>-0.16953679104820601</v>
      </c>
      <c r="H51" s="1676">
        <v>-0.19233122334450892</v>
      </c>
      <c r="I51" s="1676">
        <v>-0.30629815784057296</v>
      </c>
      <c r="J51" s="1676">
        <v>-0.33371804797185567</v>
      </c>
      <c r="K51" s="228"/>
    </row>
    <row r="52" spans="1:26" s="1159" customFormat="1" ht="12" customHeight="1">
      <c r="A52" s="1226" t="s">
        <v>557</v>
      </c>
      <c r="B52" s="1157">
        <v>0.41834824288303712</v>
      </c>
      <c r="C52" s="1158">
        <v>0.24166740972048661</v>
      </c>
      <c r="D52" s="1158">
        <v>0.10421079698138584</v>
      </c>
      <c r="E52" s="1158">
        <v>-3.253591602368025E-2</v>
      </c>
      <c r="F52" s="1158">
        <v>-0.29585027009542642</v>
      </c>
      <c r="G52" s="1158">
        <v>-0.34050606245959136</v>
      </c>
      <c r="H52" s="1158">
        <v>-0.32306831899517285</v>
      </c>
      <c r="I52" s="1158">
        <v>-0.5443514700824974</v>
      </c>
      <c r="J52" s="1158">
        <v>-0.59465179977782856</v>
      </c>
      <c r="K52" s="1220"/>
    </row>
    <row r="53" spans="1:26" s="1159" customFormat="1" ht="12" customHeight="1">
      <c r="A53" s="1226" t="s">
        <v>515</v>
      </c>
      <c r="B53" s="1157">
        <v>0.46037073001013662</v>
      </c>
      <c r="C53" s="1158">
        <v>0.3869139042077564</v>
      </c>
      <c r="D53" s="1158">
        <v>0.33421457013396944</v>
      </c>
      <c r="E53" s="1158">
        <v>0.18098737652072552</v>
      </c>
      <c r="F53" s="1158">
        <v>0.15881532341848345</v>
      </c>
      <c r="G53" s="1158">
        <v>5.257431284583873E-2</v>
      </c>
      <c r="H53" s="1158">
        <v>-1.9271236965946851E-2</v>
      </c>
      <c r="I53" s="1158">
        <v>-0.10015534750363655</v>
      </c>
      <c r="J53" s="1158">
        <v>-0.16261868917384159</v>
      </c>
      <c r="K53" s="1220"/>
    </row>
    <row r="54" spans="1:26" s="1159" customFormat="1" ht="12" customHeight="1">
      <c r="A54" s="1226" t="s">
        <v>516</v>
      </c>
      <c r="B54" s="1157">
        <v>-4.181947742363943E-2</v>
      </c>
      <c r="C54" s="1158">
        <v>-0.11639650464703481</v>
      </c>
      <c r="D54" s="1158">
        <v>-6.2485357185461998E-2</v>
      </c>
      <c r="E54" s="1158">
        <v>-9.8573278644462553E-2</v>
      </c>
      <c r="F54" s="1158">
        <v>-9.7420500177319055E-2</v>
      </c>
      <c r="G54" s="1158">
        <v>-0.10750886216052698</v>
      </c>
      <c r="H54" s="1158">
        <v>-0.14054560571041139</v>
      </c>
      <c r="I54" s="1158">
        <v>-0.16540934968328347</v>
      </c>
      <c r="J54" s="1158">
        <v>-0.1636922250341693</v>
      </c>
      <c r="K54" s="1220"/>
    </row>
    <row r="55" spans="1:26" s="2122" customFormat="1" ht="23.25" customHeight="1">
      <c r="A55" s="2118" t="s">
        <v>2021</v>
      </c>
      <c r="B55" s="2119">
        <v>1.3506763829865662</v>
      </c>
      <c r="C55" s="2120">
        <v>1.3219394478982962</v>
      </c>
      <c r="D55" s="2120">
        <v>1.3185750191414936</v>
      </c>
      <c r="E55" s="2120">
        <v>1.3211833071529808</v>
      </c>
      <c r="F55" s="2120">
        <v>1.3398285357788955</v>
      </c>
      <c r="G55" s="2120">
        <v>1.3134071837460857</v>
      </c>
      <c r="H55" s="2120">
        <v>1.3080148887471923</v>
      </c>
      <c r="I55" s="2120">
        <v>1.3093349551725773</v>
      </c>
      <c r="J55" s="2120">
        <v>1.3099972072863204</v>
      </c>
      <c r="K55" s="2121"/>
    </row>
    <row r="56" spans="1:26" ht="7.5" customHeight="1">
      <c r="A56" s="60"/>
      <c r="B56" s="61"/>
      <c r="C56" s="57"/>
      <c r="D56" s="57"/>
      <c r="E56" s="57"/>
      <c r="F56" s="57"/>
      <c r="G56" s="57"/>
      <c r="H56" s="57"/>
      <c r="I56" s="57"/>
      <c r="J56" s="229"/>
      <c r="K56" s="229"/>
    </row>
    <row r="57" spans="1:26" s="277" customFormat="1" ht="12.75" customHeight="1">
      <c r="A57" s="2638" t="s">
        <v>1929</v>
      </c>
      <c r="B57" s="2638"/>
      <c r="C57" s="2638"/>
      <c r="D57" s="2638"/>
      <c r="E57" s="2638"/>
      <c r="F57" s="2638"/>
      <c r="G57" s="2638"/>
      <c r="H57" s="2638"/>
      <c r="I57" s="2638"/>
      <c r="J57" s="2638"/>
      <c r="K57" s="1221"/>
    </row>
    <row r="58" spans="1:26" s="277" customFormat="1" ht="12.75" customHeight="1">
      <c r="A58" s="1873" t="s">
        <v>1913</v>
      </c>
      <c r="B58" s="1873"/>
      <c r="C58" s="1873"/>
      <c r="D58" s="1873"/>
      <c r="E58" s="1873"/>
      <c r="F58" s="1873"/>
      <c r="G58" s="1873"/>
      <c r="H58" s="1873"/>
      <c r="I58" s="1873"/>
      <c r="J58" s="1873"/>
      <c r="K58" s="1221"/>
    </row>
    <row r="59" spans="1:26" s="277" customFormat="1" ht="12.75" customHeight="1">
      <c r="A59" s="2638" t="s">
        <v>1930</v>
      </c>
      <c r="B59" s="2638"/>
      <c r="C59" s="2638"/>
      <c r="D59" s="2638"/>
      <c r="E59" s="2638"/>
      <c r="F59" s="2638"/>
      <c r="G59" s="2638"/>
      <c r="H59" s="2638"/>
      <c r="I59" s="2638"/>
      <c r="J59" s="2638"/>
      <c r="K59" s="1221"/>
      <c r="L59" s="2021"/>
      <c r="M59" s="1221"/>
      <c r="N59" s="1221"/>
      <c r="O59" s="1221"/>
      <c r="P59" s="1221"/>
      <c r="Q59" s="1221"/>
      <c r="R59" s="1221"/>
      <c r="S59" s="1221"/>
      <c r="T59" s="1221"/>
      <c r="U59" s="1221"/>
    </row>
    <row r="60" spans="1:26" s="279" customFormat="1" ht="23.25" customHeight="1">
      <c r="A60" s="2619" t="s">
        <v>2017</v>
      </c>
      <c r="B60" s="2639"/>
      <c r="C60" s="2639"/>
      <c r="D60" s="2639"/>
      <c r="E60" s="2639"/>
      <c r="F60" s="2639"/>
      <c r="G60" s="2639"/>
      <c r="H60" s="2639"/>
      <c r="I60" s="2639"/>
      <c r="J60" s="2639"/>
      <c r="K60" s="1215"/>
      <c r="L60" s="2619"/>
      <c r="M60" s="2619"/>
      <c r="N60" s="2619"/>
      <c r="O60" s="2619"/>
      <c r="P60" s="2619"/>
      <c r="Q60" s="2619"/>
      <c r="R60" s="2619"/>
      <c r="S60" s="2619"/>
      <c r="T60" s="2619"/>
      <c r="U60" s="2619"/>
      <c r="V60" s="2619"/>
      <c r="W60" s="2619"/>
      <c r="X60" s="2619"/>
      <c r="Y60" s="2619"/>
      <c r="Z60" s="2619"/>
    </row>
    <row r="61" spans="1:26" s="279" customFormat="1" ht="15.75" customHeight="1">
      <c r="A61" s="2638" t="s">
        <v>1931</v>
      </c>
      <c r="B61" s="2638"/>
      <c r="C61" s="2638"/>
      <c r="D61" s="2638"/>
      <c r="E61" s="2638"/>
      <c r="F61" s="2638"/>
      <c r="G61" s="2638"/>
      <c r="H61" s="2638"/>
      <c r="I61" s="2638"/>
      <c r="J61" s="2638"/>
      <c r="K61" s="278"/>
    </row>
    <row r="62" spans="1:26" ht="22.5" customHeight="1">
      <c r="A62" s="1174"/>
      <c r="B62" s="1175"/>
      <c r="C62" s="1174"/>
      <c r="D62" s="1174"/>
      <c r="E62" s="1174"/>
      <c r="F62" s="1174"/>
      <c r="G62" s="1174"/>
      <c r="H62" s="1174"/>
      <c r="I62" s="1174"/>
      <c r="J62" s="1223"/>
    </row>
    <row r="63" spans="1:26" s="433" customFormat="1" ht="18.75" customHeight="1">
      <c r="A63" s="432" t="s">
        <v>1079</v>
      </c>
    </row>
    <row r="64" spans="1:26" s="433" customFormat="1" ht="18.75" customHeight="1">
      <c r="A64" s="432"/>
    </row>
    <row r="65" spans="1:1" s="50" customFormat="1" ht="12.75" customHeight="1">
      <c r="A65" s="2041" t="s">
        <v>1681</v>
      </c>
    </row>
    <row r="66" spans="1:1" s="433" customFormat="1" ht="18.75" customHeight="1">
      <c r="A66" s="432"/>
    </row>
    <row r="67" spans="1:1" s="433" customFormat="1" ht="18.75" customHeight="1">
      <c r="A67" s="432"/>
    </row>
    <row r="68" spans="1:1" s="433" customFormat="1" ht="18.75" customHeight="1">
      <c r="A68" s="432"/>
    </row>
    <row r="69" spans="1:1" s="433" customFormat="1" ht="18.75" customHeight="1">
      <c r="A69" s="432"/>
    </row>
    <row r="70" spans="1:1" s="433" customFormat="1" ht="18.75" customHeight="1">
      <c r="A70" s="432"/>
    </row>
    <row r="71" spans="1:1" s="433" customFormat="1" ht="18.75" customHeight="1">
      <c r="A71" s="432"/>
    </row>
    <row r="72" spans="1:1" s="433" customFormat="1" ht="18.75" customHeight="1">
      <c r="A72" s="432"/>
    </row>
    <row r="73" spans="1:1" s="433" customFormat="1" ht="18.75" customHeight="1">
      <c r="A73" s="432"/>
    </row>
    <row r="74" spans="1:1" s="433" customFormat="1" ht="18.75" customHeight="1">
      <c r="A74" s="432"/>
    </row>
    <row r="75" spans="1:1" s="433" customFormat="1" ht="18.75" customHeight="1">
      <c r="A75" s="432"/>
    </row>
    <row r="76" spans="1:1" s="433" customFormat="1" ht="18.75" customHeight="1">
      <c r="A76" s="432"/>
    </row>
    <row r="77" spans="1:1" s="433" customFormat="1" ht="18.75" customHeight="1">
      <c r="A77" s="432"/>
    </row>
    <row r="78" spans="1:1" s="433" customFormat="1" ht="18.75" customHeight="1">
      <c r="A78" s="432"/>
    </row>
    <row r="79" spans="1:1" s="433" customFormat="1" ht="18.75" customHeight="1">
      <c r="A79" s="432"/>
    </row>
    <row r="80" spans="1:1" s="433" customFormat="1" ht="18.75" customHeight="1">
      <c r="A80" s="432"/>
    </row>
    <row r="81" spans="1:1" s="433" customFormat="1" ht="18.75" customHeight="1">
      <c r="A81" s="432"/>
    </row>
    <row r="82" spans="1:1" s="433" customFormat="1" ht="18.75" customHeight="1">
      <c r="A82" s="432"/>
    </row>
    <row r="83" spans="1:1" s="50" customFormat="1" ht="12.75" customHeight="1">
      <c r="A83" s="2041" t="s">
        <v>1941</v>
      </c>
    </row>
    <row r="84" spans="1:1" s="433" customFormat="1" ht="18.75" customHeight="1">
      <c r="A84" s="432"/>
    </row>
    <row r="85" spans="1:1" s="433" customFormat="1" ht="18.75" customHeight="1">
      <c r="A85" s="432"/>
    </row>
    <row r="86" spans="1:1" s="433" customFormat="1" ht="18.75" customHeight="1">
      <c r="A86" s="432"/>
    </row>
    <row r="87" spans="1:1" s="433" customFormat="1" ht="18.75" customHeight="1">
      <c r="A87" s="432"/>
    </row>
    <row r="88" spans="1:1" s="433" customFormat="1" ht="18.75" customHeight="1">
      <c r="A88" s="432"/>
    </row>
    <row r="89" spans="1:1" s="433" customFormat="1" ht="18.75" customHeight="1">
      <c r="A89" s="432"/>
    </row>
    <row r="90" spans="1:1" s="433" customFormat="1" ht="18.75" customHeight="1">
      <c r="A90" s="432"/>
    </row>
    <row r="91" spans="1:1" s="433" customFormat="1" ht="18.75" customHeight="1">
      <c r="A91" s="432"/>
    </row>
    <row r="92" spans="1:1" s="433" customFormat="1" ht="18.75" customHeight="1">
      <c r="A92" s="432"/>
    </row>
    <row r="93" spans="1:1" s="433" customFormat="1" ht="18.75" customHeight="1">
      <c r="A93" s="432"/>
    </row>
    <row r="94" spans="1:1" s="433" customFormat="1" ht="18.75" customHeight="1">
      <c r="A94" s="432"/>
    </row>
    <row r="95" spans="1:1" s="433" customFormat="1" ht="18.75" customHeight="1">
      <c r="A95" s="432"/>
    </row>
    <row r="96" spans="1:1" s="433" customFormat="1" ht="18.75" customHeight="1">
      <c r="A96" s="432"/>
    </row>
    <row r="97" spans="1:10" s="433" customFormat="1" ht="18.75" customHeight="1">
      <c r="A97" s="432"/>
    </row>
    <row r="98" spans="1:10" s="433" customFormat="1" ht="18.75" customHeight="1">
      <c r="A98" s="432"/>
    </row>
    <row r="99" spans="1:10" ht="22.5" customHeight="1">
      <c r="A99" s="1174"/>
      <c r="B99" s="1175"/>
      <c r="C99" s="1174"/>
      <c r="D99" s="1174"/>
      <c r="E99" s="1174"/>
      <c r="F99" s="1174"/>
      <c r="G99" s="1174"/>
      <c r="H99" s="1174"/>
      <c r="I99" s="1174"/>
      <c r="J99" s="1223"/>
    </row>
    <row r="100" spans="1:10" s="433" customFormat="1" ht="18.75" customHeight="1">
      <c r="A100" s="432"/>
    </row>
    <row r="101" spans="1:10" s="433" customFormat="1" ht="18.75" customHeight="1">
      <c r="A101" s="432"/>
    </row>
    <row r="102" spans="1:10" s="50" customFormat="1" ht="12.75" customHeight="1">
      <c r="A102" s="2041" t="s">
        <v>1940</v>
      </c>
    </row>
    <row r="103" spans="1:10" s="433" customFormat="1" ht="18.75" customHeight="1">
      <c r="A103" s="432"/>
    </row>
    <row r="104" spans="1:10" s="433" customFormat="1" ht="18.75" customHeight="1">
      <c r="A104" s="432"/>
    </row>
    <row r="105" spans="1:10" s="433" customFormat="1" ht="18.75" customHeight="1">
      <c r="A105" s="432"/>
    </row>
    <row r="106" spans="1:10" s="433" customFormat="1" ht="18.75" customHeight="1">
      <c r="A106" s="432"/>
    </row>
    <row r="107" spans="1:10" s="433" customFormat="1" ht="18.75" customHeight="1">
      <c r="A107" s="432"/>
    </row>
    <row r="108" spans="1:10" s="433" customFormat="1" ht="18.75" customHeight="1">
      <c r="A108" s="432"/>
    </row>
    <row r="109" spans="1:10" s="433" customFormat="1" ht="18.75" customHeight="1">
      <c r="A109" s="432"/>
    </row>
    <row r="110" spans="1:10" s="433" customFormat="1" ht="18.75" customHeight="1">
      <c r="A110" s="432"/>
    </row>
    <row r="111" spans="1:10" s="433" customFormat="1" ht="18.75" customHeight="1">
      <c r="A111" s="432"/>
    </row>
    <row r="112" spans="1:10" s="433" customFormat="1" ht="18.75" customHeight="1">
      <c r="A112" s="432"/>
    </row>
    <row r="113" spans="1:1" s="433" customFormat="1" ht="18.75" customHeight="1">
      <c r="A113" s="432"/>
    </row>
    <row r="114" spans="1:1" s="433" customFormat="1" ht="18.75" customHeight="1">
      <c r="A114" s="432"/>
    </row>
    <row r="115" spans="1:1" s="433" customFormat="1" ht="18.75" customHeight="1">
      <c r="A115" s="432"/>
    </row>
    <row r="116" spans="1:1" s="433" customFormat="1" ht="18.75" customHeight="1">
      <c r="A116" s="432"/>
    </row>
    <row r="117" spans="1:1" s="433" customFormat="1" ht="18.75" customHeight="1">
      <c r="A117" s="432"/>
    </row>
    <row r="118" spans="1:1" s="433" customFormat="1" ht="18.75" customHeight="1">
      <c r="A118" s="432"/>
    </row>
    <row r="119" spans="1:1" s="433" customFormat="1" ht="18.75" customHeight="1">
      <c r="A119" s="432"/>
    </row>
    <row r="120" spans="1:1" s="50" customFormat="1" ht="12.75" customHeight="1">
      <c r="A120" s="2041" t="s">
        <v>1939</v>
      </c>
    </row>
    <row r="121" spans="1:1" s="433" customFormat="1" ht="18.75" customHeight="1">
      <c r="A121" s="432"/>
    </row>
    <row r="122" spans="1:1" s="433" customFormat="1" ht="18.75" customHeight="1">
      <c r="A122" s="432"/>
    </row>
    <row r="123" spans="1:1" s="433" customFormat="1" ht="18.75" customHeight="1">
      <c r="A123" s="432"/>
    </row>
    <row r="124" spans="1:1" s="433" customFormat="1" ht="18.75" customHeight="1">
      <c r="A124" s="432"/>
    </row>
    <row r="125" spans="1:1" s="433" customFormat="1" ht="18.75" customHeight="1">
      <c r="A125" s="432"/>
    </row>
    <row r="126" spans="1:1" s="433" customFormat="1" ht="18.75" customHeight="1">
      <c r="A126" s="432"/>
    </row>
    <row r="127" spans="1:1" s="433" customFormat="1" ht="18.75" customHeight="1">
      <c r="A127" s="432"/>
    </row>
    <row r="128" spans="1:1" s="433" customFormat="1" ht="18.75" customHeight="1">
      <c r="A128" s="432"/>
    </row>
    <row r="129" spans="1:11" s="433" customFormat="1" ht="18.75" customHeight="1">
      <c r="A129" s="432"/>
    </row>
    <row r="130" spans="1:11" s="433" customFormat="1" ht="18.75" customHeight="1">
      <c r="A130" s="432"/>
    </row>
    <row r="131" spans="1:11" s="433" customFormat="1" ht="18.75" customHeight="1">
      <c r="A131" s="432"/>
    </row>
    <row r="132" spans="1:11" s="433" customFormat="1" ht="18.75" customHeight="1">
      <c r="A132" s="432"/>
    </row>
    <row r="133" spans="1:11" s="1221" customFormat="1" ht="12.75" customHeight="1">
      <c r="A133" s="2040" t="s">
        <v>1675</v>
      </c>
      <c r="B133" s="2040"/>
      <c r="C133" s="2040"/>
      <c r="D133" s="2040"/>
      <c r="E133" s="2040"/>
      <c r="F133" s="2040"/>
      <c r="G133" s="2040"/>
      <c r="H133" s="2040"/>
      <c r="I133" s="2040"/>
      <c r="J133" s="2040"/>
    </row>
    <row r="134" spans="1:11" s="50" customFormat="1" ht="12" customHeight="1"/>
    <row r="135" spans="1:11" ht="22.5" customHeight="1">
      <c r="A135" s="1174"/>
      <c r="B135" s="1175"/>
      <c r="C135" s="1174"/>
      <c r="D135" s="1174"/>
      <c r="E135" s="1174"/>
      <c r="F135" s="1174"/>
      <c r="G135" s="1174"/>
      <c r="H135" s="1174"/>
      <c r="I135" s="1174"/>
      <c r="J135" s="1223"/>
    </row>
    <row r="136" spans="1:11" s="433" customFormat="1" ht="18.75" customHeight="1">
      <c r="A136" s="432" t="s">
        <v>1078</v>
      </c>
    </row>
    <row r="137" spans="1:11" s="50" customFormat="1" ht="12" customHeight="1"/>
    <row r="138" spans="1:11" s="142" customFormat="1" ht="13.5" customHeight="1">
      <c r="A138" s="70" t="s">
        <v>1</v>
      </c>
      <c r="B138" s="947" t="s">
        <v>1812</v>
      </c>
      <c r="C138" s="292" t="s">
        <v>1683</v>
      </c>
      <c r="D138" s="292" t="s">
        <v>1650</v>
      </c>
      <c r="E138" s="292" t="s">
        <v>1577</v>
      </c>
      <c r="F138" s="292" t="s">
        <v>1325</v>
      </c>
      <c r="G138" s="292" t="s">
        <v>1288</v>
      </c>
      <c r="H138" s="292" t="s">
        <v>1219</v>
      </c>
      <c r="I138" s="292" t="s">
        <v>1120</v>
      </c>
      <c r="J138" s="292" t="s">
        <v>1075</v>
      </c>
      <c r="K138" s="1224"/>
    </row>
    <row r="139" spans="1:11" s="142" customFormat="1" ht="12" customHeight="1">
      <c r="A139" s="294" t="s">
        <v>287</v>
      </c>
      <c r="B139" s="1557">
        <v>447.11534290240002</v>
      </c>
      <c r="C139" s="297">
        <v>429.98436933969055</v>
      </c>
      <c r="D139" s="295">
        <v>421.20277507040953</v>
      </c>
      <c r="E139" s="295">
        <v>297.18336999999997</v>
      </c>
      <c r="F139" s="295">
        <v>459.99049200000002</v>
      </c>
      <c r="G139" s="295">
        <v>501.83676500000001</v>
      </c>
      <c r="H139" s="295">
        <v>445.59035499999993</v>
      </c>
      <c r="I139" s="295">
        <v>418.95655999999997</v>
      </c>
      <c r="J139" s="295">
        <v>447.125947</v>
      </c>
      <c r="K139" s="1225"/>
    </row>
    <row r="140" spans="1:11" s="142" customFormat="1" ht="12" customHeight="1">
      <c r="A140" s="294" t="s">
        <v>288</v>
      </c>
      <c r="B140" s="1557">
        <v>11161.4714264088</v>
      </c>
      <c r="C140" s="297">
        <v>11660.047430590897</v>
      </c>
      <c r="D140" s="295">
        <v>12253.029014899001</v>
      </c>
      <c r="E140" s="295">
        <v>12310.886603000001</v>
      </c>
      <c r="F140" s="295">
        <v>12504.163683000001</v>
      </c>
      <c r="G140" s="295">
        <v>13127.877607000002</v>
      </c>
      <c r="H140" s="295">
        <v>13077.747200999995</v>
      </c>
      <c r="I140" s="295">
        <v>13045.832043000002</v>
      </c>
      <c r="J140" s="295">
        <v>12887.106483</v>
      </c>
      <c r="K140" s="1225"/>
    </row>
    <row r="141" spans="1:11" s="142" customFormat="1" ht="12" customHeight="1">
      <c r="A141" s="294" t="s">
        <v>289</v>
      </c>
      <c r="B141" s="1557">
        <v>145.3386268767</v>
      </c>
      <c r="C141" s="297">
        <v>203.44122044220009</v>
      </c>
      <c r="D141" s="295">
        <v>147.89182179790001</v>
      </c>
      <c r="E141" s="295">
        <v>136.83747699999998</v>
      </c>
      <c r="F141" s="295">
        <v>130.628128</v>
      </c>
      <c r="G141" s="295">
        <v>174.26108300000004</v>
      </c>
      <c r="H141" s="295">
        <v>175.888172</v>
      </c>
      <c r="I141" s="295">
        <v>174.80819499999998</v>
      </c>
      <c r="J141" s="295">
        <v>118.008185</v>
      </c>
      <c r="K141" s="1225"/>
    </row>
    <row r="142" spans="1:11" s="142" customFormat="1" ht="12" customHeight="1">
      <c r="A142" s="294" t="s">
        <v>290</v>
      </c>
      <c r="B142" s="1557">
        <v>1126.8408232347999</v>
      </c>
      <c r="C142" s="297">
        <v>1118.0527039809997</v>
      </c>
      <c r="D142" s="295">
        <v>1155.1933503304001</v>
      </c>
      <c r="E142" s="295">
        <v>1162.8092610000001</v>
      </c>
      <c r="F142" s="295">
        <v>1219.2351759999999</v>
      </c>
      <c r="G142" s="295">
        <v>1201.4089389999999</v>
      </c>
      <c r="H142" s="295">
        <v>1219.282559</v>
      </c>
      <c r="I142" s="295">
        <v>1309.8475540000002</v>
      </c>
      <c r="J142" s="295">
        <v>1347.6769019999999</v>
      </c>
      <c r="K142" s="1225"/>
    </row>
    <row r="143" spans="1:11" s="142" customFormat="1" ht="12" customHeight="1">
      <c r="A143" s="296" t="s">
        <v>291</v>
      </c>
      <c r="B143" s="1557">
        <v>72.638489665800094</v>
      </c>
      <c r="C143" s="297">
        <v>95.753651951700007</v>
      </c>
      <c r="D143" s="295">
        <v>81.100184895400076</v>
      </c>
      <c r="E143" s="295">
        <v>80.693874999999991</v>
      </c>
      <c r="F143" s="295">
        <v>79.842949000000004</v>
      </c>
      <c r="G143" s="297">
        <v>84.337212000000022</v>
      </c>
      <c r="H143" s="297">
        <v>75.734733000000006</v>
      </c>
      <c r="I143" s="297">
        <v>83.288185999999996</v>
      </c>
      <c r="J143" s="297">
        <v>72.796064999999999</v>
      </c>
      <c r="K143" s="1225"/>
    </row>
    <row r="144" spans="1:11" s="142" customFormat="1" ht="12" customHeight="1">
      <c r="A144" s="299" t="s">
        <v>292</v>
      </c>
      <c r="B144" s="1557">
        <v>341.60312699090002</v>
      </c>
      <c r="C144" s="297">
        <v>427.07683853499964</v>
      </c>
      <c r="D144" s="295">
        <v>289.84033261690035</v>
      </c>
      <c r="E144" s="295">
        <v>436.34425600000003</v>
      </c>
      <c r="F144" s="295">
        <v>430.88123000000002</v>
      </c>
      <c r="G144" s="300">
        <v>443.35332500000004</v>
      </c>
      <c r="H144" s="315">
        <v>296.61398599999995</v>
      </c>
      <c r="I144" s="300">
        <v>393.11601100000001</v>
      </c>
      <c r="J144" s="300">
        <v>322.98295999999999</v>
      </c>
      <c r="K144" s="1225"/>
    </row>
    <row r="145" spans="1:11" s="142" customFormat="1" ht="12" customHeight="1">
      <c r="A145" s="305" t="s">
        <v>293</v>
      </c>
      <c r="B145" s="951">
        <v>13295.0078360794</v>
      </c>
      <c r="C145" s="1304">
        <v>13934.356214840494</v>
      </c>
      <c r="D145" s="306">
        <v>14348.257479610003</v>
      </c>
      <c r="E145" s="306">
        <v>14424.754842000002</v>
      </c>
      <c r="F145" s="306">
        <v>14824.741658000003</v>
      </c>
      <c r="G145" s="306">
        <v>15533.074932000003</v>
      </c>
      <c r="H145" s="306">
        <v>15290.857004999998</v>
      </c>
      <c r="I145" s="306">
        <v>15425.848549</v>
      </c>
      <c r="J145" s="306">
        <v>15195.696543</v>
      </c>
      <c r="K145" s="1225"/>
    </row>
    <row r="146" spans="1:11" s="142" customFormat="1" ht="12" customHeight="1">
      <c r="A146" s="1841" t="s">
        <v>294</v>
      </c>
      <c r="B146" s="948">
        <v>-313.36392960260002</v>
      </c>
      <c r="C146" s="1305">
        <v>-369.47308378429989</v>
      </c>
      <c r="D146" s="302">
        <v>-313.9638059081002</v>
      </c>
      <c r="E146" s="302">
        <v>-330.92345599999993</v>
      </c>
      <c r="F146" s="302">
        <v>-350.81774000000001</v>
      </c>
      <c r="G146" s="302">
        <v>-401.36569600000007</v>
      </c>
      <c r="H146" s="302">
        <v>-306.73603299999991</v>
      </c>
      <c r="I146" s="302">
        <v>-491.95208800000012</v>
      </c>
      <c r="J146" s="302">
        <v>-555.08677799999998</v>
      </c>
      <c r="K146" s="1225"/>
    </row>
    <row r="147" spans="1:11" s="142" customFormat="1" ht="12" customHeight="1">
      <c r="A147" s="1841" t="s">
        <v>295</v>
      </c>
      <c r="B147" s="1557">
        <v>-1676.4866210366999</v>
      </c>
      <c r="C147" s="297">
        <v>-1820.6192408555</v>
      </c>
      <c r="D147" s="295">
        <v>-2265.1082326964997</v>
      </c>
      <c r="E147" s="295">
        <v>-2531.6146029999995</v>
      </c>
      <c r="F147" s="295">
        <v>-2776.4739100000002</v>
      </c>
      <c r="G147" s="295">
        <v>-3217.8396299999986</v>
      </c>
      <c r="H147" s="295">
        <v>-3391.0487780000012</v>
      </c>
      <c r="I147" s="295">
        <v>-3603.0007549999996</v>
      </c>
      <c r="J147" s="295">
        <v>-3614.7005610000001</v>
      </c>
      <c r="K147" s="1225"/>
    </row>
    <row r="148" spans="1:11" s="142" customFormat="1" ht="12" customHeight="1">
      <c r="A148" s="1841" t="s">
        <v>296</v>
      </c>
      <c r="B148" s="1557">
        <v>-3250.5269039230998</v>
      </c>
      <c r="C148" s="297">
        <v>-3237.8975306994989</v>
      </c>
      <c r="D148" s="295">
        <v>-3268.1040497858999</v>
      </c>
      <c r="E148" s="295">
        <v>-3101.5703519999997</v>
      </c>
      <c r="F148" s="295">
        <v>-3201.7670410000001</v>
      </c>
      <c r="G148" s="295">
        <v>-3195.5668940000014</v>
      </c>
      <c r="H148" s="295">
        <v>-3116.1705719999991</v>
      </c>
      <c r="I148" s="295">
        <v>-3176.1953939999999</v>
      </c>
      <c r="J148" s="295">
        <v>-3145.5373960000002</v>
      </c>
      <c r="K148" s="1225"/>
    </row>
    <row r="149" spans="1:11" s="142" customFormat="1" ht="12" customHeight="1">
      <c r="A149" s="1821" t="s">
        <v>297</v>
      </c>
      <c r="B149" s="1557">
        <v>-136.9793448993</v>
      </c>
      <c r="C149" s="297">
        <v>-139.90685343550007</v>
      </c>
      <c r="D149" s="295">
        <v>-138.85016842309992</v>
      </c>
      <c r="E149" s="295">
        <v>-145.88295299999999</v>
      </c>
      <c r="F149" s="295">
        <v>-144.715937</v>
      </c>
      <c r="G149" s="295">
        <v>-143.62002699999999</v>
      </c>
      <c r="H149" s="297">
        <v>-144.21826500000003</v>
      </c>
      <c r="I149" s="295">
        <v>-142.66389899999999</v>
      </c>
      <c r="J149" s="295">
        <v>-141.196924</v>
      </c>
      <c r="K149" s="1225"/>
    </row>
    <row r="150" spans="1:11" s="142" customFormat="1" ht="12" customHeight="1">
      <c r="A150" s="1821" t="s">
        <v>1744</v>
      </c>
      <c r="B150" s="1557">
        <v>-192.5502380042</v>
      </c>
      <c r="C150" s="297">
        <v>-201.549855124</v>
      </c>
      <c r="D150" s="295">
        <v>-231.21225199399998</v>
      </c>
      <c r="E150" s="295">
        <v>-207.015837</v>
      </c>
      <c r="F150" s="295">
        <v>-205.46984499999999</v>
      </c>
      <c r="G150" s="295">
        <v>-189.35651900000005</v>
      </c>
      <c r="H150" s="297">
        <v>-197.69086199999998</v>
      </c>
      <c r="I150" s="295">
        <v>-200.59928000000002</v>
      </c>
      <c r="J150" s="295">
        <v>-192.279606</v>
      </c>
      <c r="K150" s="1225"/>
    </row>
    <row r="151" spans="1:11" s="142" customFormat="1" ht="12" customHeight="1">
      <c r="A151" s="318" t="s">
        <v>1742</v>
      </c>
      <c r="B151" s="950">
        <v>988.12350867433997</v>
      </c>
      <c r="C151" s="315">
        <v>897.56313115179933</v>
      </c>
      <c r="D151" s="300">
        <v>849.93528395355986</v>
      </c>
      <c r="E151" s="300">
        <v>620.44777199999999</v>
      </c>
      <c r="F151" s="300">
        <v>441.20245799999998</v>
      </c>
      <c r="G151" s="300">
        <v>315.04723899999999</v>
      </c>
      <c r="H151" s="315">
        <v>92.949811000000011</v>
      </c>
      <c r="I151" s="300">
        <v>55.910522000000014</v>
      </c>
      <c r="J151" s="300">
        <v>144.34814399999999</v>
      </c>
      <c r="K151" s="1225"/>
    </row>
    <row r="152" spans="1:11" s="142" customFormat="1" ht="12" customHeight="1">
      <c r="A152" s="1228" t="s">
        <v>60</v>
      </c>
      <c r="B152" s="951">
        <v>-4581.7835287915595</v>
      </c>
      <c r="C152" s="1304">
        <v>-4871.8834327470031</v>
      </c>
      <c r="D152" s="306">
        <v>-5367.3032258540388</v>
      </c>
      <c r="E152" s="306">
        <v>-5696.559428999999</v>
      </c>
      <c r="F152" s="306">
        <v>-6238.042015</v>
      </c>
      <c r="G152" s="306">
        <v>-6832.7015280000014</v>
      </c>
      <c r="H152" s="306">
        <v>-7062.9146980000005</v>
      </c>
      <c r="I152" s="306">
        <v>-7558.5008939999998</v>
      </c>
      <c r="J152" s="306">
        <v>-7504.4531209999996</v>
      </c>
      <c r="K152" s="1225"/>
    </row>
    <row r="153" spans="1:11" s="142" customFormat="1" ht="12" customHeight="1">
      <c r="A153" s="305" t="s">
        <v>13</v>
      </c>
      <c r="B153" s="951">
        <v>8713.2243072878391</v>
      </c>
      <c r="C153" s="1304">
        <v>9062.4727820934986</v>
      </c>
      <c r="D153" s="306">
        <v>8980.954253756001</v>
      </c>
      <c r="E153" s="306">
        <v>8728.1954130000031</v>
      </c>
      <c r="F153" s="306">
        <v>8586.6996430000036</v>
      </c>
      <c r="G153" s="306">
        <v>8700.3734040000018</v>
      </c>
      <c r="H153" s="306">
        <v>8227.9423079999979</v>
      </c>
      <c r="I153" s="306">
        <v>7867.3476540000011</v>
      </c>
      <c r="J153" s="306">
        <v>7691.2434219999996</v>
      </c>
      <c r="K153" s="1225"/>
    </row>
    <row r="154" spans="1:11" s="52" customFormat="1" ht="7.5" customHeight="1">
      <c r="A154" s="53" t="s">
        <v>0</v>
      </c>
      <c r="B154" s="56"/>
      <c r="C154" s="56"/>
      <c r="D154" s="56"/>
      <c r="E154" s="55"/>
      <c r="F154" s="56"/>
      <c r="G154" s="56"/>
      <c r="H154" s="56"/>
      <c r="I154" s="56"/>
      <c r="J154" s="55"/>
      <c r="K154" s="51"/>
    </row>
    <row r="155" spans="1:11" s="59" customFormat="1" ht="12.75" customHeight="1">
      <c r="A155" s="2006" t="s">
        <v>1745</v>
      </c>
      <c r="B155" s="2007"/>
      <c r="C155" s="1309"/>
      <c r="D155" s="1309"/>
      <c r="E155" s="1309"/>
      <c r="F155" s="122"/>
      <c r="G155" s="122"/>
      <c r="H155" s="122"/>
      <c r="I155" s="122"/>
      <c r="J155" s="1309"/>
      <c r="K155" s="122"/>
    </row>
    <row r="156" spans="1:11" s="59" customFormat="1" ht="12.75" customHeight="1">
      <c r="A156" s="1141" t="s">
        <v>1743</v>
      </c>
      <c r="B156" s="58"/>
      <c r="C156" s="122"/>
      <c r="D156" s="122"/>
      <c r="E156" s="122"/>
      <c r="F156" s="122"/>
      <c r="G156" s="122"/>
      <c r="H156" s="122"/>
      <c r="I156" s="122"/>
      <c r="J156" s="1309"/>
      <c r="K156" s="122"/>
    </row>
    <row r="157" spans="1:11" s="544" customFormat="1" ht="22.5" customHeight="1">
      <c r="A157" s="562"/>
    </row>
    <row r="158" spans="1:11" s="495" customFormat="1" ht="18.75">
      <c r="A158" s="432" t="s">
        <v>1676</v>
      </c>
      <c r="B158" s="432"/>
      <c r="C158" s="432"/>
      <c r="D158" s="432"/>
      <c r="E158" s="432"/>
      <c r="F158" s="1310"/>
      <c r="G158" s="432"/>
      <c r="H158" s="432"/>
      <c r="I158" s="432"/>
      <c r="J158" s="432"/>
      <c r="K158" s="432"/>
    </row>
    <row r="159" spans="1:11" s="495" customFormat="1" ht="12.75">
      <c r="A159" s="50"/>
      <c r="B159" s="50"/>
      <c r="C159" s="50"/>
      <c r="D159" s="1582"/>
      <c r="E159" s="50"/>
      <c r="F159" s="50"/>
      <c r="G159" s="50"/>
      <c r="H159" s="50"/>
      <c r="I159" s="50"/>
      <c r="J159" s="50"/>
      <c r="K159" s="50"/>
    </row>
    <row r="160" spans="1:11" s="495" customFormat="1" ht="12.75">
      <c r="A160" s="496" t="s">
        <v>1</v>
      </c>
      <c r="B160" s="947" t="s">
        <v>1812</v>
      </c>
      <c r="C160" s="292" t="s">
        <v>1683</v>
      </c>
      <c r="D160" s="292" t="s">
        <v>1650</v>
      </c>
      <c r="E160" s="292" t="s">
        <v>1577</v>
      </c>
      <c r="F160" s="292" t="s">
        <v>1325</v>
      </c>
      <c r="G160" s="292" t="s">
        <v>1288</v>
      </c>
      <c r="H160" s="292" t="s">
        <v>1219</v>
      </c>
      <c r="I160" s="292" t="s">
        <v>1120</v>
      </c>
      <c r="J160" s="292" t="s">
        <v>1075</v>
      </c>
    </row>
    <row r="161" spans="1:11" s="521" customFormat="1" ht="12.75">
      <c r="A161" s="520" t="s">
        <v>13</v>
      </c>
      <c r="B161" s="1236">
        <v>8713.3166969355007</v>
      </c>
      <c r="C161" s="1308">
        <v>9062.4298717984966</v>
      </c>
      <c r="D161" s="1308">
        <v>8980.9485612208991</v>
      </c>
      <c r="E161" s="351">
        <v>8728.1954148500008</v>
      </c>
      <c r="F161" s="384">
        <v>8586.6996427320009</v>
      </c>
      <c r="G161" s="351">
        <v>8700.3734040000018</v>
      </c>
      <c r="H161" s="351">
        <v>8227.9423072450008</v>
      </c>
      <c r="I161" s="384">
        <v>7867.345751803</v>
      </c>
      <c r="J161" s="384">
        <v>7691.2433246340006</v>
      </c>
    </row>
    <row r="162" spans="1:11" s="1421" customFormat="1" ht="12.75">
      <c r="A162" s="1422"/>
      <c r="B162" s="1418"/>
      <c r="C162" s="1418"/>
      <c r="D162" s="1419"/>
      <c r="E162" s="1420"/>
      <c r="F162" s="1419"/>
      <c r="G162" s="1419"/>
      <c r="H162" s="1437"/>
      <c r="K162" s="50"/>
    </row>
    <row r="163" spans="1:11" s="521" customFormat="1" ht="22.5" customHeight="1">
      <c r="A163" s="1444" t="s">
        <v>1076</v>
      </c>
      <c r="B163" s="1423" t="s">
        <v>1814</v>
      </c>
      <c r="C163" s="1424" t="s">
        <v>1684</v>
      </c>
      <c r="D163" s="1424" t="s">
        <v>1651</v>
      </c>
      <c r="E163" s="1424" t="s">
        <v>1579</v>
      </c>
      <c r="F163" s="1424" t="s">
        <v>1327</v>
      </c>
      <c r="G163" s="1425" t="s">
        <v>1289</v>
      </c>
      <c r="H163" s="1424" t="s">
        <v>1220</v>
      </c>
      <c r="I163" s="1424" t="s">
        <v>1221</v>
      </c>
    </row>
    <row r="164" spans="1:11" s="495" customFormat="1" ht="12.75">
      <c r="A164" s="1306" t="s">
        <v>508</v>
      </c>
      <c r="B164" s="1805">
        <v>-309.3468436090705</v>
      </c>
      <c r="C164" s="436">
        <v>-99.919811988111121</v>
      </c>
      <c r="D164" s="436">
        <v>50.189084419666827</v>
      </c>
      <c r="E164" s="435">
        <v>149.40353742132021</v>
      </c>
      <c r="F164" s="435">
        <v>-54.98614961549238</v>
      </c>
      <c r="G164" s="435">
        <v>119.00240659196908</v>
      </c>
      <c r="H164" s="435">
        <v>83.018927000964496</v>
      </c>
      <c r="I164" s="435">
        <v>90.345155074165831</v>
      </c>
    </row>
    <row r="165" spans="1:11" s="495" customFormat="1" ht="12.75">
      <c r="A165" s="1306" t="s">
        <v>507</v>
      </c>
      <c r="B165" s="1805">
        <v>-1.0360450197503042</v>
      </c>
      <c r="C165" s="436">
        <v>-2.2858253510571287</v>
      </c>
      <c r="D165" s="436">
        <v>1.9490422456984224</v>
      </c>
      <c r="E165" s="435">
        <v>-2.9148415163029253</v>
      </c>
      <c r="F165" s="435">
        <v>-4.1007640178049227</v>
      </c>
      <c r="G165" s="435">
        <v>-0.93239215237107953</v>
      </c>
      <c r="H165" s="435">
        <v>-11.571588627868639</v>
      </c>
      <c r="I165" s="435">
        <v>-3.422422564302674</v>
      </c>
    </row>
    <row r="166" spans="1:11" s="495" customFormat="1" ht="12.75">
      <c r="A166" s="1306" t="s">
        <v>506</v>
      </c>
      <c r="B166" s="1805">
        <v>-117.01306083664545</v>
      </c>
      <c r="C166" s="436">
        <v>-103.37387858508644</v>
      </c>
      <c r="D166" s="436">
        <v>-157.15037833546938</v>
      </c>
      <c r="E166" s="435">
        <v>-377.39107045231816</v>
      </c>
      <c r="F166" s="435">
        <v>-14.486707232307936</v>
      </c>
      <c r="G166" s="435">
        <v>-15.206411291791174</v>
      </c>
      <c r="H166" s="435">
        <v>-352.51516895806543</v>
      </c>
      <c r="I166" s="435">
        <v>-26.449402678988001</v>
      </c>
    </row>
    <row r="167" spans="1:11" s="495" customFormat="1" ht="12.75">
      <c r="A167" s="1306" t="s">
        <v>505</v>
      </c>
      <c r="B167" s="1805">
        <v>284.8145161747679</v>
      </c>
      <c r="C167" s="436">
        <v>103.20451866686486</v>
      </c>
      <c r="D167" s="436">
        <v>227.27232573890981</v>
      </c>
      <c r="E167" s="435">
        <v>253.9048724495949</v>
      </c>
      <c r="F167" s="435">
        <v>89.708650974938209</v>
      </c>
      <c r="G167" s="435">
        <v>40.306313081578423</v>
      </c>
      <c r="H167" s="435">
        <v>253.90397338243224</v>
      </c>
      <c r="I167" s="435">
        <v>70.613248930385197</v>
      </c>
      <c r="J167" s="1307"/>
    </row>
    <row r="168" spans="1:11" s="495" customFormat="1" ht="12.75">
      <c r="A168" s="1306" t="s">
        <v>504</v>
      </c>
      <c r="B168" s="1805">
        <v>75.809673997232352</v>
      </c>
      <c r="C168" s="436">
        <v>72.34013035909301</v>
      </c>
      <c r="D168" s="436">
        <v>146.78626066828701</v>
      </c>
      <c r="E168" s="435">
        <v>-13.636604217334822</v>
      </c>
      <c r="F168" s="435">
        <v>263.96867046766658</v>
      </c>
      <c r="G168" s="435">
        <v>141.49156956688819</v>
      </c>
      <c r="H168" s="435">
        <v>50.527940552783832</v>
      </c>
      <c r="I168" s="435">
        <v>-32.576814589397578</v>
      </c>
    </row>
    <row r="169" spans="1:11" s="495" customFormat="1" ht="12.75">
      <c r="A169" s="1306" t="s">
        <v>503</v>
      </c>
      <c r="B169" s="1805">
        <v>-88.363082154832597</v>
      </c>
      <c r="C169" s="436">
        <v>0</v>
      </c>
      <c r="D169" s="436">
        <v>85.865344800583713</v>
      </c>
      <c r="E169" s="435">
        <v>86.067195718573203</v>
      </c>
      <c r="F169" s="435">
        <v>-165.54445709172415</v>
      </c>
      <c r="G169" s="435">
        <v>0</v>
      </c>
      <c r="H169" s="436">
        <v>79.849299552791194</v>
      </c>
      <c r="I169" s="435">
        <v>78.951653918979531</v>
      </c>
    </row>
    <row r="170" spans="1:11" s="495" customFormat="1" ht="12.75">
      <c r="A170" s="1306" t="s">
        <v>552</v>
      </c>
      <c r="B170" s="1805">
        <v>-7.7531414731370205</v>
      </c>
      <c r="C170" s="436">
        <v>-2.0252985479528434</v>
      </c>
      <c r="D170" s="436">
        <v>-37.25753061408011</v>
      </c>
      <c r="E170" s="435">
        <v>-6.4186369999999897</v>
      </c>
      <c r="F170" s="435">
        <v>-42.50668399999995</v>
      </c>
      <c r="G170" s="435">
        <v>-21.982049100000154</v>
      </c>
      <c r="H170" s="435">
        <v>71.188300200000072</v>
      </c>
      <c r="I170" s="435">
        <v>25.747956900000077</v>
      </c>
    </row>
    <row r="171" spans="1:11" s="495" customFormat="1" ht="12.75">
      <c r="A171" s="1306" t="s">
        <v>502</v>
      </c>
      <c r="B171" s="1805">
        <v>-186.22518194156419</v>
      </c>
      <c r="C171" s="436">
        <v>113.54145602384763</v>
      </c>
      <c r="D171" s="436">
        <v>-64.900992552696437</v>
      </c>
      <c r="E171" s="436">
        <v>52.481319714469265</v>
      </c>
      <c r="F171" s="436">
        <v>-185.72632099627691</v>
      </c>
      <c r="G171" s="436">
        <v>209.75166030172642</v>
      </c>
      <c r="H171" s="436">
        <v>186.19487233896217</v>
      </c>
      <c r="I171" s="436">
        <v>-27.108947821841582</v>
      </c>
      <c r="J171" s="1642"/>
    </row>
    <row r="172" spans="1:11" s="495" customFormat="1" ht="12.75">
      <c r="A172" s="1445" t="s">
        <v>51</v>
      </c>
      <c r="B172" s="2204">
        <v>-349.11345486299615</v>
      </c>
      <c r="C172" s="2205">
        <v>81.481310577597469</v>
      </c>
      <c r="D172" s="2205">
        <v>252.75314637089832</v>
      </c>
      <c r="E172" s="2206">
        <v>141.49577211799988</v>
      </c>
      <c r="F172" s="2206">
        <v>-113.67376151099961</v>
      </c>
      <c r="G172" s="2206">
        <v>472.43109675500091</v>
      </c>
      <c r="H172" s="2206">
        <v>360.59655544200086</v>
      </c>
      <c r="I172" s="2206">
        <v>176.10042716899898</v>
      </c>
    </row>
    <row r="173" spans="1:11" s="495" customFormat="1" ht="7.5" customHeight="1"/>
    <row r="174" spans="1:11" s="277" customFormat="1" ht="12.75" customHeight="1">
      <c r="A174" s="1873" t="s">
        <v>1675</v>
      </c>
      <c r="B174" s="1873"/>
      <c r="C174" s="1873"/>
      <c r="D174" s="1873"/>
      <c r="E174" s="1873"/>
      <c r="F174" s="1873"/>
      <c r="G174" s="1873"/>
      <c r="H174" s="1873"/>
      <c r="I174" s="1873"/>
      <c r="J174" s="1873"/>
      <c r="K174" s="1221"/>
    </row>
    <row r="175" spans="1:11" ht="22.5" customHeight="1">
      <c r="B175" s="1413"/>
      <c r="C175" s="1550"/>
    </row>
    <row r="176" spans="1:11" ht="22.5" customHeight="1">
      <c r="B176" s="1413"/>
      <c r="F176" s="1550"/>
    </row>
    <row r="177" spans="2:2" ht="22.5" customHeight="1">
      <c r="B177" s="1413"/>
    </row>
  </sheetData>
  <mergeCells count="5">
    <mergeCell ref="A61:J61"/>
    <mergeCell ref="A59:J59"/>
    <mergeCell ref="A57:J57"/>
    <mergeCell ref="A60:J60"/>
    <mergeCell ref="L60:Z60"/>
  </mergeCells>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3" manualBreakCount="3">
    <brk id="61" max="16383" man="1"/>
    <brk id="98" max="16383" man="1"/>
    <brk id="13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K67"/>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42578125" style="62" customWidth="1"/>
    <col min="10" max="10" width="6.42578125" style="65" customWidth="1"/>
    <col min="11" max="16384" width="10.85546875" style="62"/>
  </cols>
  <sheetData>
    <row r="1" spans="1:10" s="98" customFormat="1" ht="22.5" customHeight="1">
      <c r="A1" s="545"/>
      <c r="B1" s="546"/>
      <c r="C1" s="546"/>
      <c r="D1" s="546"/>
      <c r="E1" s="546"/>
      <c r="F1" s="546"/>
      <c r="G1" s="546"/>
      <c r="H1" s="546"/>
      <c r="I1" s="546"/>
      <c r="J1" s="546"/>
    </row>
    <row r="2" spans="1:10" s="433" customFormat="1" ht="18.75" customHeight="1">
      <c r="A2" s="432" t="s">
        <v>594</v>
      </c>
    </row>
    <row r="3" spans="1:10" s="50" customFormat="1" ht="12" customHeight="1"/>
    <row r="4" spans="1:10" s="52" customFormat="1" ht="13.5" customHeight="1">
      <c r="A4" s="68" t="s">
        <v>1</v>
      </c>
      <c r="B4" s="947" t="s">
        <v>1812</v>
      </c>
      <c r="C4" s="292" t="s">
        <v>1683</v>
      </c>
      <c r="D4" s="292" t="s">
        <v>1650</v>
      </c>
      <c r="E4" s="292" t="s">
        <v>1577</v>
      </c>
      <c r="F4" s="292" t="s">
        <v>1325</v>
      </c>
      <c r="G4" s="292" t="s">
        <v>1288</v>
      </c>
      <c r="H4" s="292" t="s">
        <v>1219</v>
      </c>
      <c r="I4" s="292" t="s">
        <v>1120</v>
      </c>
      <c r="J4" s="292" t="s">
        <v>1075</v>
      </c>
    </row>
    <row r="5" spans="1:10" s="52" customFormat="1" ht="12" customHeight="1">
      <c r="A5" s="324" t="s">
        <v>52</v>
      </c>
      <c r="B5" s="2169">
        <v>507.30608405949999</v>
      </c>
      <c r="C5" s="2207">
        <v>443.30760254320012</v>
      </c>
      <c r="D5" s="2207">
        <v>514.86902556479993</v>
      </c>
      <c r="E5" s="2207">
        <v>442.09119001299996</v>
      </c>
      <c r="F5" s="2207">
        <v>492.44605786300002</v>
      </c>
      <c r="G5" s="2208">
        <v>506.88179800000012</v>
      </c>
      <c r="H5" s="2208">
        <v>551.49564099999998</v>
      </c>
      <c r="I5" s="2208">
        <v>540.00074600000016</v>
      </c>
      <c r="J5" s="2208">
        <v>504.43640699999997</v>
      </c>
    </row>
    <row r="6" spans="1:10" s="52" customFormat="1" ht="12" customHeight="1">
      <c r="A6" s="327" t="s">
        <v>53</v>
      </c>
      <c r="B6" s="1805">
        <v>272.57527304786004</v>
      </c>
      <c r="C6" s="436">
        <v>311.35854924495993</v>
      </c>
      <c r="D6" s="436">
        <v>273.62459395904</v>
      </c>
      <c r="E6" s="436">
        <v>274.57891307800003</v>
      </c>
      <c r="F6" s="436">
        <v>257.84271193799998</v>
      </c>
      <c r="G6" s="435">
        <v>294.68689199999994</v>
      </c>
      <c r="H6" s="435">
        <v>257.94029699999999</v>
      </c>
      <c r="I6" s="435">
        <v>235.218154</v>
      </c>
      <c r="J6" s="435">
        <v>245.63404299999999</v>
      </c>
    </row>
    <row r="7" spans="1:10" s="52" customFormat="1" ht="12" customHeight="1">
      <c r="A7" s="327" t="s">
        <v>111</v>
      </c>
      <c r="B7" s="1805">
        <v>117.5245176454</v>
      </c>
      <c r="C7" s="436">
        <v>125.27091712090001</v>
      </c>
      <c r="D7" s="436">
        <v>110.30090833869995</v>
      </c>
      <c r="E7" s="436">
        <v>376.25589124800001</v>
      </c>
      <c r="F7" s="436">
        <v>141.92245097199998</v>
      </c>
      <c r="G7" s="435">
        <v>180.94054400000007</v>
      </c>
      <c r="H7" s="435">
        <v>157.17017199999995</v>
      </c>
      <c r="I7" s="435">
        <v>129.82160400000001</v>
      </c>
      <c r="J7" s="435">
        <v>106.101686</v>
      </c>
    </row>
    <row r="8" spans="1:10" s="1393" customFormat="1" ht="12" customHeight="1">
      <c r="A8" s="1395" t="s">
        <v>57</v>
      </c>
      <c r="B8" s="1805">
        <v>135.22282350500001</v>
      </c>
      <c r="C8" s="2209">
        <v>164.97939507300001</v>
      </c>
      <c r="D8" s="2209">
        <v>109.56030262140004</v>
      </c>
      <c r="E8" s="2209">
        <v>226.28717002100001</v>
      </c>
      <c r="F8" s="2209">
        <v>215.39518669699999</v>
      </c>
      <c r="G8" s="2209">
        <v>204.13119399999994</v>
      </c>
      <c r="H8" s="2209">
        <v>155.52796599999999</v>
      </c>
      <c r="I8" s="2209">
        <v>146.05010600000003</v>
      </c>
      <c r="J8" s="2209">
        <v>234.13860299999999</v>
      </c>
    </row>
    <row r="9" spans="1:10" s="52" customFormat="1" ht="12" customHeight="1">
      <c r="A9" s="327" t="s">
        <v>54</v>
      </c>
      <c r="B9" s="1805">
        <v>245.11681140000002</v>
      </c>
      <c r="C9" s="436">
        <v>269.92115983999986</v>
      </c>
      <c r="D9" s="436">
        <v>281.41333562000005</v>
      </c>
      <c r="E9" s="436">
        <v>370.27706764000004</v>
      </c>
      <c r="F9" s="436">
        <v>279.01342212000003</v>
      </c>
      <c r="G9" s="435">
        <v>267.57908300000014</v>
      </c>
      <c r="H9" s="435">
        <v>281.74080100000009</v>
      </c>
      <c r="I9" s="435">
        <v>309.77610699999997</v>
      </c>
      <c r="J9" s="435">
        <v>235.60218900000001</v>
      </c>
    </row>
    <row r="10" spans="1:10" s="52" customFormat="1" ht="12" customHeight="1">
      <c r="A10" s="327" t="s">
        <v>55</v>
      </c>
      <c r="B10" s="1805">
        <v>39.904815425499997</v>
      </c>
      <c r="C10" s="436">
        <v>37.800398220300004</v>
      </c>
      <c r="D10" s="436">
        <v>24.174617805799993</v>
      </c>
      <c r="E10" s="436">
        <v>54.297785355999999</v>
      </c>
      <c r="F10" s="436">
        <v>45.649904395999997</v>
      </c>
      <c r="G10" s="435">
        <v>48.20920499999999</v>
      </c>
      <c r="H10" s="435">
        <v>52.839054000000012</v>
      </c>
      <c r="I10" s="435">
        <v>43.936598999999994</v>
      </c>
      <c r="J10" s="435">
        <v>48.062137</v>
      </c>
    </row>
    <row r="11" spans="1:10" s="52" customFormat="1" ht="12" customHeight="1">
      <c r="A11" s="327" t="s">
        <v>519</v>
      </c>
      <c r="B11" s="1805">
        <v>39.096925557199988</v>
      </c>
      <c r="C11" s="436">
        <v>52.876959639799999</v>
      </c>
      <c r="D11" s="436">
        <v>50.422184182900011</v>
      </c>
      <c r="E11" s="436">
        <v>54.584569031000001</v>
      </c>
      <c r="F11" s="436">
        <v>43.671818513000005</v>
      </c>
      <c r="G11" s="435">
        <v>70.617310000000003</v>
      </c>
      <c r="H11" s="435">
        <v>55.527076999999998</v>
      </c>
      <c r="I11" s="435">
        <v>46.418089000000002</v>
      </c>
      <c r="J11" s="435">
        <v>46.255220000000001</v>
      </c>
    </row>
    <row r="12" spans="1:10" s="52" customFormat="1" ht="12" customHeight="1">
      <c r="A12" s="327" t="s">
        <v>121</v>
      </c>
      <c r="B12" s="1805">
        <v>606.26844533999997</v>
      </c>
      <c r="C12" s="436">
        <v>595.25999297099997</v>
      </c>
      <c r="D12" s="436">
        <v>621.76958522899986</v>
      </c>
      <c r="E12" s="436">
        <v>631.59881412000004</v>
      </c>
      <c r="F12" s="436">
        <v>633.48762075999991</v>
      </c>
      <c r="G12" s="435">
        <v>686.12490699999989</v>
      </c>
      <c r="H12" s="435">
        <v>653.0183649999999</v>
      </c>
      <c r="I12" s="435">
        <v>671.76118300000007</v>
      </c>
      <c r="J12" s="435">
        <v>657.58858899999996</v>
      </c>
    </row>
    <row r="13" spans="1:10" s="52" customFormat="1" ht="12" customHeight="1">
      <c r="A13" s="327" t="s">
        <v>56</v>
      </c>
      <c r="B13" s="1805">
        <v>28.070280289999999</v>
      </c>
      <c r="C13" s="436">
        <v>80.897606136189978</v>
      </c>
      <c r="D13" s="436">
        <v>93.687133555609989</v>
      </c>
      <c r="E13" s="436">
        <v>59.143843294</v>
      </c>
      <c r="F13" s="436">
        <v>102.242986132</v>
      </c>
      <c r="G13" s="435">
        <v>54.149464000000023</v>
      </c>
      <c r="H13" s="435">
        <v>64.053369000000004</v>
      </c>
      <c r="I13" s="435">
        <v>118.797224</v>
      </c>
      <c r="J13" s="435">
        <v>106.68561</v>
      </c>
    </row>
    <row r="14" spans="1:10" s="52" customFormat="1" ht="12" customHeight="1">
      <c r="A14" s="328" t="s">
        <v>1084</v>
      </c>
      <c r="B14" s="1807">
        <v>1991.0859762704602</v>
      </c>
      <c r="C14" s="2210">
        <v>2081.672580789349</v>
      </c>
      <c r="D14" s="2210">
        <v>2079.8216868772497</v>
      </c>
      <c r="E14" s="2210">
        <v>2489.1152438009999</v>
      </c>
      <c r="F14" s="2210">
        <v>2211.6721593910002</v>
      </c>
      <c r="G14" s="2210">
        <v>2313.3203959999987</v>
      </c>
      <c r="H14" s="2210">
        <v>2229.3127420000005</v>
      </c>
      <c r="I14" s="2210">
        <v>2241.779814</v>
      </c>
      <c r="J14" s="2210">
        <v>2184.5044830000002</v>
      </c>
    </row>
    <row r="15" spans="1:10" s="52" customFormat="1" ht="12" customHeight="1">
      <c r="A15" s="455" t="s">
        <v>417</v>
      </c>
      <c r="B15" s="1805">
        <v>-98.016152062299994</v>
      </c>
      <c r="C15" s="436">
        <v>404.71864364939898</v>
      </c>
      <c r="D15" s="436">
        <v>28.499722646000038</v>
      </c>
      <c r="E15" s="436">
        <v>-55.955552273000002</v>
      </c>
      <c r="F15" s="436">
        <v>-254.06159324799998</v>
      </c>
      <c r="G15" s="435">
        <v>-245.39565800000003</v>
      </c>
      <c r="H15" s="435">
        <v>-65.86122499999999</v>
      </c>
      <c r="I15" s="435">
        <v>-139.295478</v>
      </c>
      <c r="J15" s="435">
        <v>982.57019500000001</v>
      </c>
    </row>
    <row r="16" spans="1:10" s="1394" customFormat="1" ht="12" customHeight="1">
      <c r="A16" s="1396" t="s">
        <v>416</v>
      </c>
      <c r="B16" s="1805">
        <v>1479.0737642592599</v>
      </c>
      <c r="C16" s="436">
        <v>1763.2852507090602</v>
      </c>
      <c r="D16" s="435">
        <v>983.99621134524</v>
      </c>
      <c r="E16" s="435">
        <v>1283.462775403</v>
      </c>
      <c r="F16" s="435">
        <v>1843.7005876120002</v>
      </c>
      <c r="G16" s="435">
        <v>16.210221000000274</v>
      </c>
      <c r="H16" s="435">
        <v>1433.9329059999995</v>
      </c>
      <c r="I16" s="435">
        <v>1238.3731560000001</v>
      </c>
      <c r="J16" s="435">
        <v>1702.4232179999999</v>
      </c>
    </row>
    <row r="17" spans="1:10" s="1394" customFormat="1" ht="12" customHeight="1">
      <c r="A17" s="1396" t="s">
        <v>219</v>
      </c>
      <c r="B17" s="1805">
        <v>1003.274</v>
      </c>
      <c r="C17" s="436">
        <v>-4.3019999999999996</v>
      </c>
      <c r="D17" s="436">
        <v>932.84400000000005</v>
      </c>
      <c r="E17" s="436">
        <v>-53.712000000000003</v>
      </c>
      <c r="F17" s="436">
        <v>1810.432</v>
      </c>
      <c r="G17" s="435">
        <v>508.00900000000001</v>
      </c>
      <c r="H17" s="435">
        <v>448.83600000000001</v>
      </c>
      <c r="I17" s="435">
        <v>33.197999999999979</v>
      </c>
      <c r="J17" s="435">
        <v>-595.904</v>
      </c>
    </row>
    <row r="18" spans="1:10" s="1394" customFormat="1" ht="12" customHeight="1">
      <c r="A18" s="1397" t="s">
        <v>1709</v>
      </c>
      <c r="B18" s="2211">
        <v>2384.3316121969601</v>
      </c>
      <c r="C18" s="2210">
        <v>2163.7018943584599</v>
      </c>
      <c r="D18" s="2210">
        <v>1945.3399339912403</v>
      </c>
      <c r="E18" s="2210">
        <v>1173.7952231300001</v>
      </c>
      <c r="F18" s="2210">
        <v>3400.0709943639999</v>
      </c>
      <c r="G18" s="2210">
        <v>278.82356299999992</v>
      </c>
      <c r="H18" s="2210">
        <v>1816.9076810000001</v>
      </c>
      <c r="I18" s="2210">
        <v>1132.275678</v>
      </c>
      <c r="J18" s="2210">
        <v>2089.0894130000001</v>
      </c>
    </row>
    <row r="19" spans="1:10" s="1394" customFormat="1" ht="12" customHeight="1">
      <c r="A19" s="1396" t="s">
        <v>1088</v>
      </c>
      <c r="B19" s="1805">
        <v>8.7553670000000885</v>
      </c>
      <c r="C19" s="436">
        <v>-928.2516330000002</v>
      </c>
      <c r="D19" s="436">
        <v>-151.13721900000002</v>
      </c>
      <c r="E19" s="436">
        <v>-74.871887000000001</v>
      </c>
      <c r="F19" s="436">
        <v>-96.288584</v>
      </c>
      <c r="G19" s="435">
        <v>-114.853078</v>
      </c>
      <c r="H19" s="435">
        <v>-86.741377999999983</v>
      </c>
      <c r="I19" s="435">
        <v>152.37209899999999</v>
      </c>
      <c r="J19" s="435">
        <v>-29.985506000000001</v>
      </c>
    </row>
    <row r="20" spans="1:10" s="1394" customFormat="1" ht="12" customHeight="1">
      <c r="A20" s="1396" t="s">
        <v>1087</v>
      </c>
      <c r="B20" s="1805">
        <v>103.17640900000001</v>
      </c>
      <c r="C20" s="436">
        <v>247.01096899999993</v>
      </c>
      <c r="D20" s="436">
        <v>219.71519100000006</v>
      </c>
      <c r="E20" s="436">
        <v>245.30462</v>
      </c>
      <c r="F20" s="436">
        <v>149.258511</v>
      </c>
      <c r="G20" s="435">
        <v>299.5722219999999</v>
      </c>
      <c r="H20" s="435">
        <v>223.15795299999999</v>
      </c>
      <c r="I20" s="435">
        <v>30.322784000000013</v>
      </c>
      <c r="J20" s="435">
        <v>135.224076</v>
      </c>
    </row>
    <row r="21" spans="1:10" s="1394" customFormat="1" ht="12" customHeight="1">
      <c r="A21" s="1397" t="s">
        <v>1753</v>
      </c>
      <c r="B21" s="2211">
        <v>111.931776</v>
      </c>
      <c r="C21" s="2210">
        <v>-681.24066399999799</v>
      </c>
      <c r="D21" s="2210">
        <v>68.577971999999974</v>
      </c>
      <c r="E21" s="2210">
        <v>170.43273300000001</v>
      </c>
      <c r="F21" s="2210">
        <v>52.969927000000006</v>
      </c>
      <c r="G21" s="2210">
        <v>184.71914399999997</v>
      </c>
      <c r="H21" s="2210">
        <v>136.41657500000002</v>
      </c>
      <c r="I21" s="2210">
        <v>182.694883</v>
      </c>
      <c r="J21" s="2210">
        <v>105.23857</v>
      </c>
    </row>
    <row r="22" spans="1:10" s="1394" customFormat="1" ht="12" customHeight="1">
      <c r="A22" s="1397" t="s">
        <v>1614</v>
      </c>
      <c r="B22" s="2211">
        <v>114.98853299999999</v>
      </c>
      <c r="C22" s="2210">
        <v>132.03674499999994</v>
      </c>
      <c r="D22" s="2210">
        <v>131.56568300000001</v>
      </c>
      <c r="E22" s="2210">
        <v>166.36099999999999</v>
      </c>
      <c r="F22" s="2210">
        <v>103.54300000000001</v>
      </c>
      <c r="G22" s="2210">
        <v>129.18700000000001</v>
      </c>
      <c r="H22" s="2210">
        <v>121.2368</v>
      </c>
      <c r="I22" s="2210">
        <v>139.2022</v>
      </c>
      <c r="J22" s="2210">
        <v>101.854</v>
      </c>
    </row>
    <row r="23" spans="1:10" s="52" customFormat="1" ht="12" customHeight="1">
      <c r="A23" s="455" t="s">
        <v>1100</v>
      </c>
      <c r="B23" s="1808">
        <v>85.840813490000002</v>
      </c>
      <c r="C23" s="336">
        <v>-27.964288120000006</v>
      </c>
      <c r="D23" s="335">
        <v>-1.1495810829999973</v>
      </c>
      <c r="E23" s="335">
        <v>-73.647164732000007</v>
      </c>
      <c r="F23" s="335">
        <v>30.424532334999999</v>
      </c>
      <c r="G23" s="335">
        <v>43.50076</v>
      </c>
      <c r="H23" s="335">
        <v>41.298862999999997</v>
      </c>
      <c r="I23" s="335">
        <v>34.008324999999999</v>
      </c>
      <c r="J23" s="335">
        <v>107.11263599999999</v>
      </c>
    </row>
    <row r="24" spans="1:10" s="52" customFormat="1" ht="12" customHeight="1">
      <c r="A24" s="323" t="s">
        <v>209</v>
      </c>
      <c r="B24" s="1805">
        <v>-5.3472008999999998</v>
      </c>
      <c r="C24" s="436">
        <v>121.93525741999999</v>
      </c>
      <c r="D24" s="436">
        <v>143.14083700800001</v>
      </c>
      <c r="E24" s="436">
        <v>2.0566445660000001</v>
      </c>
      <c r="F24" s="436">
        <v>1.945609616</v>
      </c>
      <c r="G24" s="435">
        <v>89.087592999999998</v>
      </c>
      <c r="H24" s="435">
        <v>-16.580748</v>
      </c>
      <c r="I24" s="435">
        <v>-3.3336269999999999</v>
      </c>
      <c r="J24" s="435">
        <v>12.927913</v>
      </c>
    </row>
    <row r="25" spans="1:10" s="52" customFormat="1" ht="12" customHeight="1">
      <c r="A25" s="323" t="s">
        <v>16</v>
      </c>
      <c r="B25" s="1805">
        <v>259.29193812199998</v>
      </c>
      <c r="C25" s="436">
        <v>35.069295648692993</v>
      </c>
      <c r="D25" s="436">
        <v>105.18582891480298</v>
      </c>
      <c r="E25" s="436">
        <v>292.57101873100004</v>
      </c>
      <c r="F25" s="436">
        <v>329.12696041100003</v>
      </c>
      <c r="G25" s="435">
        <v>313.02029000000005</v>
      </c>
      <c r="H25" s="435">
        <v>231.75431900000001</v>
      </c>
      <c r="I25" s="435">
        <v>360.52200900000003</v>
      </c>
      <c r="J25" s="435">
        <v>276.70159899999999</v>
      </c>
    </row>
    <row r="26" spans="1:10" s="52" customFormat="1" ht="12" customHeight="1">
      <c r="A26" s="1398" t="s">
        <v>1086</v>
      </c>
      <c r="B26" s="1807">
        <v>339.78555071199997</v>
      </c>
      <c r="C26" s="2210">
        <v>129.04026494869601</v>
      </c>
      <c r="D26" s="2210">
        <v>247.17708483980491</v>
      </c>
      <c r="E26" s="2210">
        <v>220.98049856499998</v>
      </c>
      <c r="F26" s="2210">
        <v>361.49710236199996</v>
      </c>
      <c r="G26" s="2210">
        <v>445.60864299999997</v>
      </c>
      <c r="H26" s="2210">
        <v>256.47243399999985</v>
      </c>
      <c r="I26" s="2210">
        <v>391.196707</v>
      </c>
      <c r="J26" s="2210">
        <v>396.74214799999999</v>
      </c>
    </row>
    <row r="27" spans="1:10" s="52" customFormat="1" ht="12" customHeight="1">
      <c r="A27" s="330" t="s">
        <v>174</v>
      </c>
      <c r="B27" s="2212">
        <v>4942.1234481794199</v>
      </c>
      <c r="C27" s="2213">
        <v>3825.2108210965002</v>
      </c>
      <c r="D27" s="2213">
        <v>4472.4823607082999</v>
      </c>
      <c r="E27" s="2213">
        <v>4220.6846984960002</v>
      </c>
      <c r="F27" s="2213">
        <v>6129.7531831169999</v>
      </c>
      <c r="G27" s="2213">
        <v>3351.6587459999992</v>
      </c>
      <c r="H27" s="2213">
        <v>4560.3462319999999</v>
      </c>
      <c r="I27" s="2213">
        <v>4087.1492820000003</v>
      </c>
      <c r="J27" s="2213">
        <v>4877.4286140000004</v>
      </c>
    </row>
    <row r="28" spans="1:10" s="52" customFormat="1" ht="7.5" customHeight="1">
      <c r="A28" s="331"/>
      <c r="B28" s="990"/>
      <c r="C28" s="332"/>
      <c r="D28" s="332"/>
      <c r="E28" s="332"/>
      <c r="F28" s="332"/>
      <c r="G28" s="333"/>
      <c r="H28" s="333"/>
      <c r="I28" s="333"/>
      <c r="J28" s="333"/>
    </row>
    <row r="29" spans="1:10" s="135" customFormat="1" ht="12" customHeight="1">
      <c r="A29" s="70" t="s">
        <v>58</v>
      </c>
      <c r="B29" s="991">
        <v>36.192083177259235</v>
      </c>
      <c r="C29" s="1311">
        <v>29.681135407061614</v>
      </c>
      <c r="D29" s="334">
        <v>33.244162729724955</v>
      </c>
      <c r="E29" s="334">
        <v>32.594978574337993</v>
      </c>
      <c r="F29" s="334">
        <v>41.652382239335331</v>
      </c>
      <c r="G29" s="334">
        <v>27.80990606381889</v>
      </c>
      <c r="H29" s="334">
        <v>35.660332643020006</v>
      </c>
      <c r="I29" s="334">
        <v>34.189220200543083</v>
      </c>
      <c r="J29" s="334">
        <v>38.806236652669575</v>
      </c>
    </row>
    <row r="30" spans="1:10" s="63" customFormat="1" ht="19.5" customHeight="1">
      <c r="A30" s="128"/>
      <c r="B30" s="128"/>
      <c r="C30" s="128"/>
      <c r="D30" s="128"/>
      <c r="E30" s="128"/>
      <c r="F30" s="128"/>
      <c r="G30" s="128"/>
      <c r="H30" s="128"/>
      <c r="I30" s="128"/>
      <c r="J30" s="137"/>
    </row>
    <row r="31" spans="1:10" s="63" customFormat="1" ht="12.75">
      <c r="A31" s="1939" t="s">
        <v>1587</v>
      </c>
      <c r="B31" s="128"/>
      <c r="C31" s="128"/>
      <c r="D31" s="128"/>
      <c r="E31" s="128"/>
      <c r="F31" s="128"/>
      <c r="G31" s="128"/>
      <c r="H31" s="128"/>
      <c r="I31" s="128"/>
      <c r="J31" s="137"/>
    </row>
    <row r="32" spans="1:10" s="1394" customFormat="1" ht="13.5" customHeight="1">
      <c r="A32" s="68" t="s">
        <v>1</v>
      </c>
      <c r="B32" s="947" t="s">
        <v>1326</v>
      </c>
      <c r="C32" s="292" t="s">
        <v>1045</v>
      </c>
      <c r="D32" s="292" t="s">
        <v>212</v>
      </c>
      <c r="E32" s="292" t="s">
        <v>210</v>
      </c>
    </row>
    <row r="33" spans="1:5" s="1394" customFormat="1" ht="12" customHeight="1">
      <c r="A33" s="324" t="s">
        <v>52</v>
      </c>
      <c r="B33" s="2169">
        <v>1892.713875984</v>
      </c>
      <c r="C33" s="2214">
        <v>2102.8145920000002</v>
      </c>
      <c r="D33" s="2214">
        <v>2069.307049</v>
      </c>
      <c r="E33" s="457">
        <v>2008.3847519999999</v>
      </c>
    </row>
    <row r="34" spans="1:5" s="1394" customFormat="1" ht="12" customHeight="1">
      <c r="A34" s="327" t="s">
        <v>53</v>
      </c>
      <c r="B34" s="1805">
        <v>1117.4047682200001</v>
      </c>
      <c r="C34" s="436">
        <v>1033.479386</v>
      </c>
      <c r="D34" s="436">
        <v>939.90376600000002</v>
      </c>
      <c r="E34" s="436">
        <v>884.60121400000003</v>
      </c>
    </row>
    <row r="35" spans="1:5" s="1394" customFormat="1" ht="12" customHeight="1">
      <c r="A35" s="327" t="s">
        <v>111</v>
      </c>
      <c r="B35" s="1805">
        <v>753.75016767959994</v>
      </c>
      <c r="C35" s="436">
        <v>574.03400599999998</v>
      </c>
      <c r="D35" s="436">
        <v>370.74339600000002</v>
      </c>
      <c r="E35" s="436">
        <v>354.02645999999999</v>
      </c>
    </row>
    <row r="36" spans="1:5" s="1394" customFormat="1" ht="12" customHeight="1">
      <c r="A36" s="1395" t="s">
        <v>57</v>
      </c>
      <c r="B36" s="1805">
        <v>716.22205441239998</v>
      </c>
      <c r="C36" s="436">
        <v>739.84786899999995</v>
      </c>
      <c r="D36" s="2209">
        <v>496.97793799999999</v>
      </c>
      <c r="E36" s="436">
        <v>584.72854500000005</v>
      </c>
    </row>
    <row r="37" spans="1:5" s="1394" customFormat="1" ht="12" customHeight="1">
      <c r="A37" s="327" t="s">
        <v>54</v>
      </c>
      <c r="B37" s="1805">
        <v>1200.6249852199999</v>
      </c>
      <c r="C37" s="436">
        <v>1094.6981800000001</v>
      </c>
      <c r="D37" s="436">
        <v>1144.1793789999999</v>
      </c>
      <c r="E37" s="436">
        <v>1133.9825920000001</v>
      </c>
    </row>
    <row r="38" spans="1:5" s="1394" customFormat="1" ht="12" customHeight="1">
      <c r="A38" s="327" t="s">
        <v>55</v>
      </c>
      <c r="B38" s="1805">
        <v>161.92270577810001</v>
      </c>
      <c r="C38" s="436">
        <v>193.04699500000001</v>
      </c>
      <c r="D38" s="436">
        <v>186.629446</v>
      </c>
      <c r="E38" s="436">
        <v>188.217252</v>
      </c>
    </row>
    <row r="39" spans="1:5" s="1394" customFormat="1" ht="12" customHeight="1">
      <c r="A39" s="327" t="s">
        <v>519</v>
      </c>
      <c r="B39" s="1805">
        <v>201.55553136670002</v>
      </c>
      <c r="C39" s="436">
        <v>218.81769600000001</v>
      </c>
      <c r="D39" s="436">
        <v>217.08091099999999</v>
      </c>
      <c r="E39" s="436">
        <v>91.525452000000001</v>
      </c>
    </row>
    <row r="40" spans="1:5" s="1394" customFormat="1" ht="12" customHeight="1">
      <c r="A40" s="327" t="s">
        <v>121</v>
      </c>
      <c r="B40" s="1805">
        <v>2482.1160130799999</v>
      </c>
      <c r="C40" s="436">
        <v>2668.4930439999998</v>
      </c>
      <c r="D40" s="436">
        <v>2725.1294859999998</v>
      </c>
      <c r="E40" s="436">
        <v>2487.0815360000001</v>
      </c>
    </row>
    <row r="41" spans="1:5" s="1394" customFormat="1" ht="12" customHeight="1">
      <c r="A41" s="327" t="s">
        <v>56</v>
      </c>
      <c r="B41" s="1805">
        <v>335.97156911779996</v>
      </c>
      <c r="C41" s="436">
        <v>343.68566700000002</v>
      </c>
      <c r="D41" s="436">
        <v>387.16773999999998</v>
      </c>
      <c r="E41" s="436">
        <v>363.43538899999999</v>
      </c>
    </row>
    <row r="42" spans="1:5" s="1394" customFormat="1" ht="12" customHeight="1">
      <c r="A42" s="328" t="s">
        <v>1084</v>
      </c>
      <c r="B42" s="1807">
        <v>8862.2816708585997</v>
      </c>
      <c r="C42" s="1312">
        <v>8968.9174349999994</v>
      </c>
      <c r="D42" s="2210">
        <v>8537.1191120000003</v>
      </c>
      <c r="E42" s="1312">
        <v>8095.9831910000003</v>
      </c>
    </row>
    <row r="43" spans="1:5" s="1394" customFormat="1" ht="12" customHeight="1">
      <c r="A43" s="1476" t="s">
        <v>417</v>
      </c>
      <c r="B43" s="1805">
        <v>123.201220774399</v>
      </c>
      <c r="C43" s="436">
        <v>532.01783399999999</v>
      </c>
      <c r="D43" s="436">
        <v>1142.658038</v>
      </c>
      <c r="E43" s="436">
        <v>520.64392299999997</v>
      </c>
    </row>
    <row r="44" spans="1:5" s="1394" customFormat="1" ht="12" customHeight="1">
      <c r="A44" s="1476" t="s">
        <v>416</v>
      </c>
      <c r="B44" s="1805">
        <v>5874.4448250693004</v>
      </c>
      <c r="C44" s="436">
        <v>4390.9395009999998</v>
      </c>
      <c r="D44" s="436">
        <v>5252.7365732559401</v>
      </c>
      <c r="E44" s="436">
        <v>5075.9916718299728</v>
      </c>
    </row>
    <row r="45" spans="1:5" s="1394" customFormat="1" ht="12" customHeight="1">
      <c r="A45" s="1476" t="s">
        <v>219</v>
      </c>
      <c r="B45" s="1805">
        <v>2685.2620000000002</v>
      </c>
      <c r="C45" s="436">
        <v>394.13900000000001</v>
      </c>
      <c r="D45" s="436">
        <v>-1363.6665402559399</v>
      </c>
      <c r="E45" s="436">
        <v>-1686.5069488299725</v>
      </c>
    </row>
    <row r="46" spans="1:5" s="1394" customFormat="1" ht="12" customHeight="1">
      <c r="A46" s="1398" t="s">
        <v>1709</v>
      </c>
      <c r="B46" s="2211">
        <v>8682.9080458437002</v>
      </c>
      <c r="C46" s="2210">
        <v>5317.0963350000002</v>
      </c>
      <c r="D46" s="2210">
        <v>5031.7280710000005</v>
      </c>
      <c r="E46" s="2210">
        <v>3910.1286460000001</v>
      </c>
    </row>
    <row r="47" spans="1:5" s="1394" customFormat="1" ht="12" customHeight="1">
      <c r="A47" s="1476" t="s">
        <v>1755</v>
      </c>
      <c r="B47" s="1805">
        <v>-1250.5493230000002</v>
      </c>
      <c r="C47" s="436">
        <v>-79.207863000000003</v>
      </c>
      <c r="D47" s="436">
        <v>554.10624099999995</v>
      </c>
      <c r="E47" s="436">
        <v>1032.222</v>
      </c>
    </row>
    <row r="48" spans="1:5" s="1394" customFormat="1" ht="12" customHeight="1">
      <c r="A48" s="1476" t="s">
        <v>1087</v>
      </c>
      <c r="B48" s="1805">
        <v>861.28929099999993</v>
      </c>
      <c r="C48" s="436">
        <v>688.27703499999996</v>
      </c>
      <c r="D48" s="436">
        <v>466.52666499999998</v>
      </c>
      <c r="E48" s="436">
        <v>-318.63600000000002</v>
      </c>
    </row>
    <row r="49" spans="1:11" s="1394" customFormat="1" ht="12" customHeight="1">
      <c r="A49" s="1398" t="s">
        <v>1085</v>
      </c>
      <c r="B49" s="2211">
        <v>-389.26003199999803</v>
      </c>
      <c r="C49" s="2210">
        <v>609.06917199999998</v>
      </c>
      <c r="D49" s="2210">
        <v>1020.632906</v>
      </c>
      <c r="E49" s="2210">
        <v>713.58600000000001</v>
      </c>
    </row>
    <row r="50" spans="1:11" s="1394" customFormat="1" ht="12" customHeight="1">
      <c r="A50" s="1398" t="s">
        <v>1614</v>
      </c>
      <c r="B50" s="2211">
        <v>533.50642799999991</v>
      </c>
      <c r="C50" s="2210">
        <v>491.48</v>
      </c>
      <c r="D50" s="2210">
        <v>417.76600000000002</v>
      </c>
      <c r="E50" s="2210">
        <v>325.322</v>
      </c>
    </row>
    <row r="51" spans="1:11" s="1394" customFormat="1" ht="12" customHeight="1">
      <c r="A51" s="1476" t="s">
        <v>1754</v>
      </c>
      <c r="B51" s="1808">
        <v>-72.336501600000005</v>
      </c>
      <c r="C51" s="336">
        <v>225.92058399999999</v>
      </c>
      <c r="D51" s="336">
        <v>361.61129499999998</v>
      </c>
      <c r="E51" s="336">
        <v>788.57959500000004</v>
      </c>
    </row>
    <row r="52" spans="1:11" s="1394" customFormat="1" ht="12" customHeight="1">
      <c r="A52" s="1379" t="s">
        <v>209</v>
      </c>
      <c r="B52" s="1805">
        <v>269.07834860999998</v>
      </c>
      <c r="C52" s="436">
        <v>82.101130999999995</v>
      </c>
      <c r="D52" s="436">
        <v>-85.535297</v>
      </c>
      <c r="E52" s="436">
        <v>-340.14803999999998</v>
      </c>
    </row>
    <row r="53" spans="1:11" s="1394" customFormat="1" ht="12" customHeight="1">
      <c r="A53" s="1379" t="s">
        <v>16</v>
      </c>
      <c r="B53" s="1805">
        <v>761.95310370549589</v>
      </c>
      <c r="C53" s="436">
        <v>1181.9982170000001</v>
      </c>
      <c r="D53" s="436">
        <v>1143.68625</v>
      </c>
      <c r="E53" s="436">
        <v>1007.311727</v>
      </c>
    </row>
    <row r="54" spans="1:11" s="1394" customFormat="1" ht="12" customHeight="1">
      <c r="A54" s="1398" t="s">
        <v>1086</v>
      </c>
      <c r="B54" s="1807">
        <v>958.69495071550102</v>
      </c>
      <c r="C54" s="1312">
        <v>1490.0199319999999</v>
      </c>
      <c r="D54" s="2210">
        <v>1419.762248</v>
      </c>
      <c r="E54" s="1312">
        <v>1455.7432819999999</v>
      </c>
    </row>
    <row r="55" spans="1:11" s="1394" customFormat="1" ht="12" customHeight="1">
      <c r="A55" s="330" t="s">
        <v>174</v>
      </c>
      <c r="B55" s="2212">
        <v>18648.131063417801</v>
      </c>
      <c r="C55" s="2215">
        <v>16876.582874</v>
      </c>
      <c r="D55" s="2213">
        <v>16427.008335999999</v>
      </c>
      <c r="E55" s="2215">
        <v>14500.763118999999</v>
      </c>
    </row>
    <row r="56" spans="1:11" s="1394" customFormat="1" ht="7.5" customHeight="1">
      <c r="A56" s="331"/>
      <c r="B56" s="990"/>
      <c r="C56" s="332"/>
      <c r="D56" s="332"/>
      <c r="E56" s="332"/>
    </row>
    <row r="57" spans="1:11" s="135" customFormat="1" ht="12" customHeight="1">
      <c r="A57" s="70" t="s">
        <v>58</v>
      </c>
      <c r="B57" s="991">
        <v>34.529449674207562</v>
      </c>
      <c r="C57" s="1311">
        <v>34.188391218890487</v>
      </c>
      <c r="D57" s="1311">
        <v>35.236785821751532</v>
      </c>
      <c r="E57" s="1311">
        <v>34.76019538153168</v>
      </c>
    </row>
    <row r="58" spans="1:11" s="63" customFormat="1" ht="7.5" customHeight="1">
      <c r="A58" s="128"/>
      <c r="B58" s="128"/>
      <c r="C58" s="128"/>
      <c r="D58" s="128"/>
      <c r="E58" s="128"/>
      <c r="F58" s="128"/>
      <c r="G58" s="128"/>
      <c r="H58" s="128"/>
      <c r="I58" s="128"/>
      <c r="J58" s="137"/>
    </row>
    <row r="59" spans="1:11" ht="12.75" customHeight="1">
      <c r="A59" s="2628" t="s">
        <v>1059</v>
      </c>
      <c r="B59" s="2628"/>
      <c r="C59" s="2628"/>
      <c r="D59" s="2628"/>
      <c r="E59" s="2628"/>
      <c r="F59" s="2628"/>
      <c r="G59" s="2628"/>
      <c r="H59" s="2628"/>
      <c r="I59" s="2628"/>
      <c r="J59" s="2628"/>
    </row>
    <row r="60" spans="1:11" ht="12.75" customHeight="1">
      <c r="A60" s="2628" t="s">
        <v>1710</v>
      </c>
      <c r="B60" s="2628"/>
      <c r="C60" s="2628"/>
      <c r="D60" s="2628"/>
      <c r="E60" s="2628"/>
      <c r="F60" s="2628"/>
      <c r="G60" s="2628"/>
      <c r="H60" s="2628"/>
      <c r="I60" s="2628"/>
      <c r="J60" s="2628"/>
    </row>
    <row r="61" spans="1:11" ht="12.75" customHeight="1">
      <c r="A61" s="2628" t="s">
        <v>1787</v>
      </c>
      <c r="B61" s="2628"/>
      <c r="C61" s="2628"/>
      <c r="D61" s="2628"/>
      <c r="E61" s="2628"/>
      <c r="F61" s="2628"/>
      <c r="G61" s="2628"/>
      <c r="H61" s="2628"/>
      <c r="I61" s="2628"/>
      <c r="J61" s="2628"/>
    </row>
    <row r="62" spans="1:11" ht="12.75">
      <c r="A62" s="2619"/>
      <c r="B62" s="2619"/>
      <c r="C62" s="2619"/>
      <c r="D62" s="2619"/>
      <c r="E62" s="2619"/>
      <c r="F62" s="2619"/>
      <c r="G62" s="2619"/>
      <c r="H62" s="2619"/>
      <c r="I62" s="2619"/>
      <c r="J62" s="2619"/>
      <c r="K62" s="1954"/>
    </row>
    <row r="63" spans="1:11" s="63" customFormat="1" ht="22.5" customHeight="1">
      <c r="J63" s="64"/>
    </row>
    <row r="64" spans="1:11" s="63" customFormat="1" ht="22.5" customHeight="1">
      <c r="J64" s="64"/>
    </row>
    <row r="65" spans="10:10" s="63" customFormat="1" ht="22.5" customHeight="1">
      <c r="J65" s="64"/>
    </row>
    <row r="66" spans="10:10" s="63" customFormat="1" ht="22.5" customHeight="1">
      <c r="J66" s="64"/>
    </row>
    <row r="67" spans="10:10" s="63" customFormat="1" ht="22.5" customHeight="1">
      <c r="J67" s="64"/>
    </row>
  </sheetData>
  <mergeCells count="4">
    <mergeCell ref="A59:J59"/>
    <mergeCell ref="A62:J62"/>
    <mergeCell ref="A60:J60"/>
    <mergeCell ref="A61:J61"/>
  </mergeCells>
  <phoneticPr fontId="0" type="noConversion"/>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L77"/>
  <sheetViews>
    <sheetView showGridLines="0" zoomScale="140" zoomScaleNormal="140" zoomScaleSheetLayoutView="110" workbookViewId="0"/>
  </sheetViews>
  <sheetFormatPr baseColWidth="10" defaultColWidth="10.85546875" defaultRowHeight="22.5" customHeight="1"/>
  <cols>
    <col min="1" max="1" width="35.28515625" style="62" customWidth="1"/>
    <col min="2" max="2" width="6.42578125" style="98" customWidth="1"/>
    <col min="3" max="12" width="6.42578125" style="62" customWidth="1"/>
    <col min="13" max="16384" width="10.85546875" style="62"/>
  </cols>
  <sheetData>
    <row r="1" spans="1:10" s="98" customFormat="1" ht="22.5" customHeight="1">
      <c r="A1" s="545"/>
      <c r="B1" s="546"/>
      <c r="C1" s="546"/>
      <c r="D1" s="546"/>
      <c r="E1" s="546"/>
      <c r="F1" s="546"/>
      <c r="G1" s="546"/>
      <c r="H1" s="546"/>
      <c r="I1" s="546"/>
      <c r="J1" s="546"/>
    </row>
    <row r="2" spans="1:10" s="433" customFormat="1" ht="18.75" customHeight="1">
      <c r="A2" s="432" t="s">
        <v>595</v>
      </c>
    </row>
    <row r="3" spans="1:10" s="50" customFormat="1" ht="12.75" customHeight="1"/>
    <row r="4" spans="1:10" s="52" customFormat="1" ht="13.5" customHeight="1">
      <c r="A4" s="70" t="s">
        <v>1</v>
      </c>
      <c r="B4" s="947" t="s">
        <v>1812</v>
      </c>
      <c r="C4" s="292" t="s">
        <v>1683</v>
      </c>
      <c r="D4" s="292" t="s">
        <v>1650</v>
      </c>
      <c r="E4" s="292" t="s">
        <v>1577</v>
      </c>
      <c r="F4" s="292" t="s">
        <v>1325</v>
      </c>
      <c r="G4" s="292" t="s">
        <v>1288</v>
      </c>
      <c r="H4" s="292" t="s">
        <v>1219</v>
      </c>
      <c r="I4" s="292" t="s">
        <v>1120</v>
      </c>
      <c r="J4" s="292" t="s">
        <v>1075</v>
      </c>
    </row>
    <row r="5" spans="1:10" s="52" customFormat="1" ht="12" customHeight="1">
      <c r="A5" s="353" t="s">
        <v>164</v>
      </c>
      <c r="B5" s="1804">
        <v>-2081.944</v>
      </c>
      <c r="C5" s="457">
        <v>-2070</v>
      </c>
      <c r="D5" s="456">
        <v>-2100.1565880000007</v>
      </c>
      <c r="E5" s="456">
        <v>-2055.364435</v>
      </c>
      <c r="F5" s="457">
        <v>-2042.868978</v>
      </c>
      <c r="G5" s="457">
        <v>-1938.310131</v>
      </c>
      <c r="H5" s="457">
        <v>-2016.7735150000001</v>
      </c>
      <c r="I5" s="457">
        <v>-2015.4494500000001</v>
      </c>
      <c r="J5" s="457">
        <v>-1988.3107869999999</v>
      </c>
    </row>
    <row r="6" spans="1:10" s="52" customFormat="1" ht="12" customHeight="1">
      <c r="A6" s="1379" t="s">
        <v>71</v>
      </c>
      <c r="B6" s="1805">
        <v>-322.23399999999998</v>
      </c>
      <c r="C6" s="436">
        <v>-312</v>
      </c>
      <c r="D6" s="435">
        <v>-298.18145800000002</v>
      </c>
      <c r="E6" s="435">
        <v>-299.59381200000001</v>
      </c>
      <c r="F6" s="436">
        <v>-310.78673099999997</v>
      </c>
      <c r="G6" s="436">
        <v>-290.519927</v>
      </c>
      <c r="H6" s="436">
        <v>-283.29029300000002</v>
      </c>
      <c r="I6" s="436">
        <v>-286.134276</v>
      </c>
      <c r="J6" s="436">
        <v>-286.24106899999998</v>
      </c>
    </row>
    <row r="7" spans="1:10" s="52" customFormat="1" ht="12" customHeight="1">
      <c r="A7" s="1379" t="s">
        <v>550</v>
      </c>
      <c r="B7" s="1805">
        <v>-320.077</v>
      </c>
      <c r="C7" s="436">
        <v>1639</v>
      </c>
      <c r="D7" s="435">
        <v>-286.09882200000004</v>
      </c>
      <c r="E7" s="435">
        <v>-276.11226399999998</v>
      </c>
      <c r="F7" s="436">
        <v>-277.81791399999997</v>
      </c>
      <c r="G7" s="436">
        <v>-122.89407799999999</v>
      </c>
      <c r="H7" s="436">
        <v>-265.56981000000002</v>
      </c>
      <c r="I7" s="436">
        <v>-253.339899</v>
      </c>
      <c r="J7" s="436">
        <v>-257.25439799999998</v>
      </c>
    </row>
    <row r="8" spans="1:10" s="52" customFormat="1" ht="12" customHeight="1">
      <c r="A8" s="1866" t="s">
        <v>1806</v>
      </c>
      <c r="B8" s="1805">
        <v>-393.37799999999999</v>
      </c>
      <c r="C8" s="436">
        <v>-142</v>
      </c>
      <c r="D8" s="435">
        <v>-63.353669999999994</v>
      </c>
      <c r="E8" s="435">
        <v>-133.85799299999999</v>
      </c>
      <c r="F8" s="436">
        <v>-50.473337000000001</v>
      </c>
      <c r="G8" s="435">
        <v>-85.983780999999993</v>
      </c>
      <c r="H8" s="435">
        <v>-32.818677000000001</v>
      </c>
      <c r="I8" s="435">
        <v>-74.728819999999999</v>
      </c>
      <c r="J8" s="435">
        <v>-45.965051000000003</v>
      </c>
    </row>
    <row r="9" spans="1:10" s="52" customFormat="1" ht="12" customHeight="1">
      <c r="A9" s="1867" t="s">
        <v>115</v>
      </c>
      <c r="B9" s="1806">
        <v>-159.85300000000001</v>
      </c>
      <c r="C9" s="437">
        <v>-220</v>
      </c>
      <c r="D9" s="458">
        <v>-157.15840499999996</v>
      </c>
      <c r="E9" s="458">
        <v>-188.142562</v>
      </c>
      <c r="F9" s="436">
        <v>-176.65303299999999</v>
      </c>
      <c r="G9" s="437">
        <v>-182.773259</v>
      </c>
      <c r="H9" s="437">
        <v>-153.35206700000001</v>
      </c>
      <c r="I9" s="437">
        <v>-159.72048799999999</v>
      </c>
      <c r="J9" s="437">
        <v>-132.37699499999999</v>
      </c>
    </row>
    <row r="10" spans="1:10" s="52" customFormat="1" ht="12" customHeight="1">
      <c r="A10" s="328" t="s">
        <v>72</v>
      </c>
      <c r="B10" s="1807">
        <v>-3277.4850000000001</v>
      </c>
      <c r="C10" s="1312">
        <v>-1106</v>
      </c>
      <c r="D10" s="459">
        <v>-2904.9489420000009</v>
      </c>
      <c r="E10" s="459">
        <v>-2953.071066</v>
      </c>
      <c r="F10" s="399">
        <v>-2858.5999929999998</v>
      </c>
      <c r="G10" s="459">
        <v>-2620.4811759999998</v>
      </c>
      <c r="H10" s="459">
        <v>-2751.8043619999999</v>
      </c>
      <c r="I10" s="459">
        <v>-2789.3729329999996</v>
      </c>
      <c r="J10" s="459">
        <v>-2710.1483000000003</v>
      </c>
    </row>
    <row r="11" spans="1:10" s="52" customFormat="1" ht="12" customHeight="1">
      <c r="A11" s="353" t="s">
        <v>551</v>
      </c>
      <c r="B11" s="1804">
        <v>-314.08100000000002</v>
      </c>
      <c r="C11" s="457">
        <v>-361</v>
      </c>
      <c r="D11" s="456">
        <v>-341.37170600000002</v>
      </c>
      <c r="E11" s="456">
        <v>-491.15516200000002</v>
      </c>
      <c r="F11" s="436">
        <v>-352.09713199999999</v>
      </c>
      <c r="G11" s="457">
        <v>-364.90801299999998</v>
      </c>
      <c r="H11" s="457">
        <v>-336.31213500000001</v>
      </c>
      <c r="I11" s="457">
        <v>-337.52371099999999</v>
      </c>
      <c r="J11" s="457">
        <v>-351.78197799999998</v>
      </c>
    </row>
    <row r="12" spans="1:10" s="52" customFormat="1" ht="12" customHeight="1">
      <c r="A12" s="1379" t="s">
        <v>1711</v>
      </c>
      <c r="B12" s="1805">
        <v>-561.39099999999996</v>
      </c>
      <c r="C12" s="436">
        <v>-489</v>
      </c>
      <c r="D12" s="435">
        <v>-636.51594</v>
      </c>
      <c r="E12" s="435">
        <v>-618.60163899999998</v>
      </c>
      <c r="F12" s="436">
        <v>-674.31542100000001</v>
      </c>
      <c r="G12" s="436">
        <v>-595.81598099999997</v>
      </c>
      <c r="H12" s="436">
        <v>-533.04630299999997</v>
      </c>
      <c r="I12" s="436">
        <v>-540.86302499999999</v>
      </c>
      <c r="J12" s="436">
        <v>-553.317364</v>
      </c>
    </row>
    <row r="13" spans="1:10" s="52" customFormat="1" ht="12" customHeight="1">
      <c r="A13" s="1379" t="s">
        <v>73</v>
      </c>
      <c r="B13" s="1805">
        <v>-62.902999999999999</v>
      </c>
      <c r="C13" s="436">
        <v>-65</v>
      </c>
      <c r="D13" s="435">
        <v>-74.46350000000001</v>
      </c>
      <c r="E13" s="435">
        <v>-69.547477000000001</v>
      </c>
      <c r="F13" s="436">
        <v>-78.471024</v>
      </c>
      <c r="G13" s="436">
        <v>-72.287880000000001</v>
      </c>
      <c r="H13" s="436">
        <v>-77.681420000000003</v>
      </c>
      <c r="I13" s="436">
        <v>-74.547599000000005</v>
      </c>
      <c r="J13" s="436">
        <v>-72.738129000000001</v>
      </c>
    </row>
    <row r="14" spans="1:10" s="52" customFormat="1" ht="12" customHeight="1">
      <c r="A14" s="1379" t="s">
        <v>74</v>
      </c>
      <c r="B14" s="1805">
        <v>-18.550999999999998</v>
      </c>
      <c r="C14" s="436">
        <v>-24</v>
      </c>
      <c r="D14" s="435">
        <v>-20.941618999999996</v>
      </c>
      <c r="E14" s="435">
        <v>-21.575807999999999</v>
      </c>
      <c r="F14" s="436">
        <v>-22.559573</v>
      </c>
      <c r="G14" s="436">
        <v>-29.025746999999999</v>
      </c>
      <c r="H14" s="436">
        <v>-23.227017</v>
      </c>
      <c r="I14" s="436">
        <v>-24.211057</v>
      </c>
      <c r="J14" s="436">
        <v>-24.043966999999999</v>
      </c>
    </row>
    <row r="15" spans="1:10" s="52" customFormat="1" ht="12" customHeight="1">
      <c r="A15" s="1379" t="s">
        <v>75</v>
      </c>
      <c r="B15" s="1805">
        <v>-180.39099999999999</v>
      </c>
      <c r="C15" s="436">
        <v>-203</v>
      </c>
      <c r="D15" s="435">
        <v>-196.65692799999999</v>
      </c>
      <c r="E15" s="435">
        <v>-235.17478700000001</v>
      </c>
      <c r="F15" s="436">
        <v>-223.45628500000001</v>
      </c>
      <c r="G15" s="436">
        <v>-177.88858099999999</v>
      </c>
      <c r="H15" s="436">
        <v>-206.462121</v>
      </c>
      <c r="I15" s="436">
        <v>-255.35207800000001</v>
      </c>
      <c r="J15" s="436">
        <v>-223.361908</v>
      </c>
    </row>
    <row r="16" spans="1:10" s="52" customFormat="1" ht="12" customHeight="1">
      <c r="A16" s="1379" t="s">
        <v>76</v>
      </c>
      <c r="B16" s="1805">
        <v>-48.518000000000001</v>
      </c>
      <c r="C16" s="436">
        <v>-99</v>
      </c>
      <c r="D16" s="435">
        <v>-52.40361200000001</v>
      </c>
      <c r="E16" s="435">
        <v>-78.117587</v>
      </c>
      <c r="F16" s="436">
        <v>-54.962800999999999</v>
      </c>
      <c r="G16" s="436">
        <v>-96.544578000000001</v>
      </c>
      <c r="H16" s="436">
        <v>-46.053218000000001</v>
      </c>
      <c r="I16" s="436">
        <v>-64.455825000000004</v>
      </c>
      <c r="J16" s="436">
        <v>-51.104776000000001</v>
      </c>
    </row>
    <row r="17" spans="1:10" s="52" customFormat="1" ht="12" customHeight="1">
      <c r="A17" s="1379" t="s">
        <v>77</v>
      </c>
      <c r="B17" s="1805">
        <v>-51.002000000000002</v>
      </c>
      <c r="C17" s="436">
        <v>-43</v>
      </c>
      <c r="D17" s="435">
        <v>-42.000062999999983</v>
      </c>
      <c r="E17" s="435">
        <v>-44.000399999999999</v>
      </c>
      <c r="F17" s="436">
        <v>-44.693536999999999</v>
      </c>
      <c r="G17" s="436">
        <v>-59.062781000000001</v>
      </c>
      <c r="H17" s="436">
        <v>-63.773569000000002</v>
      </c>
      <c r="I17" s="436">
        <v>-55.9375</v>
      </c>
      <c r="J17" s="436">
        <v>-51.75</v>
      </c>
    </row>
    <row r="18" spans="1:10" s="52" customFormat="1" ht="12" customHeight="1">
      <c r="A18" s="1379" t="s">
        <v>78</v>
      </c>
      <c r="B18" s="1805">
        <v>-17.922999999999998</v>
      </c>
      <c r="C18" s="436">
        <v>-24</v>
      </c>
      <c r="D18" s="435">
        <v>-13.675713000000002</v>
      </c>
      <c r="E18" s="435">
        <v>-17.382451</v>
      </c>
      <c r="F18" s="436">
        <v>-19.088836000000001</v>
      </c>
      <c r="G18" s="436">
        <v>-22.585059999999999</v>
      </c>
      <c r="H18" s="436">
        <v>-11.349098</v>
      </c>
      <c r="I18" s="436">
        <v>-12.379621</v>
      </c>
      <c r="J18" s="436">
        <v>-14.860568000000001</v>
      </c>
    </row>
    <row r="19" spans="1:10" s="52" customFormat="1" ht="12" customHeight="1">
      <c r="A19" s="1379" t="s">
        <v>79</v>
      </c>
      <c r="B19" s="1805">
        <v>-308.71199999999999</v>
      </c>
      <c r="C19" s="436">
        <v>-301</v>
      </c>
      <c r="D19" s="435">
        <v>-245.60602700000004</v>
      </c>
      <c r="E19" s="435">
        <v>-272.960532</v>
      </c>
      <c r="F19" s="436">
        <v>-293.79944</v>
      </c>
      <c r="G19" s="436">
        <v>-279.16411299999999</v>
      </c>
      <c r="H19" s="436">
        <v>-314.01221099999998</v>
      </c>
      <c r="I19" s="436">
        <v>-337.74410599999999</v>
      </c>
      <c r="J19" s="436">
        <v>-352.94352900000001</v>
      </c>
    </row>
    <row r="20" spans="1:10" s="52" customFormat="1" ht="18" customHeight="1">
      <c r="A20" s="1868" t="s">
        <v>457</v>
      </c>
      <c r="B20" s="1808">
        <v>-21.672000000000001</v>
      </c>
      <c r="C20" s="336">
        <v>-25</v>
      </c>
      <c r="D20" s="335">
        <v>-30.863303000000002</v>
      </c>
      <c r="E20" s="335">
        <v>-23.775931</v>
      </c>
      <c r="F20" s="336">
        <v>-21.045767000000001</v>
      </c>
      <c r="G20" s="336">
        <v>-27.048829999999999</v>
      </c>
      <c r="H20" s="336">
        <v>-19.340373</v>
      </c>
      <c r="I20" s="336">
        <v>-25.378360000000001</v>
      </c>
      <c r="J20" s="336">
        <v>-30.780913000000002</v>
      </c>
    </row>
    <row r="21" spans="1:10" s="52" customFormat="1" ht="12" customHeight="1">
      <c r="A21" s="1869" t="s">
        <v>1840</v>
      </c>
      <c r="B21" s="1806">
        <v>-179.92400000000001</v>
      </c>
      <c r="C21" s="437">
        <v>-296</v>
      </c>
      <c r="D21" s="458">
        <v>-151.81324599999999</v>
      </c>
      <c r="E21" s="458">
        <v>-183.61700200000001</v>
      </c>
      <c r="F21" s="436">
        <v>-212.381438</v>
      </c>
      <c r="G21" s="437">
        <v>-171.63400099999998</v>
      </c>
      <c r="H21" s="437">
        <v>-216.456143</v>
      </c>
      <c r="I21" s="437">
        <v>-228.592005</v>
      </c>
      <c r="J21" s="437">
        <v>-217.27677000000003</v>
      </c>
    </row>
    <row r="22" spans="1:10" s="52" customFormat="1" ht="12" customHeight="1">
      <c r="A22" s="328" t="s">
        <v>281</v>
      </c>
      <c r="B22" s="989">
        <v>-1765.068</v>
      </c>
      <c r="C22" s="329">
        <v>-1931</v>
      </c>
      <c r="D22" s="399">
        <v>-1806.3116570000002</v>
      </c>
      <c r="E22" s="399">
        <v>-2055.9087759999998</v>
      </c>
      <c r="F22" s="399">
        <v>-1996.8712540000001</v>
      </c>
      <c r="G22" s="399">
        <v>-1895.965565</v>
      </c>
      <c r="H22" s="399">
        <v>-1847.713608</v>
      </c>
      <c r="I22" s="399">
        <v>-1956.9848869999998</v>
      </c>
      <c r="J22" s="399">
        <v>-1943.9599020000001</v>
      </c>
    </row>
    <row r="23" spans="1:10" s="52" customFormat="1" ht="12" customHeight="1">
      <c r="A23" s="1870" t="s">
        <v>1841</v>
      </c>
      <c r="B23" s="949">
        <v>0</v>
      </c>
      <c r="C23" s="368">
        <v>0</v>
      </c>
      <c r="D23" s="369">
        <v>0</v>
      </c>
      <c r="E23" s="369">
        <v>0</v>
      </c>
      <c r="F23" s="369">
        <v>0</v>
      </c>
      <c r="G23" s="369">
        <v>-5.45</v>
      </c>
      <c r="H23" s="369">
        <v>0</v>
      </c>
      <c r="I23" s="369">
        <v>0</v>
      </c>
      <c r="J23" s="369">
        <v>0</v>
      </c>
    </row>
    <row r="24" spans="1:10" s="52" customFormat="1" ht="12" customHeight="1">
      <c r="A24" s="1871" t="s">
        <v>1978</v>
      </c>
      <c r="B24" s="1805">
        <v>-668.06899999999996</v>
      </c>
      <c r="C24" s="436">
        <v>-590</v>
      </c>
      <c r="D24" s="435">
        <v>-608.05136800000014</v>
      </c>
      <c r="E24" s="435">
        <v>-517.98234400000001</v>
      </c>
      <c r="F24" s="436">
        <v>-582.61728800000003</v>
      </c>
      <c r="G24" s="364">
        <v>-565.71616199999994</v>
      </c>
      <c r="H24" s="364">
        <v>-562.88655900000003</v>
      </c>
      <c r="I24" s="437">
        <v>-486.291135</v>
      </c>
      <c r="J24" s="436">
        <v>-537.87353599999994</v>
      </c>
    </row>
    <row r="25" spans="1:10" s="52" customFormat="1" ht="18" customHeight="1">
      <c r="A25" s="1872" t="s">
        <v>1226</v>
      </c>
      <c r="B25" s="1809">
        <v>-668.06899999999996</v>
      </c>
      <c r="C25" s="1313">
        <v>-590</v>
      </c>
      <c r="D25" s="337">
        <v>-608.05136800000014</v>
      </c>
      <c r="E25" s="337">
        <v>-517.98234400000001</v>
      </c>
      <c r="F25" s="337">
        <v>-582.61728800000003</v>
      </c>
      <c r="G25" s="337">
        <v>-571.16616199999999</v>
      </c>
      <c r="H25" s="337">
        <v>-562.88655900000003</v>
      </c>
      <c r="I25" s="337">
        <v>-486.291135</v>
      </c>
      <c r="J25" s="337">
        <v>-537.87353599999994</v>
      </c>
    </row>
    <row r="26" spans="1:10" s="52" customFormat="1" ht="12" customHeight="1">
      <c r="A26" s="1381" t="s">
        <v>7</v>
      </c>
      <c r="B26" s="1256">
        <v>-5710.6220000000003</v>
      </c>
      <c r="C26" s="384">
        <v>-3626</v>
      </c>
      <c r="D26" s="351">
        <v>-5319.3119670000015</v>
      </c>
      <c r="E26" s="351">
        <v>-5526.9798190000001</v>
      </c>
      <c r="F26" s="351">
        <v>-5438.0885349999999</v>
      </c>
      <c r="G26" s="351">
        <v>-5087.6329029999997</v>
      </c>
      <c r="H26" s="351">
        <v>-5162.4045289999995</v>
      </c>
      <c r="I26" s="351">
        <v>-5232.6489549999997</v>
      </c>
      <c r="J26" s="351">
        <v>-5191.9817380000004</v>
      </c>
    </row>
    <row r="27" spans="1:10" ht="7.5" customHeight="1"/>
    <row r="28" spans="1:10" s="280" customFormat="1" ht="43.5" customHeight="1">
      <c r="A28" s="2619" t="s">
        <v>1758</v>
      </c>
      <c r="B28" s="2619"/>
      <c r="C28" s="2619"/>
      <c r="D28" s="2619"/>
      <c r="E28" s="2619"/>
      <c r="F28" s="2619"/>
      <c r="G28" s="2619"/>
      <c r="H28" s="2619"/>
      <c r="I28" s="2619"/>
      <c r="J28" s="2619"/>
    </row>
    <row r="29" spans="1:10" s="280" customFormat="1" ht="12.75" customHeight="1">
      <c r="A29" s="2619" t="s">
        <v>1036</v>
      </c>
      <c r="B29" s="2619"/>
      <c r="C29" s="2619"/>
      <c r="D29" s="2619"/>
      <c r="E29" s="2619"/>
      <c r="F29" s="2619"/>
      <c r="G29" s="2619"/>
      <c r="H29" s="2619"/>
      <c r="I29" s="2619"/>
      <c r="J29" s="2619"/>
    </row>
    <row r="30" spans="1:10" s="280" customFormat="1" ht="18.75" customHeight="1">
      <c r="A30" s="2619" t="s">
        <v>1979</v>
      </c>
      <c r="B30" s="2619"/>
      <c r="C30" s="2619"/>
      <c r="D30" s="2619"/>
      <c r="E30" s="2619"/>
      <c r="F30" s="2619"/>
      <c r="G30" s="2619"/>
      <c r="H30" s="2619"/>
      <c r="I30" s="2619"/>
      <c r="J30" s="2619"/>
    </row>
    <row r="31" spans="1:10" s="280" customFormat="1" ht="12.75" customHeight="1">
      <c r="A31" s="2619" t="s">
        <v>0</v>
      </c>
      <c r="B31" s="2619"/>
      <c r="C31" s="2619"/>
      <c r="D31" s="2619"/>
      <c r="E31" s="2619"/>
      <c r="F31" s="2619"/>
      <c r="G31" s="2619"/>
      <c r="H31" s="2619"/>
      <c r="I31" s="2619"/>
      <c r="J31" s="2619"/>
    </row>
    <row r="32" spans="1:10" s="280" customFormat="1" ht="12.75" customHeight="1">
      <c r="A32" s="2619" t="s">
        <v>0</v>
      </c>
      <c r="B32" s="2619"/>
      <c r="C32" s="2619"/>
      <c r="D32" s="2619"/>
      <c r="E32" s="2619"/>
      <c r="F32" s="2619"/>
      <c r="G32" s="2619"/>
      <c r="H32" s="2619"/>
      <c r="I32" s="2619"/>
      <c r="J32" s="2619"/>
    </row>
    <row r="33" spans="1:12" ht="22.5" customHeight="1">
      <c r="A33" s="98"/>
      <c r="C33" s="98"/>
      <c r="D33" s="98"/>
      <c r="E33" s="98"/>
      <c r="F33" s="98"/>
      <c r="G33" s="98"/>
      <c r="H33" s="98"/>
      <c r="I33" s="98"/>
      <c r="J33" s="98"/>
    </row>
    <row r="34" spans="1:12" s="433" customFormat="1" ht="33.75" customHeight="1">
      <c r="A34" s="2640" t="s">
        <v>596</v>
      </c>
      <c r="B34" s="2640"/>
      <c r="C34" s="2640"/>
      <c r="D34" s="2640"/>
      <c r="E34" s="2640"/>
      <c r="F34" s="2640"/>
      <c r="G34" s="2640"/>
      <c r="H34" s="2640"/>
      <c r="I34" s="2640"/>
      <c r="J34" s="2640"/>
    </row>
    <row r="35" spans="1:12" s="50" customFormat="1" ht="12.75" customHeight="1"/>
    <row r="36" spans="1:12" s="52" customFormat="1" ht="11.25" customHeight="1">
      <c r="A36" s="338"/>
      <c r="B36" s="1005" t="s">
        <v>5</v>
      </c>
      <c r="C36" s="154" t="s">
        <v>3</v>
      </c>
      <c r="D36" s="153" t="s">
        <v>6</v>
      </c>
      <c r="E36" s="153" t="s">
        <v>2</v>
      </c>
      <c r="F36" s="153" t="s">
        <v>5</v>
      </c>
      <c r="G36" s="153" t="s">
        <v>3</v>
      </c>
      <c r="H36" s="154" t="s">
        <v>6</v>
      </c>
      <c r="I36" s="153" t="s">
        <v>2</v>
      </c>
      <c r="J36" s="153" t="s">
        <v>5</v>
      </c>
      <c r="K36" s="50"/>
      <c r="L36" s="50"/>
    </row>
    <row r="37" spans="1:12" s="52" customFormat="1" ht="12" customHeight="1">
      <c r="A37" s="68" t="s">
        <v>14</v>
      </c>
      <c r="B37" s="1497" t="s">
        <v>1813</v>
      </c>
      <c r="C37" s="340" t="s">
        <v>1326</v>
      </c>
      <c r="D37" s="339" t="s">
        <v>1326</v>
      </c>
      <c r="E37" s="339" t="s">
        <v>1326</v>
      </c>
      <c r="F37" s="340" t="s">
        <v>1326</v>
      </c>
      <c r="G37" s="339" t="s">
        <v>1045</v>
      </c>
      <c r="H37" s="339" t="s">
        <v>1045</v>
      </c>
      <c r="I37" s="339" t="s">
        <v>1045</v>
      </c>
      <c r="J37" s="339" t="s">
        <v>1045</v>
      </c>
      <c r="K37" s="50"/>
      <c r="L37" s="50"/>
    </row>
    <row r="38" spans="1:12" s="131" customFormat="1" ht="12" customHeight="1">
      <c r="A38" s="341" t="s">
        <v>1746</v>
      </c>
      <c r="B38" s="2216">
        <v>3014</v>
      </c>
      <c r="C38" s="343">
        <v>3059.9664047619049</v>
      </c>
      <c r="D38" s="343">
        <v>3156</v>
      </c>
      <c r="E38" s="343">
        <v>3215</v>
      </c>
      <c r="F38" s="343">
        <v>3256</v>
      </c>
      <c r="G38" s="343">
        <v>3283.1811400000001</v>
      </c>
      <c r="H38" s="343">
        <v>3242</v>
      </c>
      <c r="I38" s="343">
        <v>3195.5699999999997</v>
      </c>
      <c r="J38" s="343">
        <v>3186.3100000000004</v>
      </c>
      <c r="K38" s="460"/>
      <c r="L38" s="460"/>
    </row>
    <row r="39" spans="1:12" s="131" customFormat="1" ht="12" customHeight="1">
      <c r="A39" s="344" t="s">
        <v>418</v>
      </c>
      <c r="B39" s="2217">
        <v>756</v>
      </c>
      <c r="C39" s="346">
        <v>751.68021428571444</v>
      </c>
      <c r="D39" s="346">
        <v>728</v>
      </c>
      <c r="E39" s="346">
        <v>722</v>
      </c>
      <c r="F39" s="346">
        <v>725</v>
      </c>
      <c r="G39" s="346">
        <v>752.25599999999997</v>
      </c>
      <c r="H39" s="346">
        <v>755</v>
      </c>
      <c r="I39" s="346">
        <v>754.57999999999993</v>
      </c>
      <c r="J39" s="346">
        <v>758.03</v>
      </c>
      <c r="K39" s="460"/>
      <c r="L39" s="460"/>
    </row>
    <row r="40" spans="1:12" s="131" customFormat="1" ht="12" customHeight="1">
      <c r="A40" s="344" t="s">
        <v>1661</v>
      </c>
      <c r="B40" s="1805">
        <v>2950</v>
      </c>
      <c r="C40" s="436">
        <v>2977.2054904761903</v>
      </c>
      <c r="D40" s="436">
        <v>3004</v>
      </c>
      <c r="E40" s="436">
        <v>3011</v>
      </c>
      <c r="F40" s="436">
        <v>3103</v>
      </c>
      <c r="G40" s="436">
        <v>3128.3892023809526</v>
      </c>
      <c r="H40" s="436">
        <v>3139</v>
      </c>
      <c r="I40" s="436">
        <v>3324.84</v>
      </c>
      <c r="J40" s="436">
        <v>3371.2200000000003</v>
      </c>
      <c r="K40" s="460"/>
      <c r="L40" s="460"/>
    </row>
    <row r="41" spans="1:12" s="131" customFormat="1" ht="12" customHeight="1">
      <c r="A41" s="344" t="s">
        <v>501</v>
      </c>
      <c r="B41" s="1805">
        <v>687</v>
      </c>
      <c r="C41" s="436">
        <v>690.02849523809527</v>
      </c>
      <c r="D41" s="436">
        <v>697</v>
      </c>
      <c r="E41" s="436">
        <v>693</v>
      </c>
      <c r="F41" s="436">
        <v>690</v>
      </c>
      <c r="G41" s="436">
        <v>696</v>
      </c>
      <c r="H41" s="436">
        <v>683</v>
      </c>
      <c r="I41" s="436">
        <v>659.43999999999994</v>
      </c>
      <c r="J41" s="436">
        <v>664.64</v>
      </c>
      <c r="K41" s="460"/>
      <c r="L41" s="460"/>
    </row>
    <row r="42" spans="1:12" s="131" customFormat="1" ht="12" customHeight="1">
      <c r="A42" s="1378" t="s">
        <v>1982</v>
      </c>
      <c r="B42" s="1805">
        <v>343</v>
      </c>
      <c r="C42" s="436">
        <v>382.1824285714286</v>
      </c>
      <c r="D42" s="436">
        <v>390</v>
      </c>
      <c r="E42" s="436">
        <v>381</v>
      </c>
      <c r="F42" s="436">
        <v>386</v>
      </c>
      <c r="G42" s="436">
        <v>384.81000000000012</v>
      </c>
      <c r="H42" s="436">
        <v>392</v>
      </c>
      <c r="I42" s="436">
        <v>384.09999999999997</v>
      </c>
      <c r="J42" s="436">
        <v>369.07</v>
      </c>
      <c r="K42" s="460"/>
      <c r="L42" s="460"/>
    </row>
    <row r="43" spans="1:12" s="131" customFormat="1" ht="12" customHeight="1">
      <c r="A43" s="1378" t="s">
        <v>1983</v>
      </c>
      <c r="B43" s="1805">
        <v>1164</v>
      </c>
      <c r="C43" s="436">
        <v>1206.5720371428572</v>
      </c>
      <c r="D43" s="436">
        <v>1214</v>
      </c>
      <c r="E43" s="436">
        <v>1215</v>
      </c>
      <c r="F43" s="436">
        <v>1213</v>
      </c>
      <c r="G43" s="436">
        <v>1241.0509000000002</v>
      </c>
      <c r="H43" s="436">
        <v>1244</v>
      </c>
      <c r="I43" s="436">
        <v>1242.2600000000002</v>
      </c>
      <c r="J43" s="436">
        <v>1235.3799999999999</v>
      </c>
      <c r="K43" s="460"/>
      <c r="L43" s="460"/>
    </row>
    <row r="44" spans="1:12" s="131" customFormat="1" ht="12" customHeight="1">
      <c r="A44" s="344" t="s">
        <v>1662</v>
      </c>
      <c r="B44" s="1805">
        <v>1664</v>
      </c>
      <c r="C44" s="436">
        <v>1673.4809333333335</v>
      </c>
      <c r="D44" s="436">
        <v>1648</v>
      </c>
      <c r="E44" s="436">
        <v>1544</v>
      </c>
      <c r="F44" s="436">
        <v>1551</v>
      </c>
      <c r="G44" s="436">
        <v>1525.0512000000003</v>
      </c>
      <c r="H44" s="436">
        <v>1564</v>
      </c>
      <c r="I44" s="436">
        <v>1518.9199999999998</v>
      </c>
      <c r="J44" s="436">
        <v>1569.59</v>
      </c>
      <c r="K44" s="460"/>
      <c r="L44" s="460"/>
    </row>
    <row r="45" spans="1:12" s="131" customFormat="1" ht="12" customHeight="1">
      <c r="A45" s="348" t="s">
        <v>1984</v>
      </c>
      <c r="B45" s="1806">
        <v>655</v>
      </c>
      <c r="C45" s="437">
        <v>639.07557619047589</v>
      </c>
      <c r="D45" s="437">
        <v>610</v>
      </c>
      <c r="E45" s="437">
        <v>633</v>
      </c>
      <c r="F45" s="437">
        <v>639</v>
      </c>
      <c r="G45" s="437">
        <v>632.30879999999979</v>
      </c>
      <c r="H45" s="437">
        <v>629</v>
      </c>
      <c r="I45" s="437">
        <v>630.60000000000014</v>
      </c>
      <c r="J45" s="437">
        <v>625.55000000000041</v>
      </c>
    </row>
    <row r="46" spans="1:12" s="132" customFormat="1" ht="12" customHeight="1">
      <c r="A46" s="350" t="s">
        <v>1346</v>
      </c>
      <c r="B46" s="2218">
        <v>11233</v>
      </c>
      <c r="C46" s="2219">
        <v>11380.191580000002</v>
      </c>
      <c r="D46" s="2220">
        <v>11447</v>
      </c>
      <c r="E46" s="2220">
        <v>11414</v>
      </c>
      <c r="F46" s="2220">
        <v>11563</v>
      </c>
      <c r="G46" s="2220">
        <v>11643.047242380952</v>
      </c>
      <c r="H46" s="2220">
        <v>11648</v>
      </c>
      <c r="I46" s="2220">
        <v>11710.31</v>
      </c>
      <c r="J46" s="2220">
        <v>11779.79</v>
      </c>
    </row>
    <row r="47" spans="1:12" s="131" customFormat="1" ht="7.5" customHeight="1">
      <c r="A47" s="551"/>
      <c r="B47" s="551"/>
      <c r="C47" s="551"/>
      <c r="D47" s="551"/>
      <c r="E47" s="551"/>
      <c r="F47" s="551"/>
      <c r="G47" s="551"/>
      <c r="H47" s="551"/>
      <c r="I47" s="551"/>
      <c r="J47" s="551"/>
    </row>
    <row r="48" spans="1:12" s="114" customFormat="1" ht="20.25" customHeight="1">
      <c r="A48" s="2619" t="s">
        <v>1927</v>
      </c>
      <c r="B48" s="2619"/>
      <c r="C48" s="2619"/>
      <c r="D48" s="2619"/>
      <c r="E48" s="2619"/>
      <c r="F48" s="2619"/>
      <c r="G48" s="2619"/>
      <c r="H48" s="2619"/>
      <c r="I48" s="2619"/>
      <c r="J48" s="2619"/>
      <c r="K48" s="530"/>
    </row>
    <row r="49" spans="1:11" s="481" customFormat="1" ht="12" customHeight="1">
      <c r="A49" s="2619" t="s">
        <v>1926</v>
      </c>
      <c r="B49" s="2619"/>
      <c r="C49" s="2619"/>
      <c r="D49" s="2619"/>
      <c r="E49" s="2619"/>
      <c r="F49" s="2619"/>
      <c r="G49" s="2619"/>
      <c r="H49" s="2619"/>
      <c r="I49" s="2619"/>
      <c r="J49" s="2619"/>
      <c r="K49" s="530"/>
    </row>
    <row r="50" spans="1:11" s="530" customFormat="1" ht="12" customHeight="1">
      <c r="A50" s="2619" t="s">
        <v>2038</v>
      </c>
      <c r="B50" s="2619"/>
      <c r="C50" s="2619"/>
      <c r="D50" s="2619"/>
      <c r="E50" s="2619"/>
      <c r="F50" s="2619"/>
      <c r="G50" s="2619"/>
      <c r="H50" s="2619"/>
      <c r="I50" s="2619"/>
      <c r="J50" s="2619"/>
      <c r="K50" s="1779"/>
    </row>
    <row r="51" spans="1:11" s="481" customFormat="1" ht="12" customHeight="1">
      <c r="A51" s="2619"/>
      <c r="B51" s="2619"/>
      <c r="C51" s="2619"/>
      <c r="D51" s="2619"/>
      <c r="E51" s="2619"/>
      <c r="F51" s="2619"/>
      <c r="G51" s="2619"/>
      <c r="H51" s="2619"/>
      <c r="I51" s="2619"/>
      <c r="J51" s="2619"/>
      <c r="K51" s="2619"/>
    </row>
    <row r="52" spans="1:11" s="98" customFormat="1" ht="22.5" customHeight="1">
      <c r="A52" s="545"/>
      <c r="B52" s="546"/>
      <c r="C52" s="546"/>
      <c r="D52" s="546"/>
      <c r="E52" s="546"/>
      <c r="F52" s="546"/>
      <c r="G52" s="546"/>
      <c r="H52" s="546"/>
      <c r="I52" s="546"/>
      <c r="J52" s="546"/>
    </row>
    <row r="53" spans="1:11" s="433" customFormat="1" ht="18.75" customHeight="1">
      <c r="A53" s="432" t="s">
        <v>597</v>
      </c>
    </row>
    <row r="54" spans="1:11" s="50" customFormat="1" ht="12.75" customHeight="1"/>
    <row r="55" spans="1:11" s="52" customFormat="1" ht="13.5" customHeight="1">
      <c r="A55" s="68" t="s">
        <v>1</v>
      </c>
      <c r="B55" s="947" t="s">
        <v>1812</v>
      </c>
      <c r="C55" s="292" t="s">
        <v>1683</v>
      </c>
      <c r="D55" s="292" t="s">
        <v>1650</v>
      </c>
      <c r="E55" s="292" t="s">
        <v>1577</v>
      </c>
      <c r="F55" s="292" t="s">
        <v>1325</v>
      </c>
      <c r="G55" s="292" t="s">
        <v>1288</v>
      </c>
      <c r="H55" s="292" t="s">
        <v>1219</v>
      </c>
      <c r="I55" s="292" t="s">
        <v>1120</v>
      </c>
      <c r="J55" s="292" t="s">
        <v>1075</v>
      </c>
      <c r="K55" s="51"/>
    </row>
    <row r="56" spans="1:11" s="1394" customFormat="1" ht="12" customHeight="1">
      <c r="A56" s="379" t="s">
        <v>1730</v>
      </c>
      <c r="B56" s="1805">
        <v>-583.08937220264011</v>
      </c>
      <c r="C56" s="436">
        <v>-520.93269845466011</v>
      </c>
      <c r="D56" s="435">
        <v>-662.06000888354026</v>
      </c>
      <c r="E56" s="435">
        <v>-641.27118294700006</v>
      </c>
      <c r="F56" s="435">
        <v>-705.03840533499999</v>
      </c>
      <c r="G56" s="435">
        <v>-638.18081873300002</v>
      </c>
      <c r="H56" s="435">
        <v>-596.21558444200002</v>
      </c>
      <c r="I56" s="435">
        <v>-579.14674963599998</v>
      </c>
      <c r="J56" s="435">
        <v>-584.88432321099992</v>
      </c>
      <c r="K56" s="51"/>
    </row>
    <row r="57" spans="1:11" s="1394" customFormat="1" ht="12" customHeight="1">
      <c r="A57" s="1842" t="s">
        <v>1144</v>
      </c>
      <c r="B57" s="1805">
        <v>-31.150464428700001</v>
      </c>
      <c r="C57" s="436">
        <v>-35.625205205420002</v>
      </c>
      <c r="D57" s="435">
        <v>-30.514858302380002</v>
      </c>
      <c r="E57" s="435">
        <v>-30.380797925</v>
      </c>
      <c r="F57" s="435">
        <v>-28.18819753</v>
      </c>
      <c r="G57" s="435">
        <v>-31.476294437</v>
      </c>
      <c r="H57" s="435">
        <v>-31.323428370000002</v>
      </c>
      <c r="I57" s="435">
        <v>-26.542748024000002</v>
      </c>
      <c r="J57" s="435">
        <v>-25.139004407000002</v>
      </c>
      <c r="K57" s="51"/>
    </row>
    <row r="58" spans="1:11" s="52" customFormat="1" ht="12" customHeight="1">
      <c r="A58" s="1838" t="s">
        <v>1145</v>
      </c>
      <c r="B58" s="2211">
        <v>-614.23983663133993</v>
      </c>
      <c r="C58" s="2210">
        <v>-556.55790366007989</v>
      </c>
      <c r="D58" s="2221">
        <v>-692.57486718591997</v>
      </c>
      <c r="E58" s="2221">
        <v>-671.65198087199997</v>
      </c>
      <c r="F58" s="2221">
        <v>-733.22660286500002</v>
      </c>
      <c r="G58" s="2221">
        <v>-669.65711317</v>
      </c>
      <c r="H58" s="2221">
        <v>-627.53901281200001</v>
      </c>
      <c r="I58" s="2221">
        <v>-605.68949766000003</v>
      </c>
      <c r="J58" s="2221">
        <v>-610.02332761799994</v>
      </c>
      <c r="K58" s="51"/>
    </row>
    <row r="59" spans="1:11" s="52" customFormat="1" ht="12" customHeight="1">
      <c r="A59" s="1842" t="s">
        <v>1146</v>
      </c>
      <c r="B59" s="1805">
        <v>-198.93646097120001</v>
      </c>
      <c r="C59" s="436">
        <v>-189.52438009889994</v>
      </c>
      <c r="D59" s="435">
        <v>-199.78314215159998</v>
      </c>
      <c r="E59" s="435">
        <v>-348.29331528099999</v>
      </c>
      <c r="F59" s="435">
        <v>-215.698444491</v>
      </c>
      <c r="G59" s="435">
        <v>-149.985243674</v>
      </c>
      <c r="H59" s="435">
        <v>-176.39247122</v>
      </c>
      <c r="I59" s="435">
        <v>-202.24288813800001</v>
      </c>
      <c r="J59" s="435">
        <v>-248.50674136500004</v>
      </c>
      <c r="K59" s="51"/>
    </row>
    <row r="60" spans="1:11" s="1394" customFormat="1" ht="12" customHeight="1">
      <c r="A60" s="1842" t="s">
        <v>1144</v>
      </c>
      <c r="B60" s="1805">
        <v>-71.537892522199996</v>
      </c>
      <c r="C60" s="436">
        <v>-80.276766244599969</v>
      </c>
      <c r="D60" s="435">
        <v>-83.269456092000013</v>
      </c>
      <c r="E60" s="435">
        <v>-87.738061406</v>
      </c>
      <c r="F60" s="435">
        <v>-90.829858040999994</v>
      </c>
      <c r="G60" s="435">
        <v>-99.411387963999999</v>
      </c>
      <c r="H60" s="435">
        <v>-104.582793537</v>
      </c>
      <c r="I60" s="435">
        <v>-98.903344005999998</v>
      </c>
      <c r="J60" s="435">
        <v>-114.230140674</v>
      </c>
      <c r="K60" s="51"/>
    </row>
    <row r="61" spans="1:11" s="1394" customFormat="1" ht="12" customHeight="1">
      <c r="A61" s="1842" t="s">
        <v>1842</v>
      </c>
      <c r="B61" s="1805">
        <v>0</v>
      </c>
      <c r="C61" s="436">
        <v>-54.672496000000002</v>
      </c>
      <c r="D61" s="435">
        <v>-50.362000000000002</v>
      </c>
      <c r="E61" s="435">
        <v>0</v>
      </c>
      <c r="F61" s="435">
        <v>0</v>
      </c>
      <c r="G61" s="435">
        <v>0</v>
      </c>
      <c r="H61" s="435">
        <v>0</v>
      </c>
      <c r="I61" s="435">
        <v>0</v>
      </c>
      <c r="J61" s="435">
        <v>-4.3888119999999997</v>
      </c>
      <c r="K61" s="51"/>
    </row>
    <row r="62" spans="1:11" s="1394" customFormat="1" ht="12" customHeight="1">
      <c r="A62" s="1838" t="s">
        <v>1147</v>
      </c>
      <c r="B62" s="2211">
        <v>-270.47435349339997</v>
      </c>
      <c r="C62" s="2210">
        <v>-324.47364234349993</v>
      </c>
      <c r="D62" s="2221">
        <v>-333.41459824359998</v>
      </c>
      <c r="E62" s="2221">
        <v>-436.03137668699998</v>
      </c>
      <c r="F62" s="2221">
        <v>-306.528302532</v>
      </c>
      <c r="G62" s="2221">
        <v>-249.396631638</v>
      </c>
      <c r="H62" s="2221">
        <v>-280.97526475700005</v>
      </c>
      <c r="I62" s="2221">
        <v>-301.14623214400001</v>
      </c>
      <c r="J62" s="2221">
        <v>-367.125694039</v>
      </c>
      <c r="K62" s="51"/>
    </row>
    <row r="63" spans="1:11" s="93" customFormat="1" ht="12" customHeight="1">
      <c r="A63" s="1381" t="s">
        <v>1843</v>
      </c>
      <c r="B63" s="2222">
        <v>-884.71419012473996</v>
      </c>
      <c r="C63" s="2223">
        <v>-881.03154600357959</v>
      </c>
      <c r="D63" s="2223">
        <v>-1025.9894654295201</v>
      </c>
      <c r="E63" s="2223">
        <v>-1107.6833575589999</v>
      </c>
      <c r="F63" s="2223">
        <v>-1039.7549053970001</v>
      </c>
      <c r="G63" s="2223">
        <v>-919.05374481199999</v>
      </c>
      <c r="H63" s="2223">
        <v>-908.51427753099995</v>
      </c>
      <c r="I63" s="2223">
        <v>-906.83572981299994</v>
      </c>
      <c r="J63" s="2223">
        <v>-977.14902167199989</v>
      </c>
      <c r="K63" s="110"/>
    </row>
    <row r="64" spans="1:11" s="63" customFormat="1" ht="7.5" customHeight="1">
      <c r="A64" s="129"/>
      <c r="B64" s="2224"/>
      <c r="C64" s="2224"/>
      <c r="D64" s="2224"/>
      <c r="E64" s="2224"/>
      <c r="F64" s="2224"/>
      <c r="G64" s="2224"/>
      <c r="H64" s="2224"/>
      <c r="I64" s="2225"/>
      <c r="J64" s="2225"/>
    </row>
    <row r="65" spans="1:11" s="1394" customFormat="1" ht="12" customHeight="1">
      <c r="A65" s="1838" t="s">
        <v>1148</v>
      </c>
      <c r="B65" s="2211">
        <v>983.21367168999996</v>
      </c>
      <c r="C65" s="2210">
        <v>1042.4933729700001</v>
      </c>
      <c r="D65" s="2221">
        <v>1111.7399266700004</v>
      </c>
      <c r="E65" s="2221">
        <v>1174.7755726210003</v>
      </c>
      <c r="F65" s="2221">
        <v>1226.1291161279996</v>
      </c>
      <c r="G65" s="2221">
        <v>1260.212816533</v>
      </c>
      <c r="H65" s="2221">
        <v>1203.3224714929995</v>
      </c>
      <c r="I65" s="2221">
        <v>1240.6729431020001</v>
      </c>
      <c r="J65" s="2221">
        <v>1287.4992200680001</v>
      </c>
      <c r="K65" s="51"/>
    </row>
    <row r="66" spans="1:11" s="63" customFormat="1" ht="7.5" customHeight="1">
      <c r="A66" s="129"/>
      <c r="B66" s="130"/>
      <c r="C66" s="130"/>
      <c r="D66" s="130"/>
      <c r="E66" s="130"/>
      <c r="F66" s="130"/>
      <c r="G66" s="130"/>
      <c r="H66" s="130"/>
      <c r="I66" s="130"/>
      <c r="J66" s="130"/>
    </row>
    <row r="67" spans="1:11" s="279" customFormat="1" ht="12" customHeight="1">
      <c r="A67" s="2638" t="s">
        <v>1844</v>
      </c>
      <c r="B67" s="2638"/>
      <c r="C67" s="2638"/>
      <c r="D67" s="2638"/>
      <c r="E67" s="2638"/>
      <c r="F67" s="2638"/>
      <c r="G67" s="2638"/>
      <c r="H67" s="2638"/>
      <c r="I67" s="2638"/>
      <c r="J67" s="2638"/>
    </row>
    <row r="68" spans="1:11" s="279" customFormat="1" ht="12" customHeight="1">
      <c r="A68" s="2638"/>
      <c r="B68" s="2638"/>
      <c r="C68" s="2638"/>
      <c r="D68" s="2638"/>
      <c r="E68" s="2638"/>
      <c r="F68" s="2638"/>
      <c r="G68" s="2638"/>
      <c r="H68" s="2638"/>
      <c r="I68" s="2638"/>
      <c r="J68" s="2638"/>
    </row>
    <row r="69" spans="1:11" ht="22.5" customHeight="1">
      <c r="A69" s="98"/>
      <c r="C69" s="98"/>
      <c r="D69" s="98"/>
      <c r="E69" s="98"/>
      <c r="F69" s="98"/>
      <c r="G69" s="98"/>
      <c r="H69" s="98"/>
      <c r="I69" s="98"/>
      <c r="J69" s="98"/>
    </row>
    <row r="70" spans="1:11" s="433" customFormat="1" ht="18.75" customHeight="1">
      <c r="A70" s="432" t="s">
        <v>598</v>
      </c>
    </row>
    <row r="71" spans="1:11" s="50" customFormat="1" ht="12.75" customHeight="1"/>
    <row r="72" spans="1:11" s="52" customFormat="1" ht="13.5" customHeight="1">
      <c r="A72" s="322" t="s">
        <v>50</v>
      </c>
      <c r="B72" s="947" t="s">
        <v>1812</v>
      </c>
      <c r="C72" s="292" t="s">
        <v>1683</v>
      </c>
      <c r="D72" s="292" t="s">
        <v>1650</v>
      </c>
      <c r="E72" s="292" t="s">
        <v>1577</v>
      </c>
      <c r="F72" s="352" t="s">
        <v>1325</v>
      </c>
      <c r="G72" s="293" t="s">
        <v>1288</v>
      </c>
      <c r="H72" s="352" t="s">
        <v>1219</v>
      </c>
      <c r="I72" s="1578" t="s">
        <v>1120</v>
      </c>
      <c r="J72" s="1578" t="s">
        <v>1075</v>
      </c>
      <c r="K72" s="51"/>
    </row>
    <row r="73" spans="1:11" s="52" customFormat="1" ht="12" customHeight="1">
      <c r="A73" s="353" t="s">
        <v>1051</v>
      </c>
      <c r="B73" s="992">
        <v>41.8</v>
      </c>
      <c r="C73" s="355">
        <v>28.1</v>
      </c>
      <c r="D73" s="355">
        <v>39.6</v>
      </c>
      <c r="E73" s="355">
        <v>42.8</v>
      </c>
      <c r="F73" s="355">
        <v>37</v>
      </c>
      <c r="G73" s="355">
        <v>42.2</v>
      </c>
      <c r="H73" s="355">
        <v>40.4</v>
      </c>
      <c r="I73" s="355">
        <v>43.8</v>
      </c>
      <c r="J73" s="355">
        <v>41.3</v>
      </c>
      <c r="K73" s="51"/>
    </row>
    <row r="74" spans="1:11" s="52" customFormat="1" ht="12" customHeight="1">
      <c r="A74" s="354" t="s">
        <v>419</v>
      </c>
      <c r="B74" s="993">
        <v>45.1</v>
      </c>
      <c r="C74" s="356">
        <v>28.1</v>
      </c>
      <c r="D74" s="356">
        <v>42.5</v>
      </c>
      <c r="E74" s="356">
        <v>42.6</v>
      </c>
      <c r="F74" s="356">
        <v>42.2</v>
      </c>
      <c r="G74" s="356">
        <v>44.1</v>
      </c>
      <c r="H74" s="356">
        <v>41.8</v>
      </c>
      <c r="I74" s="356">
        <v>43.9</v>
      </c>
      <c r="J74" s="356">
        <v>39.4</v>
      </c>
      <c r="K74" s="51"/>
    </row>
    <row r="75" spans="1:11" s="52" customFormat="1" ht="7.5" customHeight="1">
      <c r="A75" s="144"/>
      <c r="B75" s="145"/>
      <c r="C75" s="145"/>
      <c r="D75" s="145"/>
      <c r="E75" s="145"/>
      <c r="F75" s="145"/>
      <c r="G75" s="145"/>
      <c r="H75" s="145"/>
      <c r="I75" s="145"/>
      <c r="J75" s="145"/>
    </row>
    <row r="76" spans="1:11" s="279" customFormat="1" ht="12" customHeight="1">
      <c r="A76" s="2638" t="s">
        <v>1050</v>
      </c>
      <c r="B76" s="2638"/>
      <c r="C76" s="2638"/>
      <c r="D76" s="2638"/>
      <c r="E76" s="2638"/>
      <c r="F76" s="2638"/>
      <c r="G76" s="2638"/>
      <c r="H76" s="2638"/>
      <c r="I76" s="2638"/>
      <c r="J76" s="2638"/>
    </row>
    <row r="77" spans="1:11" s="279" customFormat="1" ht="12" customHeight="1">
      <c r="A77" s="2638" t="s">
        <v>0</v>
      </c>
      <c r="B77" s="2638"/>
      <c r="C77" s="2638"/>
      <c r="D77" s="2638"/>
      <c r="E77" s="2638"/>
      <c r="F77" s="2638"/>
      <c r="G77" s="2638"/>
      <c r="H77" s="2638"/>
      <c r="I77" s="2638"/>
      <c r="J77" s="2638"/>
    </row>
  </sheetData>
  <mergeCells count="14">
    <mergeCell ref="A28:J28"/>
    <mergeCell ref="A29:J29"/>
    <mergeCell ref="A30:J30"/>
    <mergeCell ref="A31:J31"/>
    <mergeCell ref="A67:J67"/>
    <mergeCell ref="A76:J76"/>
    <mergeCell ref="A77:J77"/>
    <mergeCell ref="A32:J32"/>
    <mergeCell ref="A34:J34"/>
    <mergeCell ref="A48:J48"/>
    <mergeCell ref="A49:J49"/>
    <mergeCell ref="A50:J50"/>
    <mergeCell ref="A68:J68"/>
    <mergeCell ref="A51:K51"/>
  </mergeCells>
  <phoneticPr fontId="0" type="noConversion"/>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rowBreaks count="1" manualBreakCount="1">
    <brk id="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M51"/>
  <sheetViews>
    <sheetView showGridLines="0" zoomScale="140" zoomScaleNormal="140" zoomScaleSheetLayoutView="90" workbookViewId="0"/>
  </sheetViews>
  <sheetFormatPr baseColWidth="10" defaultColWidth="9.140625" defaultRowHeight="22.5" customHeight="1"/>
  <cols>
    <col min="1" max="1" width="51" style="114" customWidth="1"/>
    <col min="2" max="5" width="10.5703125" style="114" customWidth="1"/>
    <col min="6" max="7" width="9.140625" style="114"/>
    <col min="8" max="8" width="10.42578125" style="114" bestFit="1" customWidth="1"/>
    <col min="9" max="9" width="9.140625" style="114"/>
    <col min="10" max="10" width="9.140625" style="114" customWidth="1"/>
    <col min="11" max="16384" width="9.140625" style="114"/>
  </cols>
  <sheetData>
    <row r="1" spans="1:6" s="98" customFormat="1" ht="22.5" customHeight="1">
      <c r="A1" s="545"/>
      <c r="B1" s="546"/>
      <c r="C1" s="546"/>
      <c r="D1" s="546"/>
      <c r="E1" s="546"/>
    </row>
    <row r="2" spans="1:6" s="433" customFormat="1" ht="18.75" customHeight="1">
      <c r="A2" s="432" t="s">
        <v>599</v>
      </c>
    </row>
    <row r="3" spans="1:6" s="50" customFormat="1" ht="12.75" customHeight="1"/>
    <row r="4" spans="1:6" ht="11.25" customHeight="1">
      <c r="A4" s="147"/>
      <c r="B4" s="994"/>
      <c r="C4" s="152"/>
      <c r="D4" s="152"/>
      <c r="E4" s="206" t="s">
        <v>216</v>
      </c>
    </row>
    <row r="5" spans="1:6" ht="13.5" customHeight="1">
      <c r="A5" s="147" t="s">
        <v>1</v>
      </c>
      <c r="B5" s="995" t="s">
        <v>1812</v>
      </c>
      <c r="C5" s="205" t="s">
        <v>12</v>
      </c>
      <c r="D5" s="205" t="s">
        <v>1325</v>
      </c>
      <c r="E5" s="205" t="s">
        <v>217</v>
      </c>
    </row>
    <row r="6" spans="1:6" s="133" customFormat="1" ht="13.5" customHeight="1">
      <c r="A6" s="1614" t="s">
        <v>1357</v>
      </c>
      <c r="B6" s="2226">
        <v>-5157.21</v>
      </c>
      <c r="C6" s="2227">
        <v>57.980999999999767</v>
      </c>
      <c r="D6" s="2227">
        <v>-5215.1909999999998</v>
      </c>
      <c r="E6" s="1616">
        <v>1.1117713617775411</v>
      </c>
    </row>
    <row r="7" spans="1:6" s="131" customFormat="1" ht="13.5" customHeight="1">
      <c r="A7" s="207" t="s">
        <v>311</v>
      </c>
      <c r="B7" s="2228"/>
      <c r="C7" s="2228"/>
      <c r="D7" s="2228"/>
      <c r="E7" s="146"/>
    </row>
    <row r="8" spans="1:6" s="131" customFormat="1" ht="13.5" customHeight="1">
      <c r="A8" s="148" t="s">
        <v>355</v>
      </c>
      <c r="B8" s="2228"/>
      <c r="C8" s="2228">
        <v>-19.114999999999998</v>
      </c>
      <c r="D8" s="2228"/>
      <c r="E8" s="146"/>
    </row>
    <row r="9" spans="1:6" s="131" customFormat="1" ht="6.95" customHeight="1">
      <c r="A9" s="149"/>
      <c r="B9" s="2228"/>
      <c r="C9" s="2228"/>
      <c r="D9" s="2228"/>
      <c r="E9" s="146"/>
    </row>
    <row r="10" spans="1:6" s="131" customFormat="1" ht="13.5" customHeight="1">
      <c r="A10" s="207" t="s">
        <v>218</v>
      </c>
      <c r="B10" s="2228"/>
      <c r="C10" s="2228"/>
      <c r="D10" s="2228"/>
      <c r="E10" s="146"/>
    </row>
    <row r="11" spans="1:6" s="131" customFormat="1" ht="13.5" customHeight="1">
      <c r="A11" s="148" t="s">
        <v>1254</v>
      </c>
      <c r="B11" s="2228"/>
      <c r="C11" s="2228">
        <v>-42.259</v>
      </c>
      <c r="D11" s="2229"/>
      <c r="E11" s="1615"/>
    </row>
    <row r="12" spans="1:6" s="131" customFormat="1" ht="13.5" customHeight="1">
      <c r="A12" s="150" t="s">
        <v>8</v>
      </c>
      <c r="B12" s="2228"/>
      <c r="C12" s="2228">
        <v>46.771000000000001</v>
      </c>
      <c r="D12" s="2229"/>
      <c r="E12" s="1615"/>
    </row>
    <row r="13" spans="1:6" s="131" customFormat="1" ht="13.5" customHeight="1">
      <c r="A13" s="150" t="s">
        <v>1096</v>
      </c>
      <c r="B13" s="2228"/>
      <c r="C13" s="2228">
        <v>43.064999999999998</v>
      </c>
      <c r="D13" s="2229"/>
      <c r="E13" s="1615"/>
    </row>
    <row r="14" spans="1:6" s="131" customFormat="1" ht="13.5" customHeight="1">
      <c r="A14" s="261" t="s">
        <v>1108</v>
      </c>
      <c r="B14" s="2230"/>
      <c r="C14" s="2230">
        <v>29.518999999999764</v>
      </c>
      <c r="D14" s="2228"/>
      <c r="E14" s="146"/>
      <c r="F14" s="202"/>
    </row>
    <row r="15" spans="1:6" s="133" customFormat="1" ht="13.5" customHeight="1">
      <c r="A15" s="1614" t="s">
        <v>353</v>
      </c>
      <c r="B15" s="2226">
        <v>-553.41300000000001</v>
      </c>
      <c r="C15" s="2227">
        <v>-330.49900000000002</v>
      </c>
      <c r="D15" s="2227">
        <v>-222.91399999999999</v>
      </c>
      <c r="E15" s="1616"/>
    </row>
    <row r="16" spans="1:6" s="131" customFormat="1" ht="13.5" customHeight="1">
      <c r="A16" s="148" t="s">
        <v>354</v>
      </c>
      <c r="B16" s="2231">
        <v>-393.37799999999999</v>
      </c>
      <c r="C16" s="2228">
        <v>-342.904</v>
      </c>
      <c r="D16" s="2228">
        <v>-50.473999999999997</v>
      </c>
      <c r="E16" s="146"/>
    </row>
    <row r="17" spans="1:13" s="131" customFormat="1" ht="13.5" customHeight="1">
      <c r="A17" s="148" t="s">
        <v>1038</v>
      </c>
      <c r="B17" s="2231">
        <v>-160.035</v>
      </c>
      <c r="C17" s="2228">
        <v>-95.733999999999995</v>
      </c>
      <c r="D17" s="2228">
        <v>-64.301000000000002</v>
      </c>
      <c r="E17" s="146"/>
    </row>
    <row r="18" spans="1:13" s="131" customFormat="1" ht="13.5" customHeight="1">
      <c r="A18" s="148" t="s">
        <v>1312</v>
      </c>
      <c r="B18" s="2231">
        <v>0</v>
      </c>
      <c r="C18" s="2228">
        <v>108.139</v>
      </c>
      <c r="D18" s="2228">
        <v>-108.139</v>
      </c>
      <c r="E18" s="146"/>
    </row>
    <row r="19" spans="1:13" s="133" customFormat="1" ht="13.5" customHeight="1">
      <c r="A19" s="1614" t="s">
        <v>647</v>
      </c>
      <c r="B19" s="2226">
        <v>-5710.6220000000003</v>
      </c>
      <c r="C19" s="2227">
        <v>-272.51700000000073</v>
      </c>
      <c r="D19" s="2227">
        <v>-5438.1049999999996</v>
      </c>
      <c r="E19" s="1616">
        <v>-5.0112493230638382</v>
      </c>
    </row>
    <row r="20" spans="1:13" s="131" customFormat="1" ht="5.0999999999999996" customHeight="1">
      <c r="A20" s="144"/>
      <c r="B20" s="2232"/>
      <c r="C20" s="2232"/>
      <c r="D20" s="2232"/>
      <c r="E20" s="113"/>
    </row>
    <row r="21" spans="1:13" s="1663" customFormat="1" ht="13.5" customHeight="1">
      <c r="A21" s="1715" t="s">
        <v>1356</v>
      </c>
      <c r="B21" s="2233"/>
      <c r="C21" s="2233"/>
      <c r="D21" s="2233"/>
      <c r="E21" s="1716"/>
    </row>
    <row r="22" spans="1:13" s="1663" customFormat="1" ht="13.5" customHeight="1">
      <c r="A22" s="619" t="s">
        <v>1566</v>
      </c>
      <c r="B22" s="2233"/>
      <c r="C22" s="2233">
        <v>-100.661</v>
      </c>
      <c r="D22" s="2233"/>
      <c r="E22" s="1716"/>
    </row>
    <row r="23" spans="1:13" s="1663" customFormat="1" ht="13.5" customHeight="1">
      <c r="A23" s="619" t="s">
        <v>1359</v>
      </c>
      <c r="B23" s="2234">
        <v>-5056.549</v>
      </c>
      <c r="C23" s="2233">
        <v>158.64199999999983</v>
      </c>
      <c r="D23" s="2233">
        <v>-5215.1909999999998</v>
      </c>
      <c r="E23" s="1716">
        <v>3.0419211875461478</v>
      </c>
    </row>
    <row r="24" spans="1:13" s="131" customFormat="1" ht="7.5" customHeight="1">
      <c r="A24" s="144"/>
      <c r="B24" s="113"/>
      <c r="C24" s="113"/>
      <c r="D24" s="113"/>
      <c r="E24" s="113"/>
    </row>
    <row r="25" spans="1:13" s="279" customFormat="1" ht="12" customHeight="1">
      <c r="A25" s="2641" t="s">
        <v>0</v>
      </c>
      <c r="B25" s="2642"/>
      <c r="C25" s="2642"/>
      <c r="D25" s="2642"/>
      <c r="E25" s="2642"/>
      <c r="F25" s="1646"/>
      <c r="G25" s="1646"/>
      <c r="H25" s="1646"/>
      <c r="I25" s="1646"/>
      <c r="J25" s="1646"/>
    </row>
    <row r="26" spans="1:13" s="279" customFormat="1" ht="12" customHeight="1">
      <c r="A26" s="1661"/>
      <c r="B26" s="1662"/>
      <c r="C26" s="1662"/>
      <c r="D26" s="1662"/>
      <c r="E26" s="1662"/>
      <c r="F26" s="1660"/>
      <c r="G26" s="1660"/>
      <c r="H26" s="1660"/>
      <c r="I26" s="1660"/>
      <c r="J26" s="1660"/>
    </row>
    <row r="27" spans="1:13" s="279" customFormat="1" ht="12" customHeight="1">
      <c r="A27" s="1647"/>
      <c r="B27" s="1647"/>
      <c r="C27" s="1647"/>
      <c r="D27" s="1647"/>
      <c r="E27" s="1647"/>
      <c r="F27" s="1647"/>
      <c r="G27" s="1647"/>
      <c r="H27" s="1647"/>
      <c r="I27" s="1647"/>
      <c r="J27" s="1647"/>
    </row>
    <row r="28" spans="1:13" s="131" customFormat="1" ht="12.75" customHeight="1">
      <c r="A28" s="144"/>
      <c r="B28" s="204"/>
      <c r="C28" s="134"/>
      <c r="D28" s="151"/>
      <c r="E28" s="151"/>
    </row>
    <row r="29" spans="1:13" ht="11.25" customHeight="1">
      <c r="A29" s="147"/>
      <c r="B29" s="994"/>
      <c r="C29" s="152"/>
      <c r="D29" s="152"/>
      <c r="E29" s="206" t="s">
        <v>216</v>
      </c>
    </row>
    <row r="30" spans="1:13" ht="13.5" customHeight="1">
      <c r="A30" s="147" t="s">
        <v>1</v>
      </c>
      <c r="B30" s="995" t="s">
        <v>1812</v>
      </c>
      <c r="C30" s="205" t="s">
        <v>12</v>
      </c>
      <c r="D30" s="205" t="s">
        <v>1683</v>
      </c>
      <c r="E30" s="205" t="s">
        <v>217</v>
      </c>
    </row>
    <row r="31" spans="1:13" s="133" customFormat="1" ht="13.5" customHeight="1">
      <c r="A31" s="1614" t="s">
        <v>1357</v>
      </c>
      <c r="B31" s="2226">
        <v>-5157.21</v>
      </c>
      <c r="C31" s="2227">
        <v>280.19499999999971</v>
      </c>
      <c r="D31" s="2227">
        <v>-5437.4049999999997</v>
      </c>
      <c r="E31" s="1616">
        <v>5.1531015254519339</v>
      </c>
      <c r="L31" s="1590" t="s">
        <v>1292</v>
      </c>
      <c r="M31" s="133" t="s">
        <v>0</v>
      </c>
    </row>
    <row r="32" spans="1:13" s="131" customFormat="1" ht="13.5" customHeight="1">
      <c r="A32" s="207" t="s">
        <v>218</v>
      </c>
      <c r="B32" s="2228"/>
      <c r="C32" s="2228"/>
      <c r="D32" s="2228"/>
      <c r="E32" s="146"/>
      <c r="L32" s="131" t="s">
        <v>0</v>
      </c>
      <c r="M32" s="131" t="s">
        <v>0</v>
      </c>
    </row>
    <row r="33" spans="1:8" s="131" customFormat="1" ht="13.5" customHeight="1">
      <c r="A33" s="148" t="s">
        <v>1733</v>
      </c>
      <c r="B33" s="2235"/>
      <c r="C33" s="2228">
        <v>57.26</v>
      </c>
      <c r="D33" s="2228"/>
      <c r="E33" s="1617"/>
      <c r="H33" s="148"/>
    </row>
    <row r="34" spans="1:8" s="131" customFormat="1" ht="13.5" customHeight="1">
      <c r="A34" s="148" t="s">
        <v>1718</v>
      </c>
      <c r="B34" s="2235"/>
      <c r="C34" s="2228">
        <v>46.837000000000003</v>
      </c>
      <c r="D34" s="2228"/>
      <c r="E34" s="1617"/>
      <c r="H34" s="148"/>
    </row>
    <row r="35" spans="1:8" s="131" customFormat="1" ht="13.5" customHeight="1">
      <c r="A35" s="150" t="s">
        <v>1096</v>
      </c>
      <c r="B35" s="2235"/>
      <c r="C35" s="2228">
        <v>22.97</v>
      </c>
      <c r="D35" s="2228"/>
      <c r="E35" s="1617"/>
      <c r="H35" s="148"/>
    </row>
    <row r="36" spans="1:8" s="131" customFormat="1" ht="13.5" customHeight="1">
      <c r="A36" s="148" t="s">
        <v>8</v>
      </c>
      <c r="B36" s="2235"/>
      <c r="C36" s="2228">
        <v>-49.106999999999999</v>
      </c>
      <c r="D36" s="2228"/>
      <c r="E36" s="1617"/>
      <c r="H36" s="148"/>
    </row>
    <row r="37" spans="1:8" s="131" customFormat="1" ht="13.5" customHeight="1">
      <c r="A37" s="261" t="s">
        <v>1108</v>
      </c>
      <c r="B37" s="2235"/>
      <c r="C37" s="2228">
        <v>202.23499999999973</v>
      </c>
      <c r="D37" s="2228"/>
      <c r="E37" s="1617"/>
    </row>
    <row r="38" spans="1:8" s="133" customFormat="1" ht="13.5" customHeight="1">
      <c r="A38" s="1614" t="s">
        <v>353</v>
      </c>
      <c r="B38" s="2226">
        <v>-553.41300000000001</v>
      </c>
      <c r="C38" s="2227">
        <v>-2364.9120000000003</v>
      </c>
      <c r="D38" s="2227">
        <v>1811.499</v>
      </c>
      <c r="E38" s="1616"/>
    </row>
    <row r="39" spans="1:8" s="131" customFormat="1" ht="13.5" customHeight="1">
      <c r="A39" s="150" t="s">
        <v>354</v>
      </c>
      <c r="B39" s="2231">
        <v>-393.37799999999999</v>
      </c>
      <c r="C39" s="2228">
        <v>-251.11099999999999</v>
      </c>
      <c r="D39" s="2228">
        <v>-142.267</v>
      </c>
      <c r="E39" s="1617"/>
    </row>
    <row r="40" spans="1:8" s="131" customFormat="1" ht="13.5" customHeight="1">
      <c r="A40" s="150" t="s">
        <v>1038</v>
      </c>
      <c r="B40" s="2231">
        <v>-160.035</v>
      </c>
      <c r="C40" s="2228">
        <v>-2105.0230000000001</v>
      </c>
      <c r="D40" s="2228">
        <v>1944.9880000000001</v>
      </c>
      <c r="E40" s="1617"/>
    </row>
    <row r="41" spans="1:8" s="131" customFormat="1" ht="13.5" customHeight="1">
      <c r="A41" s="261" t="s">
        <v>1312</v>
      </c>
      <c r="B41" s="2231">
        <v>0</v>
      </c>
      <c r="C41" s="2228">
        <v>-8.7780000000000005</v>
      </c>
      <c r="D41" s="2230">
        <v>8.7780000000000005</v>
      </c>
      <c r="E41" s="1618"/>
    </row>
    <row r="42" spans="1:8" s="133" customFormat="1" ht="13.5" customHeight="1">
      <c r="A42" s="1614" t="s">
        <v>647</v>
      </c>
      <c r="B42" s="2226">
        <v>-5710.6220000000003</v>
      </c>
      <c r="C42" s="2227">
        <v>-2084.7160000000003</v>
      </c>
      <c r="D42" s="2236">
        <v>-3625.9059999999999</v>
      </c>
      <c r="E42" s="1616">
        <v>-57.495037102451093</v>
      </c>
    </row>
    <row r="43" spans="1:8" s="131" customFormat="1" ht="5.0999999999999996" customHeight="1">
      <c r="A43" s="144"/>
      <c r="B43" s="2232"/>
      <c r="C43" s="2232"/>
      <c r="D43" s="2232"/>
      <c r="E43" s="113"/>
    </row>
    <row r="44" spans="1:8" s="1663" customFormat="1" ht="13.5" customHeight="1">
      <c r="A44" s="1715" t="s">
        <v>1356</v>
      </c>
      <c r="B44" s="2233"/>
      <c r="C44" s="2233"/>
      <c r="D44" s="2233"/>
      <c r="E44" s="1716"/>
    </row>
    <row r="45" spans="1:8" s="1717" customFormat="1" ht="13.5" customHeight="1">
      <c r="A45" s="619" t="s">
        <v>1566</v>
      </c>
      <c r="B45" s="2233"/>
      <c r="C45" s="2233">
        <v>-13.805999999999999</v>
      </c>
      <c r="D45" s="2233"/>
      <c r="E45" s="1716"/>
    </row>
    <row r="46" spans="1:8" s="1717" customFormat="1" ht="13.5" customHeight="1">
      <c r="A46" s="619" t="s">
        <v>1359</v>
      </c>
      <c r="B46" s="2234">
        <v>-5143.4040000000005</v>
      </c>
      <c r="C46" s="2233">
        <v>294.00099999999929</v>
      </c>
      <c r="D46" s="2233">
        <v>-5437.4049999999997</v>
      </c>
      <c r="E46" s="1716">
        <v>5.4070094098195609</v>
      </c>
    </row>
    <row r="47" spans="1:8" s="1717" customFormat="1" ht="9.9499999999999993" customHeight="1">
      <c r="A47" s="619" t="s">
        <v>0</v>
      </c>
      <c r="B47" s="145"/>
      <c r="C47" s="145"/>
      <c r="D47" s="145"/>
      <c r="E47" s="1716"/>
    </row>
    <row r="48" spans="1:8" s="131" customFormat="1" ht="7.5" customHeight="1">
      <c r="A48" s="144"/>
      <c r="B48" s="113"/>
      <c r="C48" s="113"/>
      <c r="D48" s="113"/>
      <c r="E48" s="113"/>
    </row>
    <row r="49" spans="1:10" s="279" customFormat="1" ht="12" customHeight="1">
      <c r="A49" s="2641" t="s">
        <v>0</v>
      </c>
      <c r="B49" s="2642"/>
      <c r="C49" s="2642"/>
      <c r="D49" s="2642"/>
      <c r="E49" s="2642"/>
      <c r="F49" s="1646"/>
      <c r="G49" s="1646"/>
      <c r="H49" s="1646"/>
      <c r="I49" s="1646"/>
      <c r="J49" s="1646"/>
    </row>
    <row r="50" spans="1:10" s="131" customFormat="1" ht="7.5" customHeight="1">
      <c r="A50" s="114"/>
      <c r="B50" s="114"/>
      <c r="C50" s="114"/>
      <c r="D50" s="114"/>
      <c r="E50" s="114"/>
    </row>
    <row r="51" spans="1:10" s="131" customFormat="1" ht="22.5" customHeight="1">
      <c r="A51" s="276"/>
      <c r="B51" s="114"/>
      <c r="C51" s="114"/>
      <c r="D51" s="114"/>
      <c r="E51" s="114"/>
    </row>
  </sheetData>
  <mergeCells count="2">
    <mergeCell ref="A25:E25"/>
    <mergeCell ref="A49:E49"/>
  </mergeCells>
  <phoneticPr fontId="0" type="noConversion"/>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- 1Q16&amp;C&amp;8CHAPTER 1&amp;R&amp;8FINANCIAL RESULTS DNB GROUP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43</vt:i4>
      </vt:variant>
      <vt:variant>
        <vt:lpstr>Navngitte områder</vt:lpstr>
      </vt:variant>
      <vt:variant>
        <vt:i4>29</vt:i4>
      </vt:variant>
    </vt:vector>
  </HeadingPairs>
  <TitlesOfParts>
    <vt:vector size="72"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Appendix</vt:lpstr>
      <vt:lpstr>Sub_loans</vt:lpstr>
      <vt:lpstr>Footnotes</vt:lpstr>
      <vt:lpstr>'Asset Man.'!Utskriftsområde</vt:lpstr>
      <vt:lpstr>Cap.adeq!Utskriftsområde</vt:lpstr>
      <vt:lpstr>Contents!Utskriftsområde</vt:lpstr>
      <vt:lpstr>'DNB Group'!Utskriftsområde</vt:lpstr>
      <vt:lpstr>'EAD (1)'!Utskriftsområde</vt:lpstr>
      <vt:lpstr>'Expenses (1)'!Utskriftsområde</vt:lpstr>
      <vt:lpstr>'Expenses (2)'!Utskriftsområde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Norw.economy!Utskriftsområde</vt:lpstr>
      <vt:lpstr>NPL!Utskriftsområde</vt:lpstr>
      <vt:lpstr>Other!Utskriftsområde</vt:lpstr>
      <vt:lpstr>'Personal cust'!Utskriftsområde</vt:lpstr>
      <vt:lpstr>'Results &amp; key fig.'!Utskriftsområde</vt:lpstr>
      <vt:lpstr>SME!Utskriftsområde</vt:lpstr>
      <vt:lpstr>'Write-downs med splitt (2)'!Utskriftsområde</vt:lpstr>
      <vt:lpstr>Sub_loans!Utskriftstitler</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2016-04-27T15:13:57Z</cp:lastPrinted>
  <dcterms:created xsi:type="dcterms:W3CDTF">2000-04-10T12:21:39Z</dcterms:created>
  <dcterms:modified xsi:type="dcterms:W3CDTF">2016-04-28T07:36:49Z</dcterms:modified>
</cp:coreProperties>
</file>