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360" windowWidth="11415" windowHeight="11700" tabRatio="933" activeTab="1"/>
  </bookViews>
  <sheets>
    <sheet name="Front" sheetId="11642" r:id="rId1"/>
    <sheet name="Contents" sheetId="11607" r:id="rId2"/>
    <sheet name="0.1" sheetId="11638" r:id="rId3"/>
    <sheet name="0.2" sheetId="11639" r:id="rId4"/>
    <sheet name="0.3" sheetId="11641" r:id="rId5"/>
    <sheet name="1.1 - 1.2" sheetId="55" r:id="rId6"/>
    <sheet name="1.3 - 1.4" sheetId="53" r:id="rId7"/>
    <sheet name="1.5 - 1.6" sheetId="11572" r:id="rId8"/>
    <sheet name="2.1 - 2.4" sheetId="11604" r:id="rId9"/>
    <sheet name="2.5" sheetId="11637" r:id="rId10"/>
    <sheet name="3.1" sheetId="5936" r:id="rId11"/>
    <sheet name="4.1 - 4.2" sheetId="1028" r:id="rId12"/>
    <sheet name="4.3" sheetId="11541" r:id="rId13"/>
    <sheet name="4.4 - 4.5" sheetId="10285" r:id="rId14"/>
    <sheet name="5.1" sheetId="2316" r:id="rId15"/>
    <sheet name="5.2 - 5.3" sheetId="11545" r:id="rId16"/>
    <sheet name="6.1 - 6.2" sheetId="11619" r:id="rId17"/>
    <sheet name="7.1 - 7.2" sheetId="11533" r:id="rId18"/>
    <sheet name="7.3" sheetId="11597" r:id="rId19"/>
    <sheet name="7.4 - 7.5" sheetId="11547" r:id="rId20"/>
    <sheet name="7.6 - 7.7" sheetId="11644" r:id="rId21"/>
    <sheet name="8.1" sheetId="11620" r:id="rId22"/>
    <sheet name="8.2" sheetId="11636" r:id="rId23"/>
    <sheet name="8.3" sheetId="11623" r:id="rId24"/>
    <sheet name="8.4" sheetId="11629" r:id="rId25"/>
    <sheet name="8.5" sheetId="11632" r:id="rId26"/>
    <sheet name="8.6" sheetId="32" r:id="rId27"/>
    <sheet name="8.7" sheetId="11577" r:id="rId28"/>
    <sheet name="9.1" sheetId="11618" r:id="rId29"/>
    <sheet name="9.2" sheetId="11582" r:id="rId30"/>
    <sheet name="9.3 - 9.4" sheetId="11585" r:id="rId31"/>
    <sheet name="9.5" sheetId="11606" r:id="rId32"/>
    <sheet name="10.1" sheetId="11590" r:id="rId33"/>
    <sheet name="10.2" sheetId="11591" r:id="rId34"/>
    <sheet name="10.3" sheetId="11601" r:id="rId35"/>
    <sheet name="10.4" sheetId="11634" r:id="rId36"/>
    <sheet name="11.1" sheetId="3072" r:id="rId37"/>
    <sheet name="11.2" sheetId="777" r:id="rId38"/>
    <sheet name="11.3" sheetId="11633" r:id="rId39"/>
    <sheet name="12.1" sheetId="267" r:id="rId40"/>
    <sheet name="12.2" sheetId="11610" r:id="rId41"/>
    <sheet name="Write-downs med splitt (2)" sheetId="11559" state="hidden" r:id="rId42"/>
    <sheet name="12.3" sheetId="11611" r:id="rId43"/>
  </sheets>
  <externalReferences>
    <externalReference r:id="rId44"/>
    <externalReference r:id="rId45"/>
    <externalReference r:id="rId46"/>
    <externalReference r:id="rId47"/>
    <externalReference r:id="rId48"/>
    <externalReference r:id="rId49"/>
  </externalReferences>
  <definedNames>
    <definedName name="__123Graph_ABALADAGS" localSheetId="2" hidden="1">[1]Tabell!#REF!</definedName>
    <definedName name="__123Graph_ABALADAGS" localSheetId="3" hidden="1">[1]Tabell!#REF!</definedName>
    <definedName name="__123Graph_ABALADAGS" localSheetId="4" hidden="1">[1]Tabell!#REF!</definedName>
    <definedName name="__123Graph_ABALADAGS" localSheetId="32" hidden="1">[1]Tabell!#REF!</definedName>
    <definedName name="__123Graph_ABALADAGS" localSheetId="33" hidden="1">[1]Tabell!#REF!</definedName>
    <definedName name="__123Graph_ABALADAGS" localSheetId="34" hidden="1">[1]Tabell!#REF!</definedName>
    <definedName name="__123Graph_ABALADAGS" localSheetId="35" hidden="1">[1]Tabell!#REF!</definedName>
    <definedName name="__123Graph_ABALADAGS" localSheetId="38" hidden="1">[1]Tabell!#REF!</definedName>
    <definedName name="__123Graph_ABALADAGS" localSheetId="40" hidden="1">[1]Tabell!#REF!</definedName>
    <definedName name="__123Graph_ABALADAGS" localSheetId="8" hidden="1">[1]Tabell!#REF!</definedName>
    <definedName name="__123Graph_ABALADAGS" localSheetId="16" hidden="1">[1]Tabell!#REF!</definedName>
    <definedName name="__123Graph_ABALADAGS" localSheetId="20" hidden="1">[1]Tabell!#REF!</definedName>
    <definedName name="__123Graph_ABALADAGS" localSheetId="21" hidden="1">[1]Tabell!#REF!</definedName>
    <definedName name="__123Graph_ABALADAGS" localSheetId="22" hidden="1">[1]Tabell!#REF!</definedName>
    <definedName name="__123Graph_ABALADAGS" localSheetId="23" hidden="1">[1]Tabell!#REF!</definedName>
    <definedName name="__123Graph_ABALADAGS" localSheetId="24" hidden="1">[1]Tabell!#REF!</definedName>
    <definedName name="__123Graph_ABALADAGS" localSheetId="25" hidden="1">[1]Tabell!#REF!</definedName>
    <definedName name="__123Graph_ABALADAGS" localSheetId="27" hidden="1">[1]Tabell!#REF!</definedName>
    <definedName name="__123Graph_ABALADAGS" localSheetId="28" hidden="1">[1]Tabell!#REF!</definedName>
    <definedName name="__123Graph_ABALADAGS" localSheetId="29" hidden="1">[2]Tabell!#REF!</definedName>
    <definedName name="__123Graph_ABALADAGS" localSheetId="31" hidden="1">[1]Tabell!#REF!</definedName>
    <definedName name="__123Graph_ABALADAGS" hidden="1">[1]Tabell!#REF!</definedName>
    <definedName name="__123Graph_BBALADAGS" localSheetId="2" hidden="1">[1]Tabell!#REF!</definedName>
    <definedName name="__123Graph_BBALADAGS" localSheetId="3" hidden="1">[1]Tabell!#REF!</definedName>
    <definedName name="__123Graph_BBALADAGS" localSheetId="4" hidden="1">[1]Tabell!#REF!</definedName>
    <definedName name="__123Graph_BBALADAGS" localSheetId="32" hidden="1">[1]Tabell!#REF!</definedName>
    <definedName name="__123Graph_BBALADAGS" localSheetId="33" hidden="1">[1]Tabell!#REF!</definedName>
    <definedName name="__123Graph_BBALADAGS" localSheetId="34" hidden="1">[1]Tabell!#REF!</definedName>
    <definedName name="__123Graph_BBALADAGS" localSheetId="35" hidden="1">[1]Tabell!#REF!</definedName>
    <definedName name="__123Graph_BBALADAGS" localSheetId="38" hidden="1">[1]Tabell!#REF!</definedName>
    <definedName name="__123Graph_BBALADAGS" localSheetId="40" hidden="1">[1]Tabell!#REF!</definedName>
    <definedName name="__123Graph_BBALADAGS" localSheetId="8" hidden="1">[1]Tabell!#REF!</definedName>
    <definedName name="__123Graph_BBALADAGS" localSheetId="16" hidden="1">[1]Tabell!#REF!</definedName>
    <definedName name="__123Graph_BBALADAGS" localSheetId="20" hidden="1">[1]Tabell!#REF!</definedName>
    <definedName name="__123Graph_BBALADAGS" localSheetId="21" hidden="1">[1]Tabell!#REF!</definedName>
    <definedName name="__123Graph_BBALADAGS" localSheetId="22" hidden="1">[1]Tabell!#REF!</definedName>
    <definedName name="__123Graph_BBALADAGS" localSheetId="23" hidden="1">[1]Tabell!#REF!</definedName>
    <definedName name="__123Graph_BBALADAGS" localSheetId="24" hidden="1">[1]Tabell!#REF!</definedName>
    <definedName name="__123Graph_BBALADAGS" localSheetId="25" hidden="1">[1]Tabell!#REF!</definedName>
    <definedName name="__123Graph_BBALADAGS" localSheetId="27" hidden="1">[1]Tabell!#REF!</definedName>
    <definedName name="__123Graph_BBALADAGS" localSheetId="28" hidden="1">[1]Tabell!#REF!</definedName>
    <definedName name="__123Graph_BBALADAGS" localSheetId="29" hidden="1">[2]Tabell!#REF!</definedName>
    <definedName name="__123Graph_BBALADAGS" localSheetId="31" hidden="1">[1]Tabell!#REF!</definedName>
    <definedName name="__123Graph_BBALADAGS" hidden="1">[1]Tabell!#REF!</definedName>
    <definedName name="__123Graph_CBALADAGS" localSheetId="2" hidden="1">[1]Tabell!#REF!</definedName>
    <definedName name="__123Graph_CBALADAGS" localSheetId="3" hidden="1">[1]Tabell!#REF!</definedName>
    <definedName name="__123Graph_CBALADAGS" localSheetId="4" hidden="1">[1]Tabell!#REF!</definedName>
    <definedName name="__123Graph_CBALADAGS" localSheetId="32" hidden="1">[1]Tabell!#REF!</definedName>
    <definedName name="__123Graph_CBALADAGS" localSheetId="33" hidden="1">[1]Tabell!#REF!</definedName>
    <definedName name="__123Graph_CBALADAGS" localSheetId="34" hidden="1">[1]Tabell!#REF!</definedName>
    <definedName name="__123Graph_CBALADAGS" localSheetId="35" hidden="1">[1]Tabell!#REF!</definedName>
    <definedName name="__123Graph_CBALADAGS" localSheetId="38" hidden="1">[1]Tabell!#REF!</definedName>
    <definedName name="__123Graph_CBALADAGS" localSheetId="40" hidden="1">[1]Tabell!#REF!</definedName>
    <definedName name="__123Graph_CBALADAGS" localSheetId="8" hidden="1">[1]Tabell!#REF!</definedName>
    <definedName name="__123Graph_CBALADAGS" localSheetId="16" hidden="1">[1]Tabell!#REF!</definedName>
    <definedName name="__123Graph_CBALADAGS" localSheetId="20" hidden="1">[1]Tabell!#REF!</definedName>
    <definedName name="__123Graph_CBALADAGS" localSheetId="21" hidden="1">[1]Tabell!#REF!</definedName>
    <definedName name="__123Graph_CBALADAGS" localSheetId="22" hidden="1">[1]Tabell!#REF!</definedName>
    <definedName name="__123Graph_CBALADAGS" localSheetId="23" hidden="1">[1]Tabell!#REF!</definedName>
    <definedName name="__123Graph_CBALADAGS" localSheetId="24" hidden="1">[1]Tabell!#REF!</definedName>
    <definedName name="__123Graph_CBALADAGS" localSheetId="25" hidden="1">[1]Tabell!#REF!</definedName>
    <definedName name="__123Graph_CBALADAGS" localSheetId="27" hidden="1">[1]Tabell!#REF!</definedName>
    <definedName name="__123Graph_CBALADAGS" localSheetId="28" hidden="1">[1]Tabell!#REF!</definedName>
    <definedName name="__123Graph_CBALADAGS" localSheetId="29" hidden="1">[2]Tabell!#REF!</definedName>
    <definedName name="__123Graph_CBALADAGS" localSheetId="31" hidden="1">[1]Tabell!#REF!</definedName>
    <definedName name="__123Graph_CBALADAGS" hidden="1">[1]Tabell!#REF!</definedName>
    <definedName name="__123Graph_DBALADAGS" localSheetId="2" hidden="1">[1]Tabell!#REF!</definedName>
    <definedName name="__123Graph_DBALADAGS" localSheetId="3" hidden="1">[1]Tabell!#REF!</definedName>
    <definedName name="__123Graph_DBALADAGS" localSheetId="4" hidden="1">[1]Tabell!#REF!</definedName>
    <definedName name="__123Graph_DBALADAGS" localSheetId="32" hidden="1">[1]Tabell!#REF!</definedName>
    <definedName name="__123Graph_DBALADAGS" localSheetId="33" hidden="1">[1]Tabell!#REF!</definedName>
    <definedName name="__123Graph_DBALADAGS" localSheetId="34" hidden="1">[1]Tabell!#REF!</definedName>
    <definedName name="__123Graph_DBALADAGS" localSheetId="35" hidden="1">[1]Tabell!#REF!</definedName>
    <definedName name="__123Graph_DBALADAGS" localSheetId="38" hidden="1">[1]Tabell!#REF!</definedName>
    <definedName name="__123Graph_DBALADAGS" localSheetId="40" hidden="1">[1]Tabell!#REF!</definedName>
    <definedName name="__123Graph_DBALADAGS" localSheetId="8" hidden="1">[1]Tabell!#REF!</definedName>
    <definedName name="__123Graph_DBALADAGS" localSheetId="16" hidden="1">[1]Tabell!#REF!</definedName>
    <definedName name="__123Graph_DBALADAGS" localSheetId="20" hidden="1">[1]Tabell!#REF!</definedName>
    <definedName name="__123Graph_DBALADAGS" localSheetId="21" hidden="1">[1]Tabell!#REF!</definedName>
    <definedName name="__123Graph_DBALADAGS" localSheetId="22" hidden="1">[1]Tabell!#REF!</definedName>
    <definedName name="__123Graph_DBALADAGS" localSheetId="23" hidden="1">[1]Tabell!#REF!</definedName>
    <definedName name="__123Graph_DBALADAGS" localSheetId="24" hidden="1">[1]Tabell!#REF!</definedName>
    <definedName name="__123Graph_DBALADAGS" localSheetId="25" hidden="1">[1]Tabell!#REF!</definedName>
    <definedName name="__123Graph_DBALADAGS" localSheetId="27" hidden="1">[1]Tabell!#REF!</definedName>
    <definedName name="__123Graph_DBALADAGS" localSheetId="28" hidden="1">[1]Tabell!#REF!</definedName>
    <definedName name="__123Graph_DBALADAGS" localSheetId="29" hidden="1">[2]Tabell!#REF!</definedName>
    <definedName name="__123Graph_DBALADAGS" localSheetId="31" hidden="1">[1]Tabell!#REF!</definedName>
    <definedName name="__123Graph_DBALADAGS" hidden="1">[1]Tabell!#REF!</definedName>
    <definedName name="__123Graph_EBALADAGS" localSheetId="2" hidden="1">[1]Tabell!#REF!</definedName>
    <definedName name="__123Graph_EBALADAGS" localSheetId="3" hidden="1">[1]Tabell!#REF!</definedName>
    <definedName name="__123Graph_EBALADAGS" localSheetId="4" hidden="1">[1]Tabell!#REF!</definedName>
    <definedName name="__123Graph_EBALADAGS" localSheetId="32" hidden="1">[1]Tabell!#REF!</definedName>
    <definedName name="__123Graph_EBALADAGS" localSheetId="33" hidden="1">[1]Tabell!#REF!</definedName>
    <definedName name="__123Graph_EBALADAGS" localSheetId="34" hidden="1">[1]Tabell!#REF!</definedName>
    <definedName name="__123Graph_EBALADAGS" localSheetId="35" hidden="1">[1]Tabell!#REF!</definedName>
    <definedName name="__123Graph_EBALADAGS" localSheetId="38" hidden="1">[1]Tabell!#REF!</definedName>
    <definedName name="__123Graph_EBALADAGS" localSheetId="40" hidden="1">[1]Tabell!#REF!</definedName>
    <definedName name="__123Graph_EBALADAGS" localSheetId="8" hidden="1">[1]Tabell!#REF!</definedName>
    <definedName name="__123Graph_EBALADAGS" localSheetId="16" hidden="1">[1]Tabell!#REF!</definedName>
    <definedName name="__123Graph_EBALADAGS" localSheetId="20" hidden="1">[1]Tabell!#REF!</definedName>
    <definedName name="__123Graph_EBALADAGS" localSheetId="21" hidden="1">[1]Tabell!#REF!</definedName>
    <definedName name="__123Graph_EBALADAGS" localSheetId="22" hidden="1">[1]Tabell!#REF!</definedName>
    <definedName name="__123Graph_EBALADAGS" localSheetId="23" hidden="1">[1]Tabell!#REF!</definedName>
    <definedName name="__123Graph_EBALADAGS" localSheetId="24" hidden="1">[1]Tabell!#REF!</definedName>
    <definedName name="__123Graph_EBALADAGS" localSheetId="25" hidden="1">[1]Tabell!#REF!</definedName>
    <definedName name="__123Graph_EBALADAGS" localSheetId="27" hidden="1">[1]Tabell!#REF!</definedName>
    <definedName name="__123Graph_EBALADAGS" localSheetId="28" hidden="1">[1]Tabell!#REF!</definedName>
    <definedName name="__123Graph_EBALADAGS" localSheetId="29" hidden="1">[2]Tabell!#REF!</definedName>
    <definedName name="__123Graph_EBALADAGS" localSheetId="31" hidden="1">[1]Tabell!#REF!</definedName>
    <definedName name="__123Graph_EBALADAGS" hidden="1">[1]Tabell!#REF!</definedName>
    <definedName name="__123Graph_FBALADAGS" localSheetId="2" hidden="1">[1]Tabell!#REF!</definedName>
    <definedName name="__123Graph_FBALADAGS" localSheetId="3" hidden="1">[1]Tabell!#REF!</definedName>
    <definedName name="__123Graph_FBALADAGS" localSheetId="4" hidden="1">[1]Tabell!#REF!</definedName>
    <definedName name="__123Graph_FBALADAGS" localSheetId="32" hidden="1">[1]Tabell!#REF!</definedName>
    <definedName name="__123Graph_FBALADAGS" localSheetId="33" hidden="1">[1]Tabell!#REF!</definedName>
    <definedName name="__123Graph_FBALADAGS" localSheetId="34" hidden="1">[1]Tabell!#REF!</definedName>
    <definedName name="__123Graph_FBALADAGS" localSheetId="35" hidden="1">[1]Tabell!#REF!</definedName>
    <definedName name="__123Graph_FBALADAGS" localSheetId="38" hidden="1">[1]Tabell!#REF!</definedName>
    <definedName name="__123Graph_FBALADAGS" localSheetId="40" hidden="1">[1]Tabell!#REF!</definedName>
    <definedName name="__123Graph_FBALADAGS" localSheetId="8" hidden="1">[1]Tabell!#REF!</definedName>
    <definedName name="__123Graph_FBALADAGS" localSheetId="16" hidden="1">[1]Tabell!#REF!</definedName>
    <definedName name="__123Graph_FBALADAGS" localSheetId="20" hidden="1">[1]Tabell!#REF!</definedName>
    <definedName name="__123Graph_FBALADAGS" localSheetId="21" hidden="1">[1]Tabell!#REF!</definedName>
    <definedName name="__123Graph_FBALADAGS" localSheetId="22" hidden="1">[1]Tabell!#REF!</definedName>
    <definedName name="__123Graph_FBALADAGS" localSheetId="23" hidden="1">[1]Tabell!#REF!</definedName>
    <definedName name="__123Graph_FBALADAGS" localSheetId="24" hidden="1">[1]Tabell!#REF!</definedName>
    <definedName name="__123Graph_FBALADAGS" localSheetId="25" hidden="1">[1]Tabell!#REF!</definedName>
    <definedName name="__123Graph_FBALADAGS" localSheetId="27" hidden="1">[1]Tabell!#REF!</definedName>
    <definedName name="__123Graph_FBALADAGS" localSheetId="28" hidden="1">[1]Tabell!#REF!</definedName>
    <definedName name="__123Graph_FBALADAGS" localSheetId="29" hidden="1">[2]Tabell!#REF!</definedName>
    <definedName name="__123Graph_FBALADAGS" localSheetId="31" hidden="1">[1]Tabell!#REF!</definedName>
    <definedName name="__123Graph_FBALADAGS" hidden="1">[1]Tabell!#REF!</definedName>
    <definedName name="__123Graph_LBL_ABALADAGS" localSheetId="2" hidden="1">[1]Tabell!#REF!</definedName>
    <definedName name="__123Graph_LBL_ABALADAGS" localSheetId="3" hidden="1">[1]Tabell!#REF!</definedName>
    <definedName name="__123Graph_LBL_ABALADAGS" localSheetId="4" hidden="1">[1]Tabell!#REF!</definedName>
    <definedName name="__123Graph_LBL_ABALADAGS" localSheetId="32" hidden="1">[1]Tabell!#REF!</definedName>
    <definedName name="__123Graph_LBL_ABALADAGS" localSheetId="33" hidden="1">[1]Tabell!#REF!</definedName>
    <definedName name="__123Graph_LBL_ABALADAGS" localSheetId="34" hidden="1">[1]Tabell!#REF!</definedName>
    <definedName name="__123Graph_LBL_ABALADAGS" localSheetId="35" hidden="1">[1]Tabell!#REF!</definedName>
    <definedName name="__123Graph_LBL_ABALADAGS" localSheetId="38" hidden="1">[1]Tabell!#REF!</definedName>
    <definedName name="__123Graph_LBL_ABALADAGS" localSheetId="40" hidden="1">[1]Tabell!#REF!</definedName>
    <definedName name="__123Graph_LBL_ABALADAGS" localSheetId="8" hidden="1">[1]Tabell!#REF!</definedName>
    <definedName name="__123Graph_LBL_ABALADAGS" localSheetId="16" hidden="1">[1]Tabell!#REF!</definedName>
    <definedName name="__123Graph_LBL_ABALADAGS" localSheetId="20" hidden="1">[1]Tabell!#REF!</definedName>
    <definedName name="__123Graph_LBL_ABALADAGS" localSheetId="21" hidden="1">[1]Tabell!#REF!</definedName>
    <definedName name="__123Graph_LBL_ABALADAGS" localSheetId="22" hidden="1">[1]Tabell!#REF!</definedName>
    <definedName name="__123Graph_LBL_ABALADAGS" localSheetId="23" hidden="1">[1]Tabell!#REF!</definedName>
    <definedName name="__123Graph_LBL_ABALADAGS" localSheetId="24" hidden="1">[1]Tabell!#REF!</definedName>
    <definedName name="__123Graph_LBL_ABALADAGS" localSheetId="25" hidden="1">[1]Tabell!#REF!</definedName>
    <definedName name="__123Graph_LBL_ABALADAGS" localSheetId="27" hidden="1">[1]Tabell!#REF!</definedName>
    <definedName name="__123Graph_LBL_ABALADAGS" localSheetId="28" hidden="1">[1]Tabell!#REF!</definedName>
    <definedName name="__123Graph_LBL_ABALADAGS" localSheetId="29" hidden="1">[2]Tabell!#REF!</definedName>
    <definedName name="__123Graph_LBL_ABALADAGS" localSheetId="31" hidden="1">[1]Tabell!#REF!</definedName>
    <definedName name="__123Graph_LBL_ABALADAGS" hidden="1">[1]Tabell!#REF!</definedName>
    <definedName name="__123Graph_LBL_BBALADAGS" localSheetId="2" hidden="1">[1]Tabell!#REF!</definedName>
    <definedName name="__123Graph_LBL_BBALADAGS" localSheetId="3" hidden="1">[1]Tabell!#REF!</definedName>
    <definedName name="__123Graph_LBL_BBALADAGS" localSheetId="4" hidden="1">[1]Tabell!#REF!</definedName>
    <definedName name="__123Graph_LBL_BBALADAGS" localSheetId="32" hidden="1">[1]Tabell!#REF!</definedName>
    <definedName name="__123Graph_LBL_BBALADAGS" localSheetId="33" hidden="1">[1]Tabell!#REF!</definedName>
    <definedName name="__123Graph_LBL_BBALADAGS" localSheetId="34" hidden="1">[1]Tabell!#REF!</definedName>
    <definedName name="__123Graph_LBL_BBALADAGS" localSheetId="35" hidden="1">[1]Tabell!#REF!</definedName>
    <definedName name="__123Graph_LBL_BBALADAGS" localSheetId="38" hidden="1">[1]Tabell!#REF!</definedName>
    <definedName name="__123Graph_LBL_BBALADAGS" localSheetId="40" hidden="1">[1]Tabell!#REF!</definedName>
    <definedName name="__123Graph_LBL_BBALADAGS" localSheetId="8" hidden="1">[1]Tabell!#REF!</definedName>
    <definedName name="__123Graph_LBL_BBALADAGS" localSheetId="16" hidden="1">[1]Tabell!#REF!</definedName>
    <definedName name="__123Graph_LBL_BBALADAGS" localSheetId="20" hidden="1">[1]Tabell!#REF!</definedName>
    <definedName name="__123Graph_LBL_BBALADAGS" localSheetId="21" hidden="1">[1]Tabell!#REF!</definedName>
    <definedName name="__123Graph_LBL_BBALADAGS" localSheetId="22" hidden="1">[1]Tabell!#REF!</definedName>
    <definedName name="__123Graph_LBL_BBALADAGS" localSheetId="23" hidden="1">[1]Tabell!#REF!</definedName>
    <definedName name="__123Graph_LBL_BBALADAGS" localSheetId="24" hidden="1">[1]Tabell!#REF!</definedName>
    <definedName name="__123Graph_LBL_BBALADAGS" localSheetId="25" hidden="1">[1]Tabell!#REF!</definedName>
    <definedName name="__123Graph_LBL_BBALADAGS" localSheetId="27" hidden="1">[1]Tabell!#REF!</definedName>
    <definedName name="__123Graph_LBL_BBALADAGS" localSheetId="28" hidden="1">[1]Tabell!#REF!</definedName>
    <definedName name="__123Graph_LBL_BBALADAGS" localSheetId="29" hidden="1">[2]Tabell!#REF!</definedName>
    <definedName name="__123Graph_LBL_BBALADAGS" localSheetId="31" hidden="1">[1]Tabell!#REF!</definedName>
    <definedName name="__123Graph_LBL_BBALADAGS" hidden="1">[1]Tabell!#REF!</definedName>
    <definedName name="__123Graph_LBL_CBALADAGS" localSheetId="2" hidden="1">[1]Tabell!#REF!</definedName>
    <definedName name="__123Graph_LBL_CBALADAGS" localSheetId="3" hidden="1">[1]Tabell!#REF!</definedName>
    <definedName name="__123Graph_LBL_CBALADAGS" localSheetId="4" hidden="1">[1]Tabell!#REF!</definedName>
    <definedName name="__123Graph_LBL_CBALADAGS" localSheetId="32" hidden="1">[1]Tabell!#REF!</definedName>
    <definedName name="__123Graph_LBL_CBALADAGS" localSheetId="33" hidden="1">[1]Tabell!#REF!</definedName>
    <definedName name="__123Graph_LBL_CBALADAGS" localSheetId="34" hidden="1">[1]Tabell!#REF!</definedName>
    <definedName name="__123Graph_LBL_CBALADAGS" localSheetId="35" hidden="1">[1]Tabell!#REF!</definedName>
    <definedName name="__123Graph_LBL_CBALADAGS" localSheetId="38" hidden="1">[1]Tabell!#REF!</definedName>
    <definedName name="__123Graph_LBL_CBALADAGS" localSheetId="40" hidden="1">[1]Tabell!#REF!</definedName>
    <definedName name="__123Graph_LBL_CBALADAGS" localSheetId="8" hidden="1">[1]Tabell!#REF!</definedName>
    <definedName name="__123Graph_LBL_CBALADAGS" localSheetId="16" hidden="1">[1]Tabell!#REF!</definedName>
    <definedName name="__123Graph_LBL_CBALADAGS" localSheetId="20" hidden="1">[1]Tabell!#REF!</definedName>
    <definedName name="__123Graph_LBL_CBALADAGS" localSheetId="21" hidden="1">[1]Tabell!#REF!</definedName>
    <definedName name="__123Graph_LBL_CBALADAGS" localSheetId="22" hidden="1">[1]Tabell!#REF!</definedName>
    <definedName name="__123Graph_LBL_CBALADAGS" localSheetId="23" hidden="1">[1]Tabell!#REF!</definedName>
    <definedName name="__123Graph_LBL_CBALADAGS" localSheetId="24" hidden="1">[1]Tabell!#REF!</definedName>
    <definedName name="__123Graph_LBL_CBALADAGS" localSheetId="25" hidden="1">[1]Tabell!#REF!</definedName>
    <definedName name="__123Graph_LBL_CBALADAGS" localSheetId="27" hidden="1">[1]Tabell!#REF!</definedName>
    <definedName name="__123Graph_LBL_CBALADAGS" localSheetId="28" hidden="1">[1]Tabell!#REF!</definedName>
    <definedName name="__123Graph_LBL_CBALADAGS" localSheetId="29" hidden="1">[2]Tabell!#REF!</definedName>
    <definedName name="__123Graph_LBL_CBALADAGS" localSheetId="31" hidden="1">[1]Tabell!#REF!</definedName>
    <definedName name="__123Graph_LBL_CBALADAGS" hidden="1">[1]Tabell!#REF!</definedName>
    <definedName name="__123Graph_LBL_DBALADAGS" localSheetId="2" hidden="1">[1]Tabell!#REF!</definedName>
    <definedName name="__123Graph_LBL_DBALADAGS" localSheetId="3" hidden="1">[1]Tabell!#REF!</definedName>
    <definedName name="__123Graph_LBL_DBALADAGS" localSheetId="4" hidden="1">[1]Tabell!#REF!</definedName>
    <definedName name="__123Graph_LBL_DBALADAGS" localSheetId="32" hidden="1">[1]Tabell!#REF!</definedName>
    <definedName name="__123Graph_LBL_DBALADAGS" localSheetId="33" hidden="1">[1]Tabell!#REF!</definedName>
    <definedName name="__123Graph_LBL_DBALADAGS" localSheetId="34" hidden="1">[1]Tabell!#REF!</definedName>
    <definedName name="__123Graph_LBL_DBALADAGS" localSheetId="35" hidden="1">[1]Tabell!#REF!</definedName>
    <definedName name="__123Graph_LBL_DBALADAGS" localSheetId="38" hidden="1">[1]Tabell!#REF!</definedName>
    <definedName name="__123Graph_LBL_DBALADAGS" localSheetId="40" hidden="1">[1]Tabell!#REF!</definedName>
    <definedName name="__123Graph_LBL_DBALADAGS" localSheetId="8" hidden="1">[1]Tabell!#REF!</definedName>
    <definedName name="__123Graph_LBL_DBALADAGS" localSheetId="16" hidden="1">[1]Tabell!#REF!</definedName>
    <definedName name="__123Graph_LBL_DBALADAGS" localSheetId="20" hidden="1">[1]Tabell!#REF!</definedName>
    <definedName name="__123Graph_LBL_DBALADAGS" localSheetId="21" hidden="1">[1]Tabell!#REF!</definedName>
    <definedName name="__123Graph_LBL_DBALADAGS" localSheetId="22" hidden="1">[1]Tabell!#REF!</definedName>
    <definedName name="__123Graph_LBL_DBALADAGS" localSheetId="23" hidden="1">[1]Tabell!#REF!</definedName>
    <definedName name="__123Graph_LBL_DBALADAGS" localSheetId="24" hidden="1">[1]Tabell!#REF!</definedName>
    <definedName name="__123Graph_LBL_DBALADAGS" localSheetId="25" hidden="1">[1]Tabell!#REF!</definedName>
    <definedName name="__123Graph_LBL_DBALADAGS" localSheetId="27" hidden="1">[1]Tabell!#REF!</definedName>
    <definedName name="__123Graph_LBL_DBALADAGS" localSheetId="28" hidden="1">[1]Tabell!#REF!</definedName>
    <definedName name="__123Graph_LBL_DBALADAGS" localSheetId="29" hidden="1">[2]Tabell!#REF!</definedName>
    <definedName name="__123Graph_LBL_DBALADAGS" localSheetId="31" hidden="1">[1]Tabell!#REF!</definedName>
    <definedName name="__123Graph_LBL_DBALADAGS" hidden="1">[1]Tabell!#REF!</definedName>
    <definedName name="__123Graph_LBL_EBALADAGS" localSheetId="2" hidden="1">[1]Tabell!#REF!</definedName>
    <definedName name="__123Graph_LBL_EBALADAGS" localSheetId="3" hidden="1">[1]Tabell!#REF!</definedName>
    <definedName name="__123Graph_LBL_EBALADAGS" localSheetId="4" hidden="1">[1]Tabell!#REF!</definedName>
    <definedName name="__123Graph_LBL_EBALADAGS" localSheetId="32" hidden="1">[1]Tabell!#REF!</definedName>
    <definedName name="__123Graph_LBL_EBALADAGS" localSheetId="33" hidden="1">[1]Tabell!#REF!</definedName>
    <definedName name="__123Graph_LBL_EBALADAGS" localSheetId="34" hidden="1">[1]Tabell!#REF!</definedName>
    <definedName name="__123Graph_LBL_EBALADAGS" localSheetId="35" hidden="1">[1]Tabell!#REF!</definedName>
    <definedName name="__123Graph_LBL_EBALADAGS" localSheetId="38" hidden="1">[1]Tabell!#REF!</definedName>
    <definedName name="__123Graph_LBL_EBALADAGS" localSheetId="40" hidden="1">[1]Tabell!#REF!</definedName>
    <definedName name="__123Graph_LBL_EBALADAGS" localSheetId="8" hidden="1">[1]Tabell!#REF!</definedName>
    <definedName name="__123Graph_LBL_EBALADAGS" localSheetId="16" hidden="1">[1]Tabell!#REF!</definedName>
    <definedName name="__123Graph_LBL_EBALADAGS" localSheetId="20" hidden="1">[1]Tabell!#REF!</definedName>
    <definedName name="__123Graph_LBL_EBALADAGS" localSheetId="21" hidden="1">[1]Tabell!#REF!</definedName>
    <definedName name="__123Graph_LBL_EBALADAGS" localSheetId="22" hidden="1">[1]Tabell!#REF!</definedName>
    <definedName name="__123Graph_LBL_EBALADAGS" localSheetId="23" hidden="1">[1]Tabell!#REF!</definedName>
    <definedName name="__123Graph_LBL_EBALADAGS" localSheetId="24" hidden="1">[1]Tabell!#REF!</definedName>
    <definedName name="__123Graph_LBL_EBALADAGS" localSheetId="25" hidden="1">[1]Tabell!#REF!</definedName>
    <definedName name="__123Graph_LBL_EBALADAGS" localSheetId="27" hidden="1">[1]Tabell!#REF!</definedName>
    <definedName name="__123Graph_LBL_EBALADAGS" localSheetId="28" hidden="1">[1]Tabell!#REF!</definedName>
    <definedName name="__123Graph_LBL_EBALADAGS" localSheetId="29" hidden="1">[2]Tabell!#REF!</definedName>
    <definedName name="__123Graph_LBL_EBALADAGS" localSheetId="31" hidden="1">[1]Tabell!#REF!</definedName>
    <definedName name="__123Graph_LBL_EBALADAGS" hidden="1">[1]Tabell!#REF!</definedName>
    <definedName name="__123Graph_LBL_FBALADAGS" localSheetId="2" hidden="1">[1]Tabell!#REF!</definedName>
    <definedName name="__123Graph_LBL_FBALADAGS" localSheetId="3" hidden="1">[1]Tabell!#REF!</definedName>
    <definedName name="__123Graph_LBL_FBALADAGS" localSheetId="4" hidden="1">[1]Tabell!#REF!</definedName>
    <definedName name="__123Graph_LBL_FBALADAGS" localSheetId="32" hidden="1">[1]Tabell!#REF!</definedName>
    <definedName name="__123Graph_LBL_FBALADAGS" localSheetId="33" hidden="1">[1]Tabell!#REF!</definedName>
    <definedName name="__123Graph_LBL_FBALADAGS" localSheetId="34" hidden="1">[1]Tabell!#REF!</definedName>
    <definedName name="__123Graph_LBL_FBALADAGS" localSheetId="35" hidden="1">[1]Tabell!#REF!</definedName>
    <definedName name="__123Graph_LBL_FBALADAGS" localSheetId="38" hidden="1">[1]Tabell!#REF!</definedName>
    <definedName name="__123Graph_LBL_FBALADAGS" localSheetId="40" hidden="1">[1]Tabell!#REF!</definedName>
    <definedName name="__123Graph_LBL_FBALADAGS" localSheetId="8" hidden="1">[1]Tabell!#REF!</definedName>
    <definedName name="__123Graph_LBL_FBALADAGS" localSheetId="16" hidden="1">[1]Tabell!#REF!</definedName>
    <definedName name="__123Graph_LBL_FBALADAGS" localSheetId="20" hidden="1">[1]Tabell!#REF!</definedName>
    <definedName name="__123Graph_LBL_FBALADAGS" localSheetId="21" hidden="1">[1]Tabell!#REF!</definedName>
    <definedName name="__123Graph_LBL_FBALADAGS" localSheetId="22" hidden="1">[1]Tabell!#REF!</definedName>
    <definedName name="__123Graph_LBL_FBALADAGS" localSheetId="23" hidden="1">[1]Tabell!#REF!</definedName>
    <definedName name="__123Graph_LBL_FBALADAGS" localSheetId="24" hidden="1">[1]Tabell!#REF!</definedName>
    <definedName name="__123Graph_LBL_FBALADAGS" localSheetId="25" hidden="1">[1]Tabell!#REF!</definedName>
    <definedName name="__123Graph_LBL_FBALADAGS" localSheetId="27" hidden="1">[1]Tabell!#REF!</definedName>
    <definedName name="__123Graph_LBL_FBALADAGS" localSheetId="28" hidden="1">[1]Tabell!#REF!</definedName>
    <definedName name="__123Graph_LBL_FBALADAGS" localSheetId="29" hidden="1">[2]Tabell!#REF!</definedName>
    <definedName name="__123Graph_LBL_FBALADAGS" localSheetId="31" hidden="1">[1]Tabell!#REF!</definedName>
    <definedName name="__123Graph_LBL_FBALADAGS" hidden="1">[1]Tabell!#REF!</definedName>
    <definedName name="__123Graph_XBALADAGS" localSheetId="2" hidden="1">[1]Tabell!#REF!</definedName>
    <definedName name="__123Graph_XBALADAGS" localSheetId="3" hidden="1">[1]Tabell!#REF!</definedName>
    <definedName name="__123Graph_XBALADAGS" localSheetId="4" hidden="1">[1]Tabell!#REF!</definedName>
    <definedName name="__123Graph_XBALADAGS" localSheetId="32" hidden="1">[1]Tabell!#REF!</definedName>
    <definedName name="__123Graph_XBALADAGS" localSheetId="33" hidden="1">[1]Tabell!#REF!</definedName>
    <definedName name="__123Graph_XBALADAGS" localSheetId="34" hidden="1">[1]Tabell!#REF!</definedName>
    <definedName name="__123Graph_XBALADAGS" localSheetId="35" hidden="1">[1]Tabell!#REF!</definedName>
    <definedName name="__123Graph_XBALADAGS" localSheetId="38" hidden="1">[1]Tabell!#REF!</definedName>
    <definedName name="__123Graph_XBALADAGS" localSheetId="40" hidden="1">[1]Tabell!#REF!</definedName>
    <definedName name="__123Graph_XBALADAGS" localSheetId="8" hidden="1">[1]Tabell!#REF!</definedName>
    <definedName name="__123Graph_XBALADAGS" localSheetId="16" hidden="1">[1]Tabell!#REF!</definedName>
    <definedName name="__123Graph_XBALADAGS" localSheetId="20" hidden="1">[1]Tabell!#REF!</definedName>
    <definedName name="__123Graph_XBALADAGS" localSheetId="21" hidden="1">[1]Tabell!#REF!</definedName>
    <definedName name="__123Graph_XBALADAGS" localSheetId="22" hidden="1">[1]Tabell!#REF!</definedName>
    <definedName name="__123Graph_XBALADAGS" localSheetId="23" hidden="1">[1]Tabell!#REF!</definedName>
    <definedName name="__123Graph_XBALADAGS" localSheetId="24" hidden="1">[1]Tabell!#REF!</definedName>
    <definedName name="__123Graph_XBALADAGS" localSheetId="25" hidden="1">[1]Tabell!#REF!</definedName>
    <definedName name="__123Graph_XBALADAGS" localSheetId="27" hidden="1">[1]Tabell!#REF!</definedName>
    <definedName name="__123Graph_XBALADAGS" localSheetId="28" hidden="1">[1]Tabell!#REF!</definedName>
    <definedName name="__123Graph_XBALADAGS" localSheetId="29" hidden="1">[2]Tabell!#REF!</definedName>
    <definedName name="__123Graph_XBALADAGS" localSheetId="31" hidden="1">[1]Tabell!#REF!</definedName>
    <definedName name="__123Graph_XBALADAGS" hidden="1">[1]Tabell!#REF!</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'[3]Market Cap'!$A$25:$B$26</definedName>
    <definedName name="_GSRATESR_2" localSheetId="2" hidden="1">'[3]Market Cap'!#REF!</definedName>
    <definedName name="_GSRATESR_2" localSheetId="3" hidden="1">'[3]Market Cap'!#REF!</definedName>
    <definedName name="_GSRATESR_2" localSheetId="4" hidden="1">'[3]Market Cap'!#REF!</definedName>
    <definedName name="_GSRATESR_2" localSheetId="32" hidden="1">'[3]Market Cap'!#REF!</definedName>
    <definedName name="_GSRATESR_2" localSheetId="33" hidden="1">'[3]Market Cap'!#REF!</definedName>
    <definedName name="_GSRATESR_2" localSheetId="34" hidden="1">'[3]Market Cap'!#REF!</definedName>
    <definedName name="_GSRATESR_2" localSheetId="35" hidden="1">'[3]Market Cap'!#REF!</definedName>
    <definedName name="_GSRATESR_2" localSheetId="38" hidden="1">'[3]Market Cap'!#REF!</definedName>
    <definedName name="_GSRATESR_2" localSheetId="40" hidden="1">'[3]Market Cap'!#REF!</definedName>
    <definedName name="_GSRATESR_2" localSheetId="8" hidden="1">'[3]Market Cap'!#REF!</definedName>
    <definedName name="_GSRATESR_2" localSheetId="16" hidden="1">'[3]Market Cap'!#REF!</definedName>
    <definedName name="_GSRATESR_2" localSheetId="20" hidden="1">'[3]Market Cap'!#REF!</definedName>
    <definedName name="_GSRATESR_2" localSheetId="21" hidden="1">'[3]Market Cap'!#REF!</definedName>
    <definedName name="_GSRATESR_2" localSheetId="22" hidden="1">'[3]Market Cap'!#REF!</definedName>
    <definedName name="_GSRATESR_2" localSheetId="23" hidden="1">'[3]Market Cap'!#REF!</definedName>
    <definedName name="_GSRATESR_2" localSheetId="24" hidden="1">'[3]Market Cap'!#REF!</definedName>
    <definedName name="_GSRATESR_2" localSheetId="25" hidden="1">'[3]Market Cap'!#REF!</definedName>
    <definedName name="_GSRATESR_2" localSheetId="27" hidden="1">'[3]Market Cap'!#REF!</definedName>
    <definedName name="_GSRATESR_2" localSheetId="28" hidden="1">'[3]Market Cap'!#REF!</definedName>
    <definedName name="_GSRATESR_2" localSheetId="31" hidden="1">'[3]Market Cap'!#REF!</definedName>
    <definedName name="_GSRATESR_2" hidden="1">'[3]Market Cap'!#REF!</definedName>
    <definedName name="_GSRATESR_3" hidden="1">'[3]Market Cap'!$A$24:$B$25</definedName>
    <definedName name="_GSRATESR_4" hidden="1">'[3]Market Cap'!$A$22:$B$23</definedName>
    <definedName name="_GSRATESR_5" hidden="1">'[3]Market Cap'!$A$28:$B$29</definedName>
    <definedName name="_GSRATESR_6" hidden="1">'[3]Market Cap'!$A$31:$B$32</definedName>
    <definedName name="_GSRATESR_7" hidden="1">'[3]Market Cap'!$A$34:$B$35</definedName>
    <definedName name="_GSRATESR_8" hidden="1">'[3]Market Cap'!$A$37:$B$38</definedName>
    <definedName name="_GSRATESR_9" hidden="1">'[3]Market Cap'!$A$40:$B$41</definedName>
    <definedName name="_Key1" localSheetId="2" hidden="1">#REF!</definedName>
    <definedName name="_Key1" localSheetId="3" hidden="1">#REF!</definedName>
    <definedName name="_Key1" localSheetId="4" hidden="1">#REF!</definedName>
    <definedName name="_Key1" localSheetId="35" hidden="1">#REF!</definedName>
    <definedName name="_Key1" localSheetId="38" hidden="1">#REF!</definedName>
    <definedName name="_Key1" localSheetId="9"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hidden="1">#REF!</definedName>
    <definedName name="_Order1" hidden="1">255</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cessDatabase" hidden="1">"H:\KAPFORV\FELLES\accessdb\MndRapport.mdb"</definedName>
    <definedName name="business_model" localSheetId="9" hidden="1">{#N/A,#N/A,FALSE,"Annual Earnings Model";#N/A,#N/A,FALSE,"Quarterly Earnings Model";#N/A,#N/A,FALSE,"Header";#N/A,#N/A,FALSE,"Notes"}</definedName>
    <definedName name="business_model" hidden="1">{#N/A,#N/A,FALSE,"Annual Earnings Model";#N/A,#N/A,FALSE,"Quarterly Earnings Model";#N/A,#N/A,FALSE,"Header";#N/A,#N/A,FALSE,"Notes"}</definedName>
    <definedName name="Formel" localSheetId="41">#REF!</definedName>
    <definedName name="Print_Area" localSheetId="41">'Write-downs med splitt (2)'!$A$1:$H$28</definedName>
    <definedName name="Rente" localSheetId="9" hidden="1">{#N/A,#N/A,FALSE,"Annual Earnings Model";#N/A,#N/A,FALSE,"Quarterly Earnings Model";#N/A,#N/A,FALSE,"Header";#N/A,#N/A,FALSE,"Notes"}</definedName>
    <definedName name="Rente" hidden="1">{#N/A,#N/A,FALSE,"Annual Earnings Model";#N/A,#N/A,FALSE,"Quarterly Earnings Model";#N/A,#N/A,FALSE,"Header";#N/A,#N/A,FALSE,"Notes"}</definedName>
    <definedName name="wrn.All." localSheetId="7" hidden="1">{#N/A,#N/A,FALSE,"Annual Earnings Model";#N/A,#N/A,FALSE,"Quarterly Earnings Model";#N/A,#N/A,FALSE,"Header";#N/A,#N/A,FALSE,"Notes"}</definedName>
    <definedName name="wrn.All." localSheetId="9" hidden="1">{#N/A,#N/A,FALSE,"Annual Earnings Model";#N/A,#N/A,FALSE,"Quarterly Earnings Model";#N/A,#N/A,FALSE,"Header";#N/A,#N/A,FALSE,"Notes"}</definedName>
    <definedName name="wrn.All." localSheetId="16" hidden="1">{#N/A,#N/A,FALSE,"Annual Earnings Model";#N/A,#N/A,FALSE,"Quarterly Earnings Model";#N/A,#N/A,FALSE,"Header";#N/A,#N/A,FALSE,"Notes"}</definedName>
    <definedName name="wrn.All." localSheetId="28" hidden="1">{#N/A,#N/A,FALSE,"Annual Earnings Model";#N/A,#N/A,FALSE,"Quarterly Earnings Model";#N/A,#N/A,FALSE,"Header";#N/A,#N/A,FALSE,"Notes"}</definedName>
    <definedName name="wrn.All." localSheetId="29" hidden="1">{#N/A,#N/A,FALSE,"Annual Earnings Model";#N/A,#N/A,FALSE,"Quarterly Earnings Model";#N/A,#N/A,FALSE,"Header";#N/A,#N/A,FALSE,"Notes"}</definedName>
    <definedName name="wrn.All." localSheetId="30" hidden="1">{#N/A,#N/A,FALSE,"Annual Earnings Model";#N/A,#N/A,FALSE,"Quarterly Earnings Model";#N/A,#N/A,FALSE,"Header";#N/A,#N/A,FALSE,"Notes"}</definedName>
    <definedName name="wrn.All." hidden="1">{#N/A,#N/A,FALSE,"Annual Earnings Model";#N/A,#N/A,FALSE,"Quarterly Earnings Model";#N/A,#N/A,FALSE,"Header";#N/A,#N/A,FALSE,"Notes"}</definedName>
    <definedName name="xxxxxxx" localSheetId="2" hidden="1">[4]In99!#REF!</definedName>
    <definedName name="xxxxxxx" localSheetId="3" hidden="1">[4]In99!#REF!</definedName>
    <definedName name="xxxxxxx" localSheetId="4" hidden="1">[4]In99!#REF!</definedName>
    <definedName name="xxxxxxx" localSheetId="32" hidden="1">[4]In99!#REF!</definedName>
    <definedName name="xxxxxxx" localSheetId="33" hidden="1">[4]In99!#REF!</definedName>
    <definedName name="xxxxxxx" localSheetId="34" hidden="1">[4]In99!#REF!</definedName>
    <definedName name="xxxxxxx" localSheetId="35" hidden="1">[4]In99!#REF!</definedName>
    <definedName name="xxxxxxx" localSheetId="38" hidden="1">[4]In99!#REF!</definedName>
    <definedName name="xxxxxxx" localSheetId="40" hidden="1">[4]In99!#REF!</definedName>
    <definedName name="xxxxxxx" localSheetId="8" hidden="1">[4]In99!#REF!</definedName>
    <definedName name="xxxxxxx" localSheetId="16" hidden="1">[4]In99!#REF!</definedName>
    <definedName name="xxxxxxx" localSheetId="20" hidden="1">[4]In99!#REF!</definedName>
    <definedName name="xxxxxxx" localSheetId="21" hidden="1">[4]In99!#REF!</definedName>
    <definedName name="xxxxxxx" localSheetId="22" hidden="1">[4]In99!#REF!</definedName>
    <definedName name="xxxxxxx" localSheetId="23" hidden="1">[4]In99!#REF!</definedName>
    <definedName name="xxxxxxx" localSheetId="24" hidden="1">[4]In99!#REF!</definedName>
    <definedName name="xxxxxxx" localSheetId="25" hidden="1">[4]In99!#REF!</definedName>
    <definedName name="xxxxxxx" localSheetId="27" hidden="1">[4]In99!#REF!</definedName>
    <definedName name="xxxxxxx" localSheetId="28" hidden="1">[4]In99!#REF!</definedName>
    <definedName name="xxxxxxx" localSheetId="29" hidden="1">[5]In99!#REF!</definedName>
    <definedName name="xxxxxxx" localSheetId="31" hidden="1">[4]In99!#REF!</definedName>
    <definedName name="xxxxxxx" hidden="1">[4]In99!#REF!</definedName>
  </definedNames>
  <calcPr calcId="145621"/>
</workbook>
</file>

<file path=xl/calcChain.xml><?xml version="1.0" encoding="utf-8"?>
<calcChain xmlns="http://schemas.openxmlformats.org/spreadsheetml/2006/main">
  <c r="A1" i="11559" l="1"/>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C24" i="11559" s="1"/>
  <c r="G13" i="11559"/>
  <c r="D24" i="11559" l="1"/>
  <c r="E24" i="11559"/>
  <c r="F24" i="11559"/>
  <c r="G23" i="11559"/>
  <c r="G17" i="11559"/>
  <c r="G19" i="11559" s="1"/>
  <c r="G24" i="11559" l="1"/>
</calcChain>
</file>

<file path=xl/sharedStrings.xml><?xml version="1.0" encoding="utf-8"?>
<sst xmlns="http://schemas.openxmlformats.org/spreadsheetml/2006/main" count="1991" uniqueCount="936">
  <si>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</si>
  <si>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</si>
  <si>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</si>
  <si>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</si>
  <si>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</si>
  <si>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</si>
  <si>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</si>
  <si>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</si>
  <si>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</si>
  <si>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</si>
  <si>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</si>
  <si>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</si>
  <si>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Taxes</t>
  </si>
  <si>
    <t>Change</t>
  </si>
  <si>
    <t>Net interest income</t>
  </si>
  <si>
    <t>Full-time positions</t>
  </si>
  <si>
    <t>Other</t>
  </si>
  <si>
    <t>Other income</t>
  </si>
  <si>
    <t>Cash and deposits with central banks</t>
  </si>
  <si>
    <t>Investments in associated companies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</si>
  <si>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</si>
  <si>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</si>
  <si>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</si>
  <si>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</si>
  <si>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</si>
  <si>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</si>
  <si>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</si>
  <si>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</si>
  <si>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</si>
  <si>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</si>
  <si>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</si>
  <si>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</si>
  <si>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</si>
  <si>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</si>
  <si>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</si>
  <si>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</si>
  <si>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</si>
  <si>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</si>
  <si>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</si>
  <si>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</si>
  <si>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</si>
  <si>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</si>
  <si>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</si>
  <si>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</si>
  <si>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</si>
  <si>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</si>
  <si>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</si>
  <si>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</si>
  <si>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</si>
  <si>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</si>
  <si>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</si>
  <si>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</si>
  <si>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</si>
  <si>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</si>
  <si>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</si>
  <si>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</si>
  <si>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</si>
  <si>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</si>
  <si>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</si>
  <si>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</si>
  <si>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</si>
  <si>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</si>
  <si>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</si>
  <si>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</si>
  <si>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</si>
  <si>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</si>
  <si>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</si>
  <si>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</si>
  <si>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</si>
  <si>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</si>
  <si>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</si>
  <si>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</si>
  <si>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</si>
  <si>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</si>
  <si>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</si>
  <si>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</si>
  <si>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</si>
  <si>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</si>
  <si>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</si>
  <si>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</si>
  <si>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</si>
  <si>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</si>
  <si>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</si>
  <si>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</si>
  <si>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</si>
  <si>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</si>
  <si>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</si>
  <si>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</si>
  <si>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</si>
  <si>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</si>
  <si>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</si>
  <si>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</si>
  <si>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</si>
  <si>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</si>
  <si>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</si>
  <si>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</si>
  <si>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</si>
  <si>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</si>
  <si>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</si>
  <si>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</si>
  <si>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</si>
  <si>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</si>
  <si>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</si>
  <si>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</si>
  <si>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</si>
  <si>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</si>
  <si>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</si>
  <si>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</si>
  <si>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</si>
  <si>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</si>
  <si>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</si>
  <si>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</si>
  <si>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</si>
  <si>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</si>
  <si>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</si>
  <si>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Other equity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</si>
  <si>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</si>
  <si>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</si>
  <si>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</si>
  <si>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</si>
  <si>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</si>
  <si>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</si>
  <si>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</si>
  <si>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</si>
  <si>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</si>
  <si>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</si>
  <si>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</si>
  <si>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</si>
  <si>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</si>
  <si>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</si>
  <si>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</si>
  <si>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</si>
  <si>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</si>
  <si>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</si>
  <si>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</si>
  <si>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</si>
  <si>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</si>
  <si>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</si>
  <si>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</si>
  <si>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</si>
  <si>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</si>
  <si>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</si>
  <si>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</si>
  <si>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</si>
  <si>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</si>
  <si>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</si>
  <si>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</si>
  <si>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</si>
  <si>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Income statement</t>
  </si>
  <si>
    <t>Balance sheet</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</si>
  <si>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</si>
  <si>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</si>
  <si>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</si>
  <si>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</si>
  <si>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</si>
  <si>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</si>
  <si>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</si>
  <si>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</si>
  <si>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</si>
  <si>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</si>
  <si>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</si>
  <si>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</si>
  <si>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</si>
  <si>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</si>
  <si>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</si>
  <si>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</si>
  <si>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</si>
  <si>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</si>
  <si>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</si>
  <si>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</si>
  <si>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</si>
  <si>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</si>
  <si>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</si>
  <si>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</si>
  <si>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</si>
  <si>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</si>
  <si>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</si>
  <si>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</si>
  <si>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 International Corporates and Institutions Division</t>
  </si>
  <si>
    <t>Mark-to-market changes on own debt and other items not related to underlying operations and non-recurring items</t>
  </si>
  <si>
    <t>2011</t>
  </si>
  <si>
    <t>Pension commitments</t>
  </si>
  <si>
    <t>Performance-based pay</t>
  </si>
  <si>
    <t xml:space="preserve">Deposits from customers </t>
  </si>
  <si>
    <t>Total combined assets</t>
  </si>
  <si>
    <t>Net financial items</t>
  </si>
  <si>
    <t>Net other operating income, total</t>
  </si>
  <si>
    <t>IT operating expenses</t>
  </si>
  <si>
    <t>- Shipping, Offshore and Logistics Division</t>
  </si>
  <si>
    <t>Portugal</t>
  </si>
  <si>
    <t>Ireland</t>
  </si>
  <si>
    <t>Italy</t>
  </si>
  <si>
    <t>Greece</t>
  </si>
  <si>
    <t>Spain</t>
  </si>
  <si>
    <t>Total PIIGS</t>
  </si>
  <si>
    <t>Government</t>
  </si>
  <si>
    <t>debt</t>
  </si>
  <si>
    <t>Total income, other</t>
  </si>
  <si>
    <t>International</t>
  </si>
  <si>
    <t>Net commissions and fees, core business</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</si>
  <si>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</si>
  <si>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</si>
  <si>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</si>
  <si>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</si>
  <si>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</si>
  <si>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</si>
  <si>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</si>
  <si>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</si>
  <si>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</si>
  <si>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</si>
  <si>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</si>
  <si>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</si>
  <si>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Premium income etc. included in the risk result in DNB Livsforsikring</t>
  </si>
  <si>
    <t>Insurance claims etc. included in the risk result in DNB Livsforsikring</t>
  </si>
  <si>
    <t>Net gains on assets in DNB Livsforsikring</t>
  </si>
  <si>
    <t>Premium income, DNB Skadeforsikring</t>
  </si>
  <si>
    <t>Insurance claims etc., DNB Skadeforsikring</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</si>
  <si>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</si>
  <si>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</si>
  <si>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</si>
  <si>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</si>
  <si>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</si>
  <si>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</si>
  <si>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</si>
  <si>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</si>
  <si>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</si>
  <si>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</si>
  <si>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</si>
  <si>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</si>
  <si>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Profit from companies accounted for by the equity method</t>
  </si>
  <si>
    <t xml:space="preserve">Write-offs </t>
  </si>
  <si>
    <t xml:space="preserve">Write-offs etc. </t>
  </si>
  <si>
    <t>Net gains on investment property</t>
  </si>
  <si>
    <t>2012</t>
  </si>
  <si>
    <t>Combined weighted total average spread for lending and deposits (%)</t>
  </si>
  <si>
    <t>Amounts in 
NOK million</t>
  </si>
  <si>
    <t>2Q12</t>
  </si>
  <si>
    <t>2013</t>
  </si>
  <si>
    <t>Total including subordinated loans</t>
  </si>
  <si>
    <t>In addition: LTRO funding</t>
  </si>
  <si>
    <t>Customer assets under management at end of period (NOK billion)</t>
  </si>
  <si>
    <t>3Q12</t>
  </si>
  <si>
    <t>Commercial paper and bonds at fair value</t>
  </si>
  <si>
    <t>Change in</t>
  </si>
  <si>
    <t>per cent</t>
  </si>
  <si>
    <t>LTRO (ECB)</t>
  </si>
  <si>
    <t>Total adjusted operating expenses</t>
  </si>
  <si>
    <t>Expenses directly related to operations</t>
  </si>
  <si>
    <t>4Q12</t>
  </si>
  <si>
    <t>Basis swaps</t>
  </si>
  <si>
    <t>Services</t>
  </si>
  <si>
    <t>Net risk-weighted volume Insurance</t>
  </si>
  <si>
    <t>80 per cent of RWA, transitional rule</t>
  </si>
  <si>
    <t>Tier 1 capital ratio, transitional rules (%)</t>
  </si>
  <si>
    <t>Minimum capital requirement, transitional rules</t>
  </si>
  <si>
    <t>Risk-weighted volume, Basel II</t>
  </si>
  <si>
    <t>Minimum capital requirement, Basel II</t>
  </si>
  <si>
    <t>Tier 1 capital ratio, Basel II (%)</t>
  </si>
  <si>
    <t>Capital ratio, Basel II (%)</t>
  </si>
  <si>
    <t>Risk-weighted volume, full IRB</t>
  </si>
  <si>
    <t>Minimum capital requirement, full IRB</t>
  </si>
  <si>
    <t>Tier 1 capital ratio, full IRB (%)</t>
  </si>
  <si>
    <t>Capital ratio, full IRB (%)</t>
  </si>
  <si>
    <t>Risk-weighted volume, transitional rule</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</si>
  <si>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</si>
  <si>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</si>
  <si>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</si>
  <si>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</si>
  <si>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</si>
  <si>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</si>
  <si>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</si>
  <si>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</si>
  <si>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</si>
  <si>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</si>
  <si>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</si>
  <si>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</si>
  <si>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</si>
  <si>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</si>
  <si>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</si>
  <si>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</si>
  <si>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</si>
  <si>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</si>
  <si>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</si>
  <si>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</si>
  <si>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</si>
  <si>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</si>
  <si>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</si>
  <si>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</si>
  <si>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</si>
  <si>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</si>
  <si>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</si>
  <si>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</si>
  <si>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</si>
  <si>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</si>
  <si>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</si>
  <si>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</si>
  <si>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</si>
  <si>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</si>
  <si>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</si>
  <si>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</si>
  <si>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</si>
  <si>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 xml:space="preserve">Provision ratio (per cent) </t>
  </si>
  <si>
    <t>Collateral for impaired loans and guarantees</t>
  </si>
  <si>
    <t>Non-performing loans and guarantees</t>
  </si>
  <si>
    <t>Doubtful loans and guarantees</t>
  </si>
  <si>
    <t>Individual impairment</t>
  </si>
  <si>
    <t>Fees</t>
  </si>
  <si>
    <t>New individual impairment</t>
  </si>
  <si>
    <t>Total new individual impairment</t>
  </si>
  <si>
    <t>Reassessed 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</si>
  <si>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</si>
  <si>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</si>
  <si>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</si>
  <si>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</si>
  <si>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</si>
  <si>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</si>
  <si>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</si>
  <si>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</si>
  <si>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</si>
  <si>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</si>
  <si>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</si>
  <si>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</si>
  <si>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</si>
  <si>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 xml:space="preserve">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</si>
  <si>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</si>
  <si>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</si>
  <si>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</si>
  <si>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</si>
  <si>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</si>
  <si>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</si>
  <si>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</si>
  <si>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Ratio of deposits to net loans (%)</t>
  </si>
  <si>
    <t>Risk-weighted</t>
  </si>
  <si>
    <t>volume</t>
  </si>
  <si>
    <t>requirements</t>
  </si>
  <si>
    <t>Capital</t>
  </si>
  <si>
    <t>Nominal</t>
  </si>
  <si>
    <t>exposure</t>
  </si>
  <si>
    <t>1Q13</t>
  </si>
  <si>
    <t>Price/book value</t>
  </si>
  <si>
    <t>Key figures</t>
  </si>
  <si>
    <t>Average total assets</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</si>
  <si>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</si>
  <si>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</si>
  <si>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</si>
  <si>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</si>
  <si>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</si>
  <si>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</si>
  <si>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</si>
  <si>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</si>
  <si>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</si>
  <si>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</si>
  <si>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</si>
  <si>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</si>
  <si>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</si>
  <si>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</si>
  <si>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 Other units</t>
  </si>
  <si>
    <t>EAD, exposure</t>
  </si>
  <si>
    <t>at default</t>
  </si>
  <si>
    <t>RAROC, annualised (%)</t>
  </si>
  <si>
    <t xml:space="preserve">Systems development expenses </t>
  </si>
  <si>
    <t>- DNB excl. Baltics and Poland</t>
  </si>
  <si>
    <t>- Baltics and Poland</t>
  </si>
  <si>
    <t>Baltics and Poland</t>
  </si>
  <si>
    <t>Financial strength at end of period</t>
  </si>
  <si>
    <t>Pension expenses</t>
  </si>
  <si>
    <t xml:space="preserve">                                      </t>
  </si>
  <si>
    <t>Properties and premises</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</si>
  <si>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</si>
  <si>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</si>
  <si>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</si>
  <si>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</si>
  <si>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</si>
  <si>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</si>
  <si>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</si>
  <si>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Reclassifications</t>
  </si>
  <si>
    <t>Income-related costs</t>
  </si>
  <si>
    <t>Common Equity Tier 1 capital ratio, Basel II (%)</t>
  </si>
  <si>
    <t>Common Equity Tier 1 capital ratio, full IRB (%)</t>
  </si>
  <si>
    <t>Common Equity Tier 1 capital ratio, Basel III (%)</t>
  </si>
  <si>
    <t>2Q13</t>
  </si>
  <si>
    <t>Total capital requirements according to transitional rules</t>
  </si>
  <si>
    <t>Average</t>
  </si>
  <si>
    <t>risk weights</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</si>
  <si>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</si>
  <si>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</si>
  <si>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</si>
  <si>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</si>
  <si>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</si>
  <si>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</si>
  <si>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</si>
  <si>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</si>
  <si>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</si>
  <si>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</si>
  <si>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</si>
  <si>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</si>
  <si>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</si>
  <si>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</si>
  <si>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</si>
  <si>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</si>
  <si>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</si>
  <si>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</si>
  <si>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</si>
  <si>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</si>
  <si>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</si>
  <si>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</si>
  <si>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 xml:space="preserve">Asset </t>
  </si>
  <si>
    <t xml:space="preserve">covered </t>
  </si>
  <si>
    <t xml:space="preserve">Retained </t>
  </si>
  <si>
    <t xml:space="preserve">Cash </t>
  </si>
  <si>
    <t>Derivatives</t>
  </si>
  <si>
    <t xml:space="preserve">NOK </t>
  </si>
  <si>
    <t xml:space="preserve">EUR </t>
  </si>
  <si>
    <t xml:space="preserve">USD </t>
  </si>
  <si>
    <t xml:space="preserve">Other </t>
  </si>
  <si>
    <t>- issued by other instititutions</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</si>
  <si>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</si>
  <si>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</si>
  <si>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</si>
  <si>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</si>
  <si>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</si>
  <si>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</si>
  <si>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</si>
  <si>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</si>
  <si>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r>
      <t xml:space="preserve">Cover pool overcollateralisation </t>
    </r>
    <r>
      <rPr>
        <vertAlign val="superscript"/>
        <sz val="6"/>
        <color indexed="60"/>
        <rFont val="Arial"/>
        <family val="2"/>
      </rPr>
      <t>1)</t>
    </r>
  </si>
  <si>
    <t xml:space="preserve">Deposits with other banks </t>
  </si>
  <si>
    <t xml:space="preserve">ment/ </t>
  </si>
  <si>
    <t xml:space="preserve">guaranteed </t>
  </si>
  <si>
    <t>Due to central banks</t>
  </si>
  <si>
    <t>Securities</t>
  </si>
  <si>
    <t>Non-recurring effects</t>
  </si>
  <si>
    <t>Repurchase agreements</t>
  </si>
  <si>
    <t>Restructuring costs - employees</t>
  </si>
  <si>
    <t>Sale of SalusAnsvar</t>
  </si>
  <si>
    <t>Wage inflation</t>
  </si>
  <si>
    <t>Staff reductions</t>
  </si>
  <si>
    <t>Other cost reductions</t>
  </si>
  <si>
    <r>
      <t xml:space="preserve">Cover pool eligible assets </t>
    </r>
    <r>
      <rPr>
        <vertAlign val="superscript"/>
        <sz val="6"/>
        <color indexed="60"/>
        <rFont val="Arial"/>
        <family val="2"/>
      </rPr>
      <t>2)</t>
    </r>
  </si>
  <si>
    <t>50 per cent of profits for the year to date</t>
  </si>
  <si>
    <t>Restructuring costs - other</t>
  </si>
  <si>
    <r>
      <t xml:space="preserve">Perpetual subordinated loan capital securities </t>
    </r>
    <r>
      <rPr>
        <vertAlign val="superscript"/>
        <sz val="6.5"/>
        <color indexed="60"/>
        <rFont val="Arial"/>
        <family val="2"/>
      </rPr>
      <t>1) 2)</t>
    </r>
  </si>
  <si>
    <r>
      <t xml:space="preserve">Total eligible primary capital </t>
    </r>
    <r>
      <rPr>
        <b/>
        <vertAlign val="superscript"/>
        <sz val="6.5"/>
        <color indexed="60"/>
        <rFont val="Arial"/>
        <family val="2"/>
      </rPr>
      <t>3)</t>
    </r>
  </si>
  <si>
    <r>
      <t>Capital ratio, transitional rules (%)</t>
    </r>
    <r>
      <rPr>
        <vertAlign val="superscript"/>
        <sz val="6.5"/>
        <color indexed="60"/>
        <rFont val="Arial"/>
        <family val="2"/>
      </rPr>
      <t>4)</t>
    </r>
  </si>
  <si>
    <t>Ordinary depreciation on operational leasing</t>
  </si>
  <si>
    <t>Expenses relating to debt-financed structured products</t>
  </si>
  <si>
    <t xml:space="preserve">loans </t>
  </si>
  <si>
    <t>(per cent)</t>
  </si>
  <si>
    <t xml:space="preserve">Net interest income </t>
  </si>
  <si>
    <t>Liquidity and funding</t>
  </si>
  <si>
    <t>Loans</t>
  </si>
  <si>
    <t>Capital adequacy</t>
  </si>
  <si>
    <t>Financial results (detailed)</t>
  </si>
  <si>
    <t>Key figures - adjusted for basis swaps</t>
  </si>
  <si>
    <t>Changes in operating excpenses</t>
  </si>
  <si>
    <t>Redemption profile</t>
  </si>
  <si>
    <t>Liqiud assets</t>
  </si>
  <si>
    <t>Net loans to principal customers groups, nominal amounts</t>
  </si>
  <si>
    <t>The Group's exposure to the PIIGS countries</t>
  </si>
  <si>
    <t>DNB's risk classification</t>
  </si>
  <si>
    <t>Net non-performing and net doubtful loans and guarantees for principal customer groups</t>
  </si>
  <si>
    <t>Specification of capital requirements</t>
  </si>
  <si>
    <t>Senior unsecured bonds</t>
  </si>
  <si>
    <t>Swap facility covered bonds (Norwegian Central Bank)</t>
  </si>
  <si>
    <t>NOK million</t>
  </si>
  <si>
    <t>Income statement - condensed</t>
  </si>
  <si>
    <t>Balance sheet - condensed</t>
  </si>
  <si>
    <t>Income statement - condensed - adjusted for basis swaps</t>
  </si>
  <si>
    <t>Key figures - quarterly figures</t>
  </si>
  <si>
    <t>1)  Due to changes in principles, some comparative figures have been restated. See further details in note 1 Accounting principles in the DNB Group’s quarterly reports 2013.</t>
  </si>
  <si>
    <t>1)  Other interest expenses include interest rate adjustments resulting from interest swaps entered into.</t>
  </si>
  <si>
    <t>1)  Average nominal amount, excluding impaired loans.</t>
  </si>
  <si>
    <t>1)  Margins are calculated based on money market rates and do not include additional funding costs related to liquidity measures.</t>
  </si>
  <si>
    <t>1)  Including salaries and indirect costs.</t>
  </si>
  <si>
    <t>DNB Bank ASA issues senior debt and subordinated debt. DNB Boligkreditt AS, which is a wholly owned subsidiary of DNB Bank ASA, issues covered bonds. DNB issues bonds through large public transactions and private placements.</t>
  </si>
  <si>
    <t>1)  Callable after five years with a total maturity of ten years.</t>
  </si>
  <si>
    <t>1)  Collateralisation in excess of regulatory minimum. Uncommitted, rating supportive overcollateralisation forms part of this volume.</t>
  </si>
  <si>
    <t>2)  Estimate.</t>
  </si>
  <si>
    <t>1)  Excluding assets in DNB Livsforsikring and encumbered securities. Including trading portfolio.</t>
  </si>
  <si>
    <t xml:space="preserve">2)  Including held-to-maturity portfolio. </t>
  </si>
  <si>
    <t>3)  Including collateral received in triparty repo.</t>
  </si>
  <si>
    <t>1)  Based on DNB's risk classification system. The volumes represent the expected outstanding amount in the event of default.
PD = probability of default.</t>
  </si>
  <si>
    <t>2)  Figures for the first quarter of 2012 have been restated in consequence of an upward adjustment of PD for certain large corporate models.</t>
  </si>
  <si>
    <t>1)  Provision ratio includes individual and collective impairment as a percentage of gross non-performing and gross doubtful loans and guarantees.</t>
  </si>
  <si>
    <t>1)  Includes non-performing loans and guarantees and loans and guarantees subject to individual impairment. Accumulated individual impairment is deducted.</t>
  </si>
  <si>
    <t>1)  Provision ratio includes individual and collective impairment as a percentage of gross impaired loans and guarantees subject to individual impairment.</t>
  </si>
  <si>
    <t>The DNB Group follows the Basel II regulations for capital adequacy calculations. Valuation rules used in the statutory accounts form the basis for the consolidation, which is subject to special consolidation rules governed by the Consolidation Regulations. Capital adequacy is reported in accordance with regulations from Finanstilsynet. The figures as at 30 June 2013 are partially based on estimates.</t>
  </si>
  <si>
    <t>1)  Perpetual subordinated loan capital securities can represent up to 15 per cent of Tier 1 capital. The excess will qualify as Tier 2 capital.</t>
  </si>
  <si>
    <t>2)  As at 30 June 2013, calculations of capital adequacy for the banking group and the DNB Group included a total of NOK 219 million in subordinated loan capital in associated companies.</t>
  </si>
  <si>
    <t>3)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</si>
  <si>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t>4)  If 75 per cent of interim profits had been included, the capital ratio of DNB Group would have been 12.5 per cent as at 30 June 2013.</t>
  </si>
  <si>
    <t xml:space="preserve">Due to transitional rules, the minimum capital adequacy requirements cannot be reduced below 80 per cent relative to the Basel I requirements. </t>
  </si>
  <si>
    <t xml:space="preserve">Basel II </t>
  </si>
  <si>
    <t>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Credit portfolios in Nordlandsbanken (corporate clients and home mortgages) will gradually be included in the volumes reported according to the IRB approach as and when they are transferred to the core system solutions and risk models in DNB Bank through 2013 and 2014.</t>
  </si>
  <si>
    <t>1)  See next page for further details.</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</si>
  <si>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</si>
  <si>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</si>
  <si>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</si>
  <si>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</si>
  <si>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Average equity is calculated on the basis of recorded equity.</t>
  </si>
  <si>
    <t xml:space="preserve">RAROC (Risk-Adjusted Return On Capital) is defined as risk-adjusted profits relative to average equity. Risk-adjusted profits indicate the level of profits in a normalised situation. </t>
  </si>
  <si>
    <t>Profit for the period relative to average risk-weighted volume.</t>
  </si>
  <si>
    <r>
      <t>Total assets under management for customers in Insurance and Asset Management</t>
    </r>
    <r>
      <rPr>
        <sz val="8"/>
        <rFont val="Arial"/>
        <family val="2"/>
      </rPr>
      <t>.</t>
    </r>
  </si>
  <si>
    <t>Total assets and customer assets under management.</t>
  </si>
  <si>
    <t>Total deposits from customers, assets under management and equity-linked bonds.</t>
  </si>
  <si>
    <t>The Annual General Meeting on 30 April 2013 authorised the Board of Directors of DNB ASA to acquire own shares for a total face value of up to NOK 732 959 487, corresponding to 4.5 per cent of share capital. The shares may be purchased through the stock market. Each share may be purchased at a price between NOK 10 and NOK 150. The authorisation is valid for a period of 12 months from 30 April 2013. Acquired shares shall be redeemed in accordance with regulations on the reduction of capital. An agreement has been signed with Norwegian Government/Ministry of Trade and Industry for the redemption of a proportional share of government holdings to ensure that the government's percentage ownership does not change as a result of the redemption of repurchased shares.</t>
  </si>
  <si>
    <t>Holdings of own shares are not included in calculations of earnings per share.</t>
  </si>
  <si>
    <t>Excluding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</si>
  <si>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</si>
  <si>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Equity at end of period relative to number of shares at end of period.</t>
  </si>
  <si>
    <t>Closing price at end of period relative to annualised earnings per share.</t>
  </si>
  <si>
    <t>Closing price at end of period relative to recorded equity at end of period.</t>
  </si>
  <si>
    <t>Number of shares multiplied by the closing share price at end of period.</t>
  </si>
  <si>
    <t>1.1</t>
  </si>
  <si>
    <t>1.2</t>
  </si>
  <si>
    <t>1.3</t>
  </si>
  <si>
    <t>1.4</t>
  </si>
  <si>
    <t>1.5</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</si>
  <si>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</si>
  <si>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</si>
  <si>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</si>
  <si>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</si>
  <si>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</si>
  <si>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</si>
  <si>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</si>
  <si>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</si>
  <si>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</si>
  <si>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</si>
  <si>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</si>
  <si>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</si>
  <si>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</si>
  <si>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</si>
  <si>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</si>
  <si>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</si>
  <si>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</si>
  <si>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</si>
  <si>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</si>
  <si>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</si>
  <si>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</si>
  <si>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</si>
  <si>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</si>
  <si>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</si>
  <si>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</si>
  <si>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</si>
  <si>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</si>
  <si>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</si>
  <si>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</si>
  <si>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11.1</t>
  </si>
  <si>
    <t>11.2</t>
  </si>
  <si>
    <t>11.3</t>
  </si>
  <si>
    <t>5</t>
  </si>
  <si>
    <t>6</t>
  </si>
  <si>
    <t>7</t>
  </si>
  <si>
    <t>7.5</t>
  </si>
  <si>
    <t>7.6</t>
  </si>
  <si>
    <t>8</t>
  </si>
  <si>
    <t>1Q12</t>
  </si>
  <si>
    <t>Impairment relative to average net loans to customers, annualised</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</si>
  <si>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</si>
  <si>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</si>
  <si>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</si>
  <si>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</si>
  <si>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</si>
  <si>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</si>
  <si>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</si>
  <si>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</si>
  <si>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r>
      <t xml:space="preserve">Profit from companies accounted for by the equity method </t>
    </r>
    <r>
      <rPr>
        <vertAlign val="superscript"/>
        <sz val="6.5"/>
        <color indexed="60"/>
        <rFont val="Arial"/>
        <family val="2"/>
      </rPr>
      <t>2)</t>
    </r>
  </si>
  <si>
    <t>Net premium income/insurance claims, DNB Skadeforsikring</t>
  </si>
  <si>
    <t>Guaranteed returns, strengthened premium reserve and allocations to policyholders in DNB Livsforsikring</t>
  </si>
  <si>
    <t>1)  Includes dividends and equity related derivatives.</t>
  </si>
  <si>
    <t>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the required rate of return in the market was reduced, and Eksportfinans had sizeable unrealised losses on own debt. The impairment loss recorded by DNB in the fourth quarter of 2011 was reversed by an amount corresponding to these unrealised losses. The reversal represented just under NOK 7.5 billion of DNB’s holding after tax. In the first half of 2013, an additional reversal of NOK 1.1 billion was made. The impairment loss in 2011 and subsequent reversals have been reported on the line ”Profit from companies accounted for by the equity method” along with DNB’s share of profits from the company.</t>
  </si>
  <si>
    <t>Corporate Banking Norway</t>
  </si>
  <si>
    <r>
      <t xml:space="preserve">Total IT expenses </t>
    </r>
    <r>
      <rPr>
        <b/>
        <vertAlign val="superscript"/>
        <sz val="6.5"/>
        <color indexed="60"/>
        <rFont val="Arial"/>
        <family val="2"/>
      </rPr>
      <t>1)</t>
    </r>
  </si>
  <si>
    <t>Cost/income ratio, DNB Group</t>
  </si>
  <si>
    <t>- adjusted for basis swaps</t>
  </si>
  <si>
    <t>1)  Excluding impairment losses for goodwill and intangible assets.</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</si>
  <si>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</si>
  <si>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</si>
  <si>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</si>
  <si>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</si>
  <si>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</si>
  <si>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</si>
  <si>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</si>
  <si>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</si>
  <si>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</si>
  <si>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&gt; 2022 </t>
  </si>
  <si>
    <t>Development in volumes - deposits from customers</t>
  </si>
  <si>
    <t>Deposits at end of period</t>
  </si>
  <si>
    <t>Deposits adjusted for exchange rate movements</t>
  </si>
  <si>
    <t>Development in volumes - net loans to customers</t>
  </si>
  <si>
    <t>Loans at end of period</t>
  </si>
  <si>
    <t>Loans adjusted for exchange rate movements</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</si>
  <si>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</si>
  <si>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</si>
  <si>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</si>
  <si>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Total non-performing and doubtful loans and guarantees</t>
  </si>
  <si>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</si>
  <si>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</si>
  <si>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</si>
  <si>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</si>
  <si>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r>
      <t xml:space="preserve">Securities issued by financial corporates and ABS </t>
    </r>
    <r>
      <rPr>
        <vertAlign val="superscript"/>
        <sz val="6.5"/>
        <color indexed="60"/>
        <rFont val="Arial"/>
        <family val="2"/>
      </rPr>
      <t>2)</t>
    </r>
  </si>
  <si>
    <r>
      <t xml:space="preserve">Other </t>
    </r>
    <r>
      <rPr>
        <vertAlign val="superscript"/>
        <sz val="6.5"/>
        <color indexed="60"/>
        <rFont val="Arial"/>
        <family val="2"/>
      </rPr>
      <t>3)</t>
    </r>
  </si>
  <si>
    <t>Securities issued or guaranteed by municipalities or public sector entities</t>
  </si>
  <si>
    <r>
      <t xml:space="preserve">Securities issued or guaranteed by sovereigns, central banks or multilateral development banks </t>
    </r>
    <r>
      <rPr>
        <vertAlign val="superscript"/>
        <sz val="6.5"/>
        <color indexed="60"/>
        <rFont val="Arial"/>
        <family val="2"/>
      </rPr>
      <t>2)</t>
    </r>
  </si>
  <si>
    <t>Total capital requirements according to Basel II</t>
  </si>
  <si>
    <t>Additional capital requirements according to transitional rules</t>
  </si>
  <si>
    <r>
      <t>2012</t>
    </r>
    <r>
      <rPr>
        <vertAlign val="superscript"/>
        <sz val="6.5"/>
        <color indexed="60"/>
        <rFont val="Arial"/>
        <family val="2"/>
      </rPr>
      <t xml:space="preserve"> 1)</t>
    </r>
  </si>
  <si>
    <t>Ordinary cost/income ratio</t>
  </si>
  <si>
    <t>Gross impaired loans and guarantees subject to individual impairment</t>
  </si>
  <si>
    <t>Net financial and risk result from DNB Livsforsikring</t>
  </si>
  <si>
    <r>
      <t xml:space="preserve">Deposits from customers </t>
    </r>
    <r>
      <rPr>
        <vertAlign val="superscript"/>
        <sz val="6.5"/>
        <rFont val="Arial"/>
        <family val="2"/>
      </rPr>
      <t>1)</t>
    </r>
  </si>
  <si>
    <t>Deposits</t>
  </si>
  <si>
    <t>2)  Including provisions for debt-financed structured products.</t>
  </si>
  <si>
    <t>Hotels and accomodation</t>
  </si>
  <si>
    <t>Commercial real estate</t>
  </si>
  <si>
    <t>Residential real estate</t>
  </si>
  <si>
    <t>Construction</t>
  </si>
  <si>
    <t>Other corporate customers</t>
  </si>
  <si>
    <t>Branded goods</t>
  </si>
  <si>
    <t>Forestry/ pulp and paper</t>
  </si>
  <si>
    <t>Other business activities</t>
  </si>
  <si>
    <t>Other manufacturing industries</t>
  </si>
  <si>
    <t>Other energy</t>
  </si>
  <si>
    <t>Logistics</t>
  </si>
  <si>
    <t>Common Equity Tier 1 capital ratio, transitional rules (%)</t>
  </si>
  <si>
    <t>Risk-weighted volume, basis for transitional rule, Basel I</t>
  </si>
  <si>
    <r>
      <t xml:space="preserve">1.1  Income statement - condensed </t>
    </r>
    <r>
      <rPr>
        <b/>
        <u/>
        <vertAlign val="superscript"/>
        <sz val="12"/>
        <color indexed="25"/>
        <rFont val="Arial"/>
        <family val="2"/>
      </rPr>
      <t>1)</t>
    </r>
  </si>
  <si>
    <t>1.6  Mark-to-market changes on own debt and other items not related to underlying operations and non-recurring items</t>
  </si>
  <si>
    <t>2.1  Net interest income</t>
  </si>
  <si>
    <t>2.3  Average volumes</t>
  </si>
  <si>
    <r>
      <t xml:space="preserve">Total net non-performing and net doubtful loans and guarantees </t>
    </r>
    <r>
      <rPr>
        <b/>
        <vertAlign val="superscript"/>
        <sz val="6.5"/>
        <color indexed="60"/>
        <rFont val="Arial"/>
        <family val="2"/>
      </rPr>
      <t>**)</t>
    </r>
  </si>
  <si>
    <r>
      <t xml:space="preserve">Total non-performing and doubtful loans and guarantees </t>
    </r>
    <r>
      <rPr>
        <b/>
        <vertAlign val="superscript"/>
        <sz val="6.5"/>
        <rFont val="Arial"/>
        <family val="2"/>
      </rPr>
      <t>*)</t>
    </r>
  </si>
  <si>
    <t>*) of which Baltics and Poland:</t>
  </si>
  <si>
    <t>PD 0.01% -</t>
  </si>
  <si>
    <t>PD 0.75% -</t>
  </si>
  <si>
    <t>Net non-performing and net doubful commitments</t>
  </si>
  <si>
    <t>Total risk classification portfoilo - DNB Group</t>
  </si>
  <si>
    <t>*) of which international portfolio</t>
  </si>
  <si>
    <t>Total international portfolio</t>
  </si>
  <si>
    <t>*) of which commercial real estate</t>
  </si>
  <si>
    <t>Total commercial real estate</t>
  </si>
  <si>
    <t>3.1  Net other operating income</t>
  </si>
  <si>
    <t>4.1  Operating expenses</t>
  </si>
  <si>
    <t>4.3  Changes in total operating expenses</t>
  </si>
  <si>
    <t>4.4  IT expenses</t>
  </si>
  <si>
    <r>
      <t xml:space="preserve">4.5  Ordinary cost/income ratio </t>
    </r>
    <r>
      <rPr>
        <b/>
        <u/>
        <vertAlign val="superscript"/>
        <sz val="12"/>
        <color indexed="25"/>
        <rFont val="Arial"/>
        <family val="2"/>
      </rPr>
      <t>1)</t>
    </r>
  </si>
  <si>
    <t>Operating expenses on machinery, vehicles and office equipment</t>
  </si>
  <si>
    <t>Total depreciations and impairment of fixed and intangible assets</t>
  </si>
  <si>
    <t>Gross non-performing and gross doubtful loans and guarantees</t>
  </si>
  <si>
    <t>Net non-performing and net doubtful loans and guarantees</t>
  </si>
  <si>
    <t>Collateral for non-performing and doubtful loans and guarantees</t>
  </si>
  <si>
    <r>
      <t xml:space="preserve">Subordinated loans </t>
    </r>
    <r>
      <rPr>
        <vertAlign val="superscript"/>
        <sz val="8"/>
        <color indexed="60"/>
        <rFont val="Arial"/>
        <family val="2"/>
      </rPr>
      <t>1)</t>
    </r>
  </si>
  <si>
    <t>- Baltics, Russia and Poland</t>
  </si>
  <si>
    <r>
      <t xml:space="preserve">Total DNB Group </t>
    </r>
    <r>
      <rPr>
        <vertAlign val="superscript"/>
        <sz val="6.5"/>
        <color indexed="60"/>
        <rFont val="Arial"/>
        <family val="2"/>
      </rPr>
      <t>*)</t>
    </r>
  </si>
  <si>
    <t>Non-performing and doubtful loans</t>
  </si>
  <si>
    <t>Commitments (on and off-balance sheet items)</t>
  </si>
  <si>
    <t>10.3</t>
  </si>
  <si>
    <t>Key figures - five years</t>
  </si>
  <si>
    <t>5.3</t>
  </si>
  <si>
    <t>8.6</t>
  </si>
  <si>
    <t>9</t>
  </si>
  <si>
    <t>9.4</t>
  </si>
  <si>
    <t>9.5</t>
  </si>
  <si>
    <t>10</t>
  </si>
  <si>
    <t>11</t>
  </si>
  <si>
    <t>12</t>
  </si>
  <si>
    <t>12.1</t>
  </si>
  <si>
    <t>12.2</t>
  </si>
  <si>
    <t>12.3</t>
  </si>
  <si>
    <t>Nordic Corporates Division</t>
  </si>
  <si>
    <t>International Corporates Division</t>
  </si>
  <si>
    <t>Energy Division</t>
  </si>
  <si>
    <t>Baltics, Russia and Poland</t>
  </si>
  <si>
    <t>Other Europe</t>
  </si>
  <si>
    <t>Sweden</t>
  </si>
  <si>
    <t>Central/Northern Norway</t>
  </si>
  <si>
    <t>Western Norway</t>
  </si>
  <si>
    <t>Eastern Norway excl. Oslo/Akershus</t>
  </si>
  <si>
    <t>Leasing of warehouse/logistics/multi-purpose buildings</t>
  </si>
  <si>
    <t>Leasing of office premises</t>
  </si>
  <si>
    <t>Leasing of shopping centres</t>
  </si>
  <si>
    <t>Leasing of hotels</t>
  </si>
  <si>
    <t>Leasing of retail store facilities</t>
  </si>
  <si>
    <t>Office premises construction loans</t>
  </si>
  <si>
    <t>Shopping centre construction loans</t>
  </si>
  <si>
    <t>Hotel construction loans</t>
  </si>
  <si>
    <r>
      <t xml:space="preserve">Shipping, Offshore and Logistics Division </t>
    </r>
    <r>
      <rPr>
        <vertAlign val="superscript"/>
        <sz val="6.5"/>
        <rFont val="Arial"/>
        <family val="2"/>
      </rPr>
      <t>*)</t>
    </r>
  </si>
  <si>
    <t>*) Breakdown into sub-segments:</t>
  </si>
  <si>
    <t>The shipping portfolio - dry bulk segment</t>
  </si>
  <si>
    <t>The shipping portfolio - container segment</t>
  </si>
  <si>
    <t>Total Shipping, Offshore and Logistics Division</t>
  </si>
  <si>
    <t>The shipping portfolio - tanker segment</t>
  </si>
  <si>
    <t>Total risk classification portfoilo - Shipping, Offshore and Logistics Division</t>
  </si>
  <si>
    <t>11.3  Income statement and balance sheet - five years</t>
  </si>
  <si>
    <t>Income statement and balance sheet - five years</t>
  </si>
  <si>
    <t>Profit for the year</t>
  </si>
  <si>
    <t>For definitions of selected key figures, see page 12.3.</t>
  </si>
  <si>
    <t>Ordinary operating expenses</t>
  </si>
  <si>
    <t>Profit attributable to minority interests</t>
  </si>
  <si>
    <t>Profit attributable to shareholders</t>
  </si>
  <si>
    <t>DNB excl. Baltics, Russia and Poland</t>
  </si>
  <si>
    <t>5.1  Impairment of loans and guarantees</t>
  </si>
  <si>
    <r>
      <t xml:space="preserve">5.3  Impairment of loans and guarantees for principal customer groups </t>
    </r>
    <r>
      <rPr>
        <b/>
        <u/>
        <vertAlign val="superscript"/>
        <sz val="12"/>
        <color indexed="25"/>
        <rFont val="Arial"/>
        <family val="2"/>
      </rPr>
      <t>1)</t>
    </r>
  </si>
  <si>
    <t>6.1  Development in volumes - net loans to customers</t>
  </si>
  <si>
    <r>
      <t xml:space="preserve">6.2  Net loans to principal customer groups, nominal amounts </t>
    </r>
    <r>
      <rPr>
        <b/>
        <u/>
        <vertAlign val="superscript"/>
        <sz val="12"/>
        <color indexed="25"/>
        <rFont val="Arial"/>
        <family val="2"/>
      </rPr>
      <t>1)</t>
    </r>
  </si>
  <si>
    <r>
      <t xml:space="preserve">7.3  Net not-performing and net doubtful loans and guarantees for principal customer groups </t>
    </r>
    <r>
      <rPr>
        <b/>
        <u/>
        <vertAlign val="superscript"/>
        <sz val="12"/>
        <color indexed="25"/>
        <rFont val="Arial"/>
        <family val="2"/>
      </rPr>
      <t>1)</t>
    </r>
  </si>
  <si>
    <t>9.1  Development in volumes - deposits from customers</t>
  </si>
  <si>
    <t>9.2  Funding</t>
  </si>
  <si>
    <t>9.3  Redemption profile as of 30 June 2013</t>
  </si>
  <si>
    <t>9.4  Asset encumbrance</t>
  </si>
  <si>
    <r>
      <t xml:space="preserve">9.5  Liquid assets as of 30 June 2013 </t>
    </r>
    <r>
      <rPr>
        <b/>
        <u/>
        <vertAlign val="superscript"/>
        <sz val="12"/>
        <color indexed="25"/>
        <rFont val="Arial"/>
        <family val="2"/>
      </rPr>
      <t>1)</t>
    </r>
  </si>
  <si>
    <t>10.1  Primary capital</t>
  </si>
  <si>
    <t>10.2  Spesification of capital requirements</t>
  </si>
  <si>
    <t>11.1  Full income statement</t>
  </si>
  <si>
    <t>11.2  Full balance sheet</t>
  </si>
  <si>
    <t>12.1  Key figures - quarterly figures</t>
  </si>
  <si>
    <t>12.2  Key figures - five years</t>
  </si>
  <si>
    <t>12.3  Key figures - definitions</t>
  </si>
  <si>
    <t>Combined spread - weighted total average</t>
  </si>
  <si>
    <t>Total net loans</t>
  </si>
  <si>
    <t>PD 3.00% -</t>
  </si>
  <si>
    <t>1)  For more details, see page 11.1.</t>
  </si>
  <si>
    <t>1) For more details, see page 11.2.</t>
  </si>
  <si>
    <r>
      <t>1Q13</t>
    </r>
    <r>
      <rPr>
        <vertAlign val="superscript"/>
        <sz val="6.5"/>
        <color indexed="60"/>
        <rFont val="Arial"/>
        <family val="2"/>
      </rPr>
      <t xml:space="preserve"> 2)</t>
    </r>
  </si>
  <si>
    <t>Equity and non-interest bearing items</t>
  </si>
  <si>
    <r>
      <t xml:space="preserve">Net interest income on deposits from customers </t>
    </r>
    <r>
      <rPr>
        <vertAlign val="superscript"/>
        <sz val="6.5"/>
        <rFont val="Arial"/>
        <family val="2"/>
      </rPr>
      <t>1)</t>
    </r>
  </si>
  <si>
    <t>Total net exposure at default</t>
  </si>
  <si>
    <r>
      <t xml:space="preserve">Commercial real estate </t>
    </r>
    <r>
      <rPr>
        <vertAlign val="superscript"/>
        <sz val="6.5"/>
        <color indexed="60"/>
        <rFont val="Arial"/>
        <family val="2"/>
      </rPr>
      <t>*)</t>
    </r>
  </si>
  <si>
    <t xml:space="preserve">DNB Bank ASA </t>
  </si>
  <si>
    <t xml:space="preserve">DNB Group </t>
  </si>
  <si>
    <t xml:space="preserve">DNB Bank Group </t>
  </si>
  <si>
    <t>10.4</t>
  </si>
  <si>
    <t>8.7</t>
  </si>
  <si>
    <r>
      <t xml:space="preserve">8.4  Risk classification of portfolio </t>
    </r>
    <r>
      <rPr>
        <b/>
        <u/>
        <vertAlign val="superscript"/>
        <sz val="12"/>
        <color theme="5"/>
        <rFont val="Arial"/>
        <family val="2"/>
      </rPr>
      <t>1) 2)</t>
    </r>
  </si>
  <si>
    <r>
      <t xml:space="preserve">8.6  DNB's risk classification </t>
    </r>
    <r>
      <rPr>
        <b/>
        <u/>
        <vertAlign val="superscript"/>
        <sz val="12"/>
        <color indexed="25"/>
        <rFont val="Arial"/>
        <family val="2"/>
      </rPr>
      <t>1)</t>
    </r>
  </si>
  <si>
    <t>8.7  The Group's exposure to the PIIGS countries as at 30 June 2013</t>
  </si>
  <si>
    <r>
      <t xml:space="preserve">7.1  Net non-performing and net doubtful loans and guarantees </t>
    </r>
    <r>
      <rPr>
        <b/>
        <u/>
        <vertAlign val="superscript"/>
        <sz val="12"/>
        <color indexed="25"/>
        <rFont val="Arial"/>
        <family val="2"/>
      </rPr>
      <t>1)</t>
    </r>
  </si>
  <si>
    <t>Net not performing and net doubtful loans and guarantees</t>
  </si>
  <si>
    <t>Shipping, Offshore and</t>
  </si>
  <si>
    <t>Logistics Division</t>
  </si>
  <si>
    <t>Financial results (condensed)</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</si>
  <si>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</si>
  <si>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</si>
  <si>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</si>
  <si>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</si>
  <si>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</si>
  <si>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</si>
  <si>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</si>
  <si>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</si>
  <si>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</si>
  <si>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</si>
  <si>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</si>
  <si>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</si>
  <si>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</si>
  <si>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</si>
  <si>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</si>
  <si>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</si>
  <si>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</si>
  <si>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</si>
  <si>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</si>
  <si>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r>
      <t xml:space="preserve">Cost/income ratio (%) </t>
    </r>
    <r>
      <rPr>
        <vertAlign val="superscript"/>
        <sz val="6.5"/>
        <color indexed="60"/>
        <rFont val="Arial"/>
        <family val="2"/>
      </rPr>
      <t>2)</t>
    </r>
  </si>
  <si>
    <t xml:space="preserve">2)  Excluding impairment losses for goodwill and other intangible assets. </t>
  </si>
  <si>
    <r>
      <t>2011</t>
    </r>
    <r>
      <rPr>
        <vertAlign val="superscript"/>
        <sz val="6.5"/>
        <color indexed="60"/>
        <rFont val="Arial"/>
        <family val="2"/>
      </rPr>
      <t xml:space="preserve"> 1)</t>
    </r>
  </si>
  <si>
    <r>
      <t>Total ordinary operations</t>
    </r>
    <r>
      <rPr>
        <sz val="6.5"/>
        <color indexed="60"/>
        <rFont val="Arial"/>
        <family val="2"/>
      </rPr>
      <t xml:space="preserve"> </t>
    </r>
    <r>
      <rPr>
        <vertAlign val="superscript"/>
        <sz val="6.5"/>
        <color indexed="60"/>
        <rFont val="Arial"/>
        <family val="2"/>
      </rPr>
      <t>4)</t>
    </r>
  </si>
  <si>
    <t>4)  The restructuring of the Group resulted in staff reductions in the second quarter of 2013.</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</si>
  <si>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</si>
  <si>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</si>
  <si>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</si>
  <si>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</si>
  <si>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</si>
  <si>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</si>
  <si>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</si>
  <si>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</si>
  <si>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</si>
  <si>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r>
      <t xml:space="preserve">2.4  Interest rate spreads </t>
    </r>
    <r>
      <rPr>
        <b/>
        <u/>
        <vertAlign val="superscript"/>
        <sz val="12"/>
        <color indexed="25"/>
        <rFont val="Arial"/>
        <family val="2"/>
      </rPr>
      <t>1)</t>
    </r>
  </si>
  <si>
    <r>
      <t>Net interest income from loans to customers</t>
    </r>
    <r>
      <rPr>
        <vertAlign val="superscript"/>
        <sz val="6.5"/>
        <rFont val="Arial"/>
        <family val="2"/>
      </rPr>
      <t xml:space="preserve"> 1)</t>
    </r>
  </si>
  <si>
    <r>
      <t xml:space="preserve">Loans to customers </t>
    </r>
    <r>
      <rPr>
        <vertAlign val="superscript"/>
        <sz val="6.5"/>
        <rFont val="Arial"/>
        <family val="2"/>
      </rPr>
      <t>1)</t>
    </r>
  </si>
  <si>
    <t>Lending</t>
  </si>
  <si>
    <t>- Mortgage loans</t>
  </si>
  <si>
    <t>- Consumer finance</t>
  </si>
  <si>
    <t>Net interest income - interest spreads</t>
  </si>
  <si>
    <t xml:space="preserve">Risk-weighted volume, transitional rules (NOK million) </t>
  </si>
  <si>
    <t>Primary capital  - DNB Group</t>
  </si>
  <si>
    <t>Common Equity Tier 1 capital ratio, transitional rules, excluding 50 per cent of profit for the period (%)</t>
  </si>
  <si>
    <t>Tier 1 capital ratio, transitional rules, excluding 50 per cent of profit for the period (%)</t>
  </si>
  <si>
    <t>Capital ratio, transitional rules, excluding 50 per cent of profit for the period (%)</t>
  </si>
  <si>
    <t>Primary capital - including DNB Bank ASA and DNB Bank Group</t>
  </si>
  <si>
    <t>10.4  Primary capital - including DNB Bank ASA and DNB Bank Group</t>
  </si>
  <si>
    <r>
      <t xml:space="preserve">Term subordinated loan capital </t>
    </r>
    <r>
      <rPr>
        <vertAlign val="superscript"/>
        <sz val="6.5"/>
        <color indexed="60"/>
        <rFont val="Arial"/>
        <family val="2"/>
      </rPr>
      <t>2)</t>
    </r>
  </si>
  <si>
    <t>50 per cent of expected losses exceeding actual losses, IRB portfolios</t>
  </si>
  <si>
    <r>
      <t xml:space="preserve">Total eligible primary capital </t>
    </r>
    <r>
      <rPr>
        <vertAlign val="superscript"/>
        <sz val="6.5"/>
        <color indexed="60"/>
        <rFont val="Arial"/>
        <family val="2"/>
      </rPr>
      <t>3)</t>
    </r>
  </si>
  <si>
    <r>
      <t xml:space="preserve">Total eligible primary capital incl. 50 per cent of profit for the period </t>
    </r>
    <r>
      <rPr>
        <vertAlign val="superscript"/>
        <sz val="6.5"/>
        <color indexed="60"/>
        <rFont val="Arial"/>
        <family val="2"/>
      </rPr>
      <t>3)</t>
    </r>
  </si>
  <si>
    <t>Common Equity Tier 1 capital incl. 50 per cent of profit for the period</t>
  </si>
  <si>
    <t>Adjustments for urealised losses/(gains) on debt recorded at fair value</t>
  </si>
  <si>
    <t>0</t>
  </si>
  <si>
    <t>0.1</t>
  </si>
  <si>
    <t>Legal structure</t>
  </si>
  <si>
    <t>0.2</t>
  </si>
  <si>
    <t>0.1  Legal structure</t>
  </si>
  <si>
    <t>2.2  Net interest income - interest rate spreads</t>
  </si>
  <si>
    <t>1)  Excluding impaired loans.</t>
  </si>
  <si>
    <t>7.5  Net impaired loans and guarantees</t>
  </si>
  <si>
    <r>
      <t xml:space="preserve">Change </t>
    </r>
    <r>
      <rPr>
        <vertAlign val="superscript"/>
        <sz val="6.5"/>
        <color rgb="FF000000"/>
        <rFont val="Arial"/>
        <family val="2"/>
      </rPr>
      <t>1)</t>
    </r>
  </si>
  <si>
    <t>Changes in net interest income, six quarters</t>
  </si>
  <si>
    <t xml:space="preserve">Exposure at default according to sector </t>
  </si>
  <si>
    <t xml:space="preserve">Segment areas - Exposure at default according to sector </t>
  </si>
  <si>
    <t>Divisions in Large Corporates and International - exposure at default according to sector</t>
  </si>
  <si>
    <t>Risk classification of portfolio</t>
  </si>
  <si>
    <t>Divisions in Large Corporates and International - risk classification of portfolio</t>
  </si>
  <si>
    <t>Group business structure and financial governance</t>
  </si>
  <si>
    <t>0.3</t>
  </si>
  <si>
    <t>Operational structure</t>
  </si>
  <si>
    <t>Financial governance and reporting structure</t>
  </si>
  <si>
    <t>Small and medium-sized enterprises</t>
  </si>
  <si>
    <t>Large corporates and international customers</t>
  </si>
  <si>
    <r>
      <t xml:space="preserve">Large corporates and international customers </t>
    </r>
    <r>
      <rPr>
        <vertAlign val="superscript"/>
        <sz val="6.5"/>
        <rFont val="Arial"/>
        <family val="2"/>
      </rPr>
      <t>*)</t>
    </r>
  </si>
  <si>
    <r>
      <t>Large corporates and international customers</t>
    </r>
    <r>
      <rPr>
        <b/>
        <vertAlign val="superscript"/>
        <sz val="10"/>
        <color theme="5"/>
        <rFont val="Arial"/>
        <family val="2"/>
      </rPr>
      <t>1)</t>
    </r>
  </si>
  <si>
    <r>
      <t xml:space="preserve">Large corporates and international customers </t>
    </r>
    <r>
      <rPr>
        <vertAlign val="superscript"/>
        <sz val="6.5"/>
        <rFont val="Arial"/>
        <family val="2"/>
      </rPr>
      <t>3)</t>
    </r>
  </si>
  <si>
    <r>
      <t xml:space="preserve">8.5   Divisions in Large corporates and international customers - risk classification of portfolio </t>
    </r>
    <r>
      <rPr>
        <b/>
        <u/>
        <vertAlign val="superscript"/>
        <sz val="12"/>
        <color theme="5"/>
        <rFont val="Arial"/>
        <family val="2"/>
      </rPr>
      <t>1) 2)</t>
    </r>
  </si>
  <si>
    <t>Total Large corporates and international customers</t>
  </si>
  <si>
    <t>8.3  Divisions in Large Corporates and International - exposure at default according to sector</t>
  </si>
  <si>
    <t>3)  For breakdown into divisions, see next page.</t>
  </si>
  <si>
    <t>0.2  Operational structure</t>
  </si>
  <si>
    <t>0.3  Financial governance and reporting structure</t>
  </si>
  <si>
    <t>1)  For breakdown into divisions, see next page.</t>
  </si>
  <si>
    <t>Securities broking</t>
  </si>
  <si>
    <t>Chapter 1 - Financial results DNB Group</t>
  </si>
  <si>
    <t>Impairment of loans and guarantees per segment</t>
  </si>
  <si>
    <t>5.2  Impairment of loans and guarantees per segment</t>
  </si>
  <si>
    <t>Net non-performing and net doubtful loans and guarantees per segment</t>
  </si>
  <si>
    <t>Collective impairment per segment</t>
  </si>
  <si>
    <r>
      <t xml:space="preserve">7.4  Net non-performing and net doubtful loans and guarantees per segment </t>
    </r>
    <r>
      <rPr>
        <b/>
        <u/>
        <vertAlign val="superscript"/>
        <sz val="12"/>
        <color indexed="25"/>
        <rFont val="Arial"/>
        <family val="2"/>
      </rPr>
      <t>1)</t>
    </r>
  </si>
  <si>
    <t>7.6  Collective impairment per segment</t>
  </si>
  <si>
    <r>
      <t>4Q12</t>
    </r>
    <r>
      <rPr>
        <vertAlign val="superscript"/>
        <sz val="6.5"/>
        <color indexed="60"/>
        <rFont val="Arial"/>
        <family val="2"/>
      </rPr>
      <t xml:space="preserve"> </t>
    </r>
  </si>
  <si>
    <r>
      <t>3Q12</t>
    </r>
    <r>
      <rPr>
        <vertAlign val="superscript"/>
        <sz val="6.5"/>
        <color indexed="60"/>
        <rFont val="Arial"/>
        <family val="2"/>
      </rPr>
      <t xml:space="preserve"> </t>
    </r>
  </si>
  <si>
    <r>
      <t>2Q12</t>
    </r>
    <r>
      <rPr>
        <vertAlign val="superscript"/>
        <sz val="6.5"/>
        <color indexed="60"/>
        <rFont val="Arial"/>
        <family val="2"/>
      </rPr>
      <t xml:space="preserve"> </t>
    </r>
  </si>
  <si>
    <t xml:space="preserve">1Q12 </t>
  </si>
  <si>
    <r>
      <t xml:space="preserve">Net commissions and fees, core business </t>
    </r>
    <r>
      <rPr>
        <i/>
        <vertAlign val="superscript"/>
        <sz val="6.5"/>
        <color indexed="60"/>
        <rFont val="Arial"/>
        <family val="2"/>
      </rPr>
      <t>2)</t>
    </r>
  </si>
  <si>
    <r>
      <t xml:space="preserve">Net financial items </t>
    </r>
    <r>
      <rPr>
        <i/>
        <vertAlign val="superscript"/>
        <sz val="6.5"/>
        <color indexed="60"/>
        <rFont val="Arial"/>
        <family val="2"/>
      </rPr>
      <t>2)</t>
    </r>
  </si>
  <si>
    <r>
      <t xml:space="preserve">Non-recurring items </t>
    </r>
    <r>
      <rPr>
        <vertAlign val="superscript"/>
        <sz val="6.5"/>
        <color indexed="60"/>
        <rFont val="Arial"/>
        <family val="2"/>
      </rPr>
      <t>3)</t>
    </r>
  </si>
  <si>
    <t>3)  During the first quarter of 2013, NOK 450 million was charged to the income statement in connection with the Supreme Court ruling regarding certain debt-financed structured products.</t>
  </si>
  <si>
    <r>
      <t xml:space="preserve">Common Equity Tier 1 capital ratio, transitional rules, at end of period (%) </t>
    </r>
    <r>
      <rPr>
        <vertAlign val="superscript"/>
        <sz val="6.5"/>
        <color indexed="60"/>
        <rFont val="Arial"/>
        <family val="2"/>
      </rPr>
      <t>3)</t>
    </r>
  </si>
  <si>
    <r>
      <t xml:space="preserve">Tier 1 capital ratio, transitional rules, at end of period (%) </t>
    </r>
    <r>
      <rPr>
        <vertAlign val="superscript"/>
        <sz val="6.5"/>
        <color indexed="60"/>
        <rFont val="Arial"/>
        <family val="2"/>
      </rPr>
      <t>3)</t>
    </r>
  </si>
  <si>
    <r>
      <t xml:space="preserve">Capital ratio, transitional rules, at end of period (%) </t>
    </r>
    <r>
      <rPr>
        <vertAlign val="superscript"/>
        <sz val="6.5"/>
        <color indexed="60"/>
        <rFont val="Arial"/>
        <family val="2"/>
      </rPr>
      <t>3)</t>
    </r>
  </si>
  <si>
    <t>3)  Including 50 per cent of profit for the period, except for the fourth quarter figures.</t>
  </si>
  <si>
    <r>
      <t>2012</t>
    </r>
    <r>
      <rPr>
        <vertAlign val="superscript"/>
        <sz val="6.5"/>
        <color indexed="60"/>
        <rFont val="Arial"/>
        <family val="2"/>
      </rPr>
      <t xml:space="preserve"> </t>
    </r>
  </si>
  <si>
    <r>
      <t xml:space="preserve">Non-recurring items </t>
    </r>
    <r>
      <rPr>
        <vertAlign val="superscript"/>
        <sz val="6.5"/>
        <color indexed="60"/>
        <rFont val="Arial"/>
        <family val="2"/>
      </rPr>
      <t>1)</t>
    </r>
  </si>
  <si>
    <r>
      <t xml:space="preserve">Cost/income ratio (%) </t>
    </r>
    <r>
      <rPr>
        <vertAlign val="superscript"/>
        <sz val="6.5"/>
        <color indexed="60"/>
        <rFont val="Arial"/>
        <family val="2"/>
      </rPr>
      <t>1)</t>
    </r>
  </si>
  <si>
    <t xml:space="preserve">1)  Excluding impairment losses for goodwill and other intangible assets. </t>
  </si>
  <si>
    <t>2)  In the fourth quarter of 2012, impairment losses for goodwill of NOK 202 million relating to DNB Livsforsikring were recorded. Impairment losses for goodwill of NOK 47 million relating to SalusAnsvar and NOK 38 million relating to Pres-Vac were recorded in the third quarter of 2012.</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</si>
  <si>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decrease, such as in the second quarter of 2013, so will the market value of existing swap contracts. This will give a decline in recorded income. However, such changes in value recorded in a quarter will be reversed in subsequent quarters, either because the market is stabilising or because the maturity date of the derivative contract is approaching.</t>
  </si>
  <si>
    <t>4.2  Number of employees - full time positions based on the operational structure of the DNB Group</t>
  </si>
  <si>
    <r>
      <t xml:space="preserve">Personal Banking Norway </t>
    </r>
    <r>
      <rPr>
        <vertAlign val="superscript"/>
        <sz val="6.5"/>
        <color indexed="60"/>
        <rFont val="Arial"/>
        <family val="2"/>
      </rPr>
      <t>1)</t>
    </r>
    <r>
      <rPr>
        <sz val="6.5"/>
        <color indexed="60"/>
        <rFont val="Arial"/>
        <family val="2"/>
      </rPr>
      <t xml:space="preserve"> </t>
    </r>
  </si>
  <si>
    <r>
      <t xml:space="preserve">Large Corporates and International </t>
    </r>
    <r>
      <rPr>
        <vertAlign val="superscript"/>
        <sz val="6.5"/>
        <color indexed="60"/>
        <rFont val="Arial"/>
        <family val="2"/>
      </rPr>
      <t>2)</t>
    </r>
  </si>
  <si>
    <r>
      <t xml:space="preserve">Other entities </t>
    </r>
    <r>
      <rPr>
        <vertAlign val="superscript"/>
        <sz val="6.5"/>
        <color indexed="60"/>
        <rFont val="Arial"/>
        <family val="2"/>
      </rPr>
      <t>3)</t>
    </r>
  </si>
  <si>
    <t>1)  The 2012 figures include SalusAnsvar AB, which was sold at the end of January 2013.  At year-end 2012, SalusAnsvar’s staff represented 137 full-time positions and 147 employees.</t>
  </si>
  <si>
    <t>2)  The reductions in the number of full-time positions in the second quarter of 2013 were mainly due to a new strategy in Poland, changing the bank’s business profile from universal to corporate banking.  In May 2013, the customer portfolio in Poland comprising personal customers and small and medium-sized enterprises was transferred to a Polish bank. The transaction also entailed the transfer of 38 branch offices and approximately 250 employees.</t>
  </si>
  <si>
    <t>Number of employees - full time positions based on the operational structure of the DNB Group</t>
  </si>
  <si>
    <r>
      <t>2Q12</t>
    </r>
    <r>
      <rPr>
        <vertAlign val="superscript"/>
        <sz val="8"/>
        <color indexed="60"/>
        <rFont val="Arial"/>
        <family val="2"/>
      </rPr>
      <t xml:space="preserve"> </t>
    </r>
  </si>
  <si>
    <t>3)  Include Wealth Management and  Products, as well as IT &amp; Operations and other support and staff areas.</t>
  </si>
  <si>
    <t>7.2  Development in net non-performing and net doubtful loans and guarantees</t>
  </si>
  <si>
    <t>Shipping</t>
  </si>
  <si>
    <t>Oil, gas and offshore</t>
  </si>
  <si>
    <t>Energy</t>
  </si>
  <si>
    <t>Public sector</t>
  </si>
  <si>
    <t>Fishing, fish farming and farming</t>
  </si>
  <si>
    <t>Telecom and media</t>
  </si>
  <si>
    <t>Residential mortgages</t>
  </si>
  <si>
    <t>Retail store facility construction loans</t>
  </si>
  <si>
    <t>Oslo/Akershus</t>
  </si>
  <si>
    <t>Financial institutions</t>
  </si>
  <si>
    <t>Portfolio management</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</si>
  <si>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</si>
  <si>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</si>
  <si>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</si>
  <si>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</si>
  <si>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</si>
  <si>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</si>
  <si>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</si>
  <si>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</si>
  <si>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</si>
  <si>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</si>
  <si>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</si>
  <si>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</si>
  <si>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</si>
  <si>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</si>
  <si>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Other shipping</t>
  </si>
  <si>
    <t>RoRo/PCC</t>
  </si>
  <si>
    <r>
      <t xml:space="preserve"> bond portfolio</t>
    </r>
    <r>
      <rPr>
        <vertAlign val="superscript"/>
        <sz val="6.5"/>
        <color indexed="60"/>
        <rFont val="Arial"/>
        <family val="2"/>
      </rPr>
      <t xml:space="preserve"> 1)</t>
    </r>
  </si>
  <si>
    <t>1)  The exposure to the PIIGS countries through its international bond portfolio mainly comprises residential mortgage-backed securities (RMBS). The portfolio includes no investments in Treasury bonds.</t>
  </si>
  <si>
    <r>
      <t>1Q12</t>
    </r>
    <r>
      <rPr>
        <vertAlign val="superscript"/>
        <sz val="6.5"/>
        <color indexed="60"/>
        <rFont val="Arial"/>
        <family val="2"/>
      </rPr>
      <t xml:space="preserve"> </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</si>
  <si>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</si>
  <si>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</si>
  <si>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</si>
  <si>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</si>
  <si>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</si>
  <si>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</si>
  <si>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t>As at 30 June 2013</t>
  </si>
  <si>
    <t>As at 31 March 2013</t>
  </si>
  <si>
    <t>10.3  Spesification of capital requirements for credit risk</t>
  </si>
  <si>
    <t>1.2  Income statement - condensed - adjusted for basis swaps</t>
  </si>
  <si>
    <r>
      <t xml:space="preserve">1.3  Key figures </t>
    </r>
    <r>
      <rPr>
        <b/>
        <u/>
        <vertAlign val="superscript"/>
        <sz val="12"/>
        <color indexed="25"/>
        <rFont val="Arial"/>
        <family val="2"/>
      </rPr>
      <t>1)</t>
    </r>
  </si>
  <si>
    <t>1.4  Key figures - adjusted for basis swaps</t>
  </si>
  <si>
    <r>
      <t xml:space="preserve">1.5  Balance sheet - condensed </t>
    </r>
    <r>
      <rPr>
        <b/>
        <u/>
        <vertAlign val="superscript"/>
        <sz val="12"/>
        <color indexed="25"/>
        <rFont val="Arial"/>
        <family val="2"/>
      </rPr>
      <t>1)</t>
    </r>
  </si>
  <si>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</si>
  <si>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</si>
  <si>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</si>
  <si>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r>
      <t xml:space="preserve">IT expenses </t>
    </r>
    <r>
      <rPr>
        <vertAlign val="superscript"/>
        <sz val="6.5"/>
        <color indexed="60"/>
        <rFont val="Arial"/>
        <family val="2"/>
      </rPr>
      <t>2)</t>
    </r>
  </si>
  <si>
    <r>
      <t>Other operating expenses</t>
    </r>
    <r>
      <rPr>
        <vertAlign val="superscript"/>
        <sz val="6.5"/>
        <rFont val="Arial"/>
        <family val="2"/>
      </rPr>
      <t xml:space="preserve"> 3)</t>
    </r>
  </si>
  <si>
    <r>
      <t xml:space="preserve">Impairment losses for goodwill </t>
    </r>
    <r>
      <rPr>
        <vertAlign val="superscript"/>
        <sz val="6.5"/>
        <rFont val="Arial"/>
        <family val="2"/>
      </rPr>
      <t>4)</t>
    </r>
  </si>
  <si>
    <r>
      <t xml:space="preserve">Depreciations and impairment of fixed and intangible assets </t>
    </r>
    <r>
      <rPr>
        <vertAlign val="superscript"/>
        <sz val="6.5"/>
        <rFont val="Arial"/>
        <family val="2"/>
      </rPr>
      <t xml:space="preserve">5) </t>
    </r>
  </si>
  <si>
    <t>1)  In consequence of the restructuring process in DNB, provisions for restructuring costs were made. In addition, a reduction in pension commitments for employees who were granted severance packages was estimated, resulting in lower pension expenses in the second quarter of 2013. In this connection, actuarial calculations for DNB Bank ASA were also updated, using new calculation assumptions as at 30 June 2013. See further information in the comprehensive income statement.</t>
  </si>
  <si>
    <t>2)  Fees include system development fees and must be viewed relative to IT expenses.</t>
  </si>
  <si>
    <t xml:space="preserve">4)  Impairment losses for goodwill of NOK 202 million relating to DNB Livsforsikring were recorded in the fourth quarter of 2012. Impairment losses for goodwill of NOK 47 million relating to SalusAnsvar and NOK 38 million to Pres-Vac were recorded in the third quarter of 2012. </t>
  </si>
  <si>
    <t>5)  Impairment losses for fixed and intangible assets in the fourth quarter of 2012 amounted to NOK 167 million, of which NOK 83 million was related to the early termination of leases in connection with the move to new headquarters. Early termination of leases and restructuring measures amounted to NOK 110 million in the second quarter of 2013.</t>
  </si>
  <si>
    <t>2.5  Changes in net interest income, six quarters</t>
  </si>
  <si>
    <t>Long term funding</t>
  </si>
  <si>
    <t>1) Based on a proposal from the Ministry of Finance, the ceiling on the size of the Norwegian Banks’ Guarantee Fund was removed. This implies that annual levies must be paid to the Guarantee Fund irrespective of its size. For DNB Bank ASA, net interest income will thus be reduced by approximately NOK 165 million per quarter in 2013.</t>
  </si>
  <si>
    <t>*) Of which collective impairment in Baltics and Poland</t>
  </si>
  <si>
    <r>
      <t xml:space="preserve">Total collective impairment of loans </t>
    </r>
    <r>
      <rPr>
        <b/>
        <vertAlign val="superscript"/>
        <sz val="6.5"/>
        <color indexed="60"/>
        <rFont val="Arial"/>
        <family val="2"/>
      </rPr>
      <t>*)</t>
    </r>
  </si>
  <si>
    <r>
      <t xml:space="preserve">7.7  Collective impairment for principal customer groups </t>
    </r>
    <r>
      <rPr>
        <b/>
        <u/>
        <vertAlign val="superscript"/>
        <sz val="12"/>
        <color indexed="25"/>
        <rFont val="Arial"/>
        <family val="2"/>
      </rPr>
      <t>1)</t>
    </r>
  </si>
  <si>
    <t>7.7</t>
  </si>
  <si>
    <t>Collective impairment for principal customer groups</t>
  </si>
  <si>
    <t>2)  See page 3.1 “Net other operating income” for specification.</t>
  </si>
  <si>
    <t>1)  For more details, see page 12.1.</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</si>
  <si>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</si>
  <si>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</si>
  <si>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</si>
  <si>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r>
      <t xml:space="preserve">8.1  Exposure at default according to sector </t>
    </r>
    <r>
      <rPr>
        <b/>
        <u/>
        <vertAlign val="superscript"/>
        <sz val="12"/>
        <color theme="5"/>
        <rFont val="Arial"/>
        <family val="2"/>
      </rPr>
      <t>1)</t>
    </r>
  </si>
  <si>
    <t>2)  For breakdown of the different customer segments, see next page.</t>
  </si>
  <si>
    <t>3)  The numbers are totals for the DNB Group and include exposure both in Large corporates and international customers and Small and medium-sized enterprises. The definition of these segments reflects the actual underlying commercial property risk.</t>
  </si>
  <si>
    <r>
      <t xml:space="preserve">DNB Group </t>
    </r>
    <r>
      <rPr>
        <b/>
        <vertAlign val="superscript"/>
        <sz val="10"/>
        <color theme="5"/>
        <rFont val="Arial"/>
        <family val="2"/>
      </rPr>
      <t>2)</t>
    </r>
  </si>
  <si>
    <r>
      <t xml:space="preserve">*) breakdown of commercial real estate exposure </t>
    </r>
    <r>
      <rPr>
        <b/>
        <vertAlign val="superscript"/>
        <sz val="6.5"/>
        <color indexed="60"/>
        <rFont val="Arial"/>
        <family val="2"/>
      </rPr>
      <t>3)</t>
    </r>
  </si>
  <si>
    <r>
      <t xml:space="preserve">*)  geographic distribution of real estate exposure </t>
    </r>
    <r>
      <rPr>
        <b/>
        <vertAlign val="superscript"/>
        <sz val="6.5"/>
        <color indexed="60"/>
        <rFont val="Arial"/>
        <family val="2"/>
      </rPr>
      <t>3)</t>
    </r>
  </si>
  <si>
    <r>
      <t xml:space="preserve">8.2  Segment areas - exposure at default according to sector </t>
    </r>
    <r>
      <rPr>
        <b/>
        <u/>
        <vertAlign val="superscript"/>
        <sz val="12"/>
        <color theme="5"/>
        <rFont val="Arial"/>
        <family val="2"/>
      </rPr>
      <t>1)</t>
    </r>
  </si>
  <si>
    <t>1)  Loans after individual impairment. The breakdown into principal customer groups corresponds to the EU's standard industrial classification, NACE Rev.2.</t>
  </si>
  <si>
    <t>Interest rate spreads</t>
  </si>
</sst>
</file>

<file path=xl/styles.xml><?xml version="1.0" encoding="utf-8"?>
<styleSheet xmlns="http://schemas.openxmlformats.org/spreadsheetml/2006/main" xmlns:mc="http://schemas.openxmlformats.org/markup-compatibility/2006" xmlns:x14ac="http://schemas.microsoft.com/office/spreadsheetml/2009/9/ac" mc:Ignorable="x14ac">
  <numFmts count="107">
    <numFmt numFmtId="41" formatCode="_ * #,##0_ ;_ * \-#,##0_ ;_ * &quot;-&quot;_ ;_ @_ "/>
    <numFmt numFmtId="43" formatCode="_ * #,##0.00_ ;_ * \-#,##0.00_ ;_ * &quot;-&quot;??_ ;_ @_ "/>
    <numFmt numFmtId="164" formatCode="_(&quot;$&quot;* #,##0_);_(&quot;$&quot;* \(#,##0\);_(&quot;$&quot;* &quot;-&quot;_);_(@_)"/>
    <numFmt numFmtId="165" formatCode="_(* #,##0_);_(* \(#,##0\);_(* &quot;-&quot;_);_(@_)"/>
    <numFmt numFmtId="166" formatCode="_(* #,##0.00_);_(* \(#,##0.00\);_(* &quot;-&quot;??_);_(@_)"/>
    <numFmt numFmtId="167" formatCode="General_)"/>
    <numFmt numFmtId="168" formatCode="0\.00_);\(0\.00\)"/>
    <numFmt numFmtId="169" formatCode="0\.0_);\(0\.0\)"/>
    <numFmt numFmtId="170" formatCode="_(* #,##0_);_(* \(#,##0\);_(* &quot;0&quot;_);_(@_)"/>
    <numFmt numFmtId="171" formatCode="_(* #,##0_);_(* \(#,##0\);_(* &quot;0&quot;??_);_(@_)"/>
    <numFmt numFmtId="172" formatCode="@&quot; &quot;"/>
    <numFmt numFmtId="173" formatCode="_(* #,##0_);_(* \(#,##0\);_(* &quot;&quot;_);_(@_)"/>
    <numFmt numFmtId="174" formatCode="@_)"/>
    <numFmt numFmtId="175" formatCode="_(* #,##0_);_(* \(#,##0\);_(* &quot;&quot;??_);_(@_)"/>
    <numFmt numFmtId="176" formatCode="0\.00_);\(0\.00\);\-_)"/>
    <numFmt numFmtId="177" formatCode="0.0"/>
    <numFmt numFmtId="178" formatCode="#,##0_);\(#,##0\);0_)"/>
    <numFmt numFmtId="179" formatCode="#,##0;\(#,##0\)"/>
    <numFmt numFmtId="180" formatCode="#,##0.0_);\(#,##0.0\)"/>
    <numFmt numFmtId="181" formatCode="&quot;£&quot;_(#,##0.00_);&quot;£&quot;\(#,##0.00\)"/>
    <numFmt numFmtId="182" formatCode="#,##0.0_)\x;\(#,##0.0\)\x"/>
    <numFmt numFmtId="183" formatCode="#,##0.0_)_x;\(#,##0.0\)_x"/>
    <numFmt numFmtId="184" formatCode="0.0_)\%;\(0.0\)\%"/>
    <numFmt numFmtId="185" formatCode="#,##0.0_)_%;\(#,##0.0\)_%"/>
    <numFmt numFmtId="186" formatCode="0.00%;\(0.00\)%"/>
    <numFmt numFmtId="187" formatCode="###0;\(###0\)"/>
    <numFmt numFmtId="188" formatCode="###0.0;\(###0.0\)"/>
    <numFmt numFmtId="189" formatCode="###0.0&quot;x&quot;;\(###0.0\)&quot;x&quot;"/>
    <numFmt numFmtId="190" formatCode="###0.0_x;\(###0.0\)_x"/>
    <numFmt numFmtId="191" formatCode="0\A"/>
    <numFmt numFmtId="192" formatCode="\$0.00;\(\$0.00\)"/>
    <numFmt numFmtId="193" formatCode="_-* #,##0_-;\(#,##0\);_-* &quot;–&quot;_-;_-@_-"/>
    <numFmt numFmtId="194" formatCode="#,##0;\(#,##0\);\–;@"/>
    <numFmt numFmtId="195" formatCode="0.0&quot;  &quot;"/>
    <numFmt numFmtId="196" formatCode="0.000"/>
    <numFmt numFmtId="197" formatCode="_-* #,##0_-;\-* #,##0_-;_-* &quot;-&quot;_-;_-@_-"/>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
    <numFmt numFmtId="260" formatCode="0.00_);\(0.00\);\-_)"/>
    <numFmt numFmtId="261" formatCode="0.0_);\(0.0\);\-_)"/>
    <numFmt numFmtId="262" formatCode="#,##0_);\(#,##0\)"/>
    <numFmt numFmtId="263" formatCode="#,##0.0_);\(#,##0.0\);0.0_)"/>
    <numFmt numFmtId="264" formatCode="_-* #,##0\ _k_r_-;\-* #,##0\ _k_r_-;_-* &quot;-&quot;\ _k_r_-;_-@_-"/>
    <numFmt numFmtId="265" formatCode="_-* #,##0\ &quot;kr&quot;_-;\-* #,##0\ &quot;kr&quot;_-;_-* &quot;-&quot;\ &quot;kr&quot;_-;_-@_-"/>
    <numFmt numFmtId="266" formatCode="_-* #,##0.00\ &quot;kr&quot;_-;\-* #,##0.00\ &quot;kr&quot;_-;_-* &quot;-&quot;??\ &quot;kr&quot;_-;_-@_-"/>
    <numFmt numFmtId="267" formatCode="_(* #,##0_);_(* \(#,##0\);0_);_(@_)"/>
    <numFmt numFmtId="268" formatCode="_(* #,##0.0_);_(* \(#,##0.0\);_(* &quot;-&quot;_);_(@_)"/>
  </numFmts>
  <fonts count="254">
    <font>
      <sz val="10"/>
      <name val="Arial"/>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Helvetica-Black"/>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0"/>
      <color indexed="45"/>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vertAlign val="superscript"/>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b/>
      <i/>
      <sz val="6.5"/>
      <color indexed="60"/>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4"/>
      <color theme="0" tint="-0.249977111117893"/>
      <name val="Arial"/>
      <family val="2"/>
    </font>
    <font>
      <sz val="7"/>
      <color theme="0" tint="-0.249977111117893"/>
      <name val="Arial"/>
      <family val="2"/>
    </font>
    <font>
      <sz val="10"/>
      <color rgb="FFFF0000"/>
      <name val="Arial"/>
      <family val="2"/>
    </font>
    <font>
      <sz val="8"/>
      <color theme="0" tint="-0.249977111117893"/>
      <name val="Arial"/>
      <family val="2"/>
    </font>
    <font>
      <sz val="6.5"/>
      <color theme="0" tint="-0.249977111117893"/>
      <name val="Arial"/>
      <family val="2"/>
    </font>
    <font>
      <b/>
      <sz val="6.5"/>
      <color theme="0" tint="-0.249977111117893"/>
      <name val="Arial"/>
      <family val="2"/>
    </font>
    <font>
      <u/>
      <sz val="8"/>
      <color rgb="FF0070C0"/>
      <name val="Arial"/>
      <family val="2"/>
    </font>
    <font>
      <b/>
      <u/>
      <sz val="12"/>
      <color theme="5"/>
      <name val="Arial"/>
      <family val="2"/>
    </font>
    <font>
      <sz val="8"/>
      <color rgb="FF000000"/>
      <name val="Arial"/>
      <family val="2"/>
    </font>
    <font>
      <b/>
      <sz val="16"/>
      <color theme="5"/>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sz val="9"/>
      <color rgb="FF000000"/>
      <name val="Arial"/>
      <family val="2"/>
    </font>
    <font>
      <vertAlign val="superscript"/>
      <sz val="6.5"/>
      <color rgb="FF000000"/>
      <name val="Arial"/>
      <family val="2"/>
    </font>
    <font>
      <sz val="7"/>
      <color rgb="FF0070C0"/>
      <name val="Arial"/>
      <family val="2"/>
    </font>
    <font>
      <u/>
      <sz val="7"/>
      <color rgb="FF0070C0"/>
      <name val="Arial"/>
      <family val="2"/>
    </font>
    <font>
      <sz val="9"/>
      <color rgb="FF0070C0"/>
      <name val="Arial"/>
      <family val="2"/>
    </font>
    <font>
      <u/>
      <sz val="9"/>
      <color indexed="12"/>
      <name val="Arial"/>
      <family val="2"/>
    </font>
  </fonts>
  <fills count="46">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s>
  <borders count="53">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16"/>
      </right>
      <top style="hair">
        <color indexed="64"/>
      </top>
      <bottom style="hair">
        <color indexed="64"/>
      </bottom>
      <diagonal/>
    </border>
    <border>
      <left style="hair">
        <color indexed="16"/>
      </left>
      <right style="hair">
        <color indexed="64"/>
      </right>
      <top style="hair">
        <color indexed="64"/>
      </top>
      <bottom style="hair">
        <color indexed="64"/>
      </bottom>
      <diagonal/>
    </border>
    <border>
      <left/>
      <right/>
      <top/>
      <bottom style="thin">
        <color theme="5"/>
      </bottom>
      <diagonal/>
    </border>
    <border>
      <left style="thick">
        <color indexed="9"/>
      </left>
      <right style="thick">
        <color indexed="9"/>
      </right>
      <top/>
      <bottom/>
      <diagonal/>
    </border>
  </borders>
  <cellStyleXfs count="655">
    <xf numFmtId="0" fontId="0" fillId="0" borderId="0" applyProtection="0"/>
    <xf numFmtId="9" fontId="93" fillId="0" borderId="0">
      <alignment horizontal="right"/>
    </xf>
    <xf numFmtId="1" fontId="94" fillId="0" borderId="0" applyFont="0" applyFill="0" applyBorder="0" applyAlignment="0" applyProtection="0">
      <protection locked="0"/>
    </xf>
    <xf numFmtId="0" fontId="82" fillId="0" borderId="0"/>
    <xf numFmtId="200" fontId="20" fillId="0" borderId="0" applyFont="0" applyFill="0" applyBorder="0" applyAlignment="0" applyProtection="0"/>
    <xf numFmtId="201" fontId="20"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6" fillId="0" borderId="0" applyFont="0" applyFill="0" applyBorder="0" applyAlignment="0" applyProtection="0"/>
    <xf numFmtId="0" fontId="16" fillId="0" borderId="0" applyNumberFormat="0" applyFill="0" applyBorder="0" applyAlignment="0" applyProtection="0"/>
    <xf numFmtId="0" fontId="82" fillId="0" borderId="0" applyNumberFormat="0" applyFill="0" applyBorder="0" applyAlignment="0" applyProtection="0"/>
    <xf numFmtId="180" fontId="1" fillId="0" borderId="0" applyFont="0" applyFill="0" applyBorder="0" applyAlignment="0" applyProtection="0"/>
    <xf numFmtId="180" fontId="16" fillId="0" borderId="0" applyFont="0" applyFill="0" applyBorder="0" applyAlignment="0" applyProtection="0"/>
    <xf numFmtId="180" fontId="48" fillId="0" borderId="0" applyFont="0" applyFill="0" applyBorder="0" applyAlignment="0" applyProtection="0"/>
    <xf numFmtId="180" fontId="16" fillId="0" borderId="0" applyFont="0" applyFill="0" applyBorder="0" applyAlignment="0" applyProtection="0"/>
    <xf numFmtId="180" fontId="82" fillId="0" borderId="0" applyFont="0" applyFill="0" applyBorder="0" applyAlignment="0" applyProtection="0"/>
    <xf numFmtId="202" fontId="20" fillId="0" borderId="0" applyFont="0" applyFill="0" applyBorder="0" applyAlignment="0" applyProtection="0"/>
    <xf numFmtId="202" fontId="20" fillId="0" borderId="0" applyFont="0" applyFill="0" applyBorder="0" applyAlignment="0" applyProtection="0"/>
    <xf numFmtId="181" fontId="1" fillId="0" borderId="0" applyFont="0" applyFill="0" applyBorder="0" applyAlignment="0" applyProtection="0"/>
    <xf numFmtId="181" fontId="16" fillId="0" borderId="0" applyFont="0" applyFill="0" applyBorder="0" applyAlignment="0" applyProtection="0"/>
    <xf numFmtId="181" fontId="48" fillId="0" borderId="0" applyFont="0" applyFill="0" applyBorder="0" applyAlignment="0" applyProtection="0"/>
    <xf numFmtId="181" fontId="16" fillId="0" borderId="0" applyFont="0" applyFill="0" applyBorder="0" applyAlignment="0" applyProtection="0"/>
    <xf numFmtId="181" fontId="82" fillId="0" borderId="0" applyFont="0" applyFill="0" applyBorder="0" applyAlignment="0" applyProtection="0"/>
    <xf numFmtId="203" fontId="20" fillId="0" borderId="0" applyFont="0" applyFill="0" applyBorder="0" applyAlignment="0" applyProtection="0"/>
    <xf numFmtId="203" fontId="20" fillId="0" borderId="0" applyFont="0" applyFill="0" applyBorder="0" applyAlignment="0" applyProtection="0"/>
    <xf numFmtId="181" fontId="1" fillId="0" borderId="0" applyFont="0" applyFill="0" applyBorder="0" applyAlignment="0" applyProtection="0"/>
    <xf numFmtId="181" fontId="16" fillId="0" borderId="0" applyFont="0" applyFill="0" applyBorder="0" applyAlignment="0" applyProtection="0"/>
    <xf numFmtId="181" fontId="48" fillId="0" borderId="0" applyFont="0" applyFill="0" applyBorder="0" applyAlignment="0" applyProtection="0"/>
    <xf numFmtId="181" fontId="16" fillId="0" borderId="0" applyFont="0" applyFill="0" applyBorder="0" applyAlignment="0" applyProtection="0"/>
    <xf numFmtId="181" fontId="82" fillId="0" borderId="0" applyFont="0" applyFill="0" applyBorder="0" applyAlignment="0" applyProtection="0"/>
    <xf numFmtId="39" fontId="1" fillId="0" borderId="0" applyFont="0" applyFill="0" applyBorder="0" applyAlignment="0" applyProtection="0"/>
    <xf numFmtId="39" fontId="16" fillId="0" borderId="0" applyFont="0" applyFill="0" applyBorder="0" applyAlignment="0" applyProtection="0"/>
    <xf numFmtId="39" fontId="48" fillId="0" borderId="0" applyFont="0" applyFill="0" applyBorder="0" applyAlignment="0" applyProtection="0"/>
    <xf numFmtId="39" fontId="16" fillId="0" borderId="0" applyFont="0" applyFill="0" applyBorder="0" applyAlignment="0" applyProtection="0"/>
    <xf numFmtId="39" fontId="82" fillId="0" borderId="0" applyFont="0" applyFill="0" applyBorder="0" applyAlignment="0" applyProtection="0"/>
    <xf numFmtId="204"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0" fontId="16" fillId="0" borderId="0" applyFon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2" fillId="2" borderId="0" applyNumberFormat="0" applyFon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2" fontId="1" fillId="0" borderId="0" applyFont="0" applyFill="0" applyBorder="0" applyAlignment="0" applyProtection="0"/>
    <xf numFmtId="182" fontId="16" fillId="0" borderId="0" applyFont="0" applyFill="0" applyBorder="0" applyAlignment="0" applyProtection="0"/>
    <xf numFmtId="182" fontId="48" fillId="0" borderId="0" applyFont="0" applyFill="0" applyBorder="0" applyAlignment="0" applyProtection="0"/>
    <xf numFmtId="182" fontId="16" fillId="0" borderId="0" applyFont="0" applyFill="0" applyBorder="0" applyAlignment="0" applyProtection="0"/>
    <xf numFmtId="182" fontId="82" fillId="0" borderId="0" applyFont="0" applyFill="0" applyBorder="0" applyAlignment="0" applyProtection="0"/>
    <xf numFmtId="206" fontId="20" fillId="0" borderId="0" applyFont="0" applyFill="0" applyBorder="0" applyAlignment="0" applyProtection="0"/>
    <xf numFmtId="206" fontId="20" fillId="0" borderId="0" applyFont="0" applyFill="0" applyBorder="0" applyAlignment="0" applyProtection="0"/>
    <xf numFmtId="183" fontId="1" fillId="0" borderId="0" applyFont="0" applyFill="0" applyBorder="0" applyAlignment="0" applyProtection="0"/>
    <xf numFmtId="183" fontId="16" fillId="0" borderId="0" applyFont="0" applyFill="0" applyBorder="0" applyAlignment="0" applyProtection="0"/>
    <xf numFmtId="183" fontId="48" fillId="0" borderId="0" applyFont="0" applyFill="0" applyBorder="0" applyAlignment="0" applyProtection="0"/>
    <xf numFmtId="183" fontId="16" fillId="0" borderId="0" applyFont="0" applyFill="0" applyBorder="0" applyAlignment="0" applyProtection="0"/>
    <xf numFmtId="183" fontId="82" fillId="0" borderId="0" applyFont="0" applyFill="0" applyBorder="0" applyAlignment="0" applyProtection="0"/>
    <xf numFmtId="207" fontId="20" fillId="0" borderId="0" applyFont="0" applyFill="0" applyBorder="0" applyProtection="0">
      <alignment horizontal="right"/>
    </xf>
    <xf numFmtId="207" fontId="20" fillId="0" borderId="0" applyFont="0" applyFill="0" applyBorder="0" applyProtection="0">
      <alignment horizontal="right"/>
    </xf>
    <xf numFmtId="0" fontId="82" fillId="0" borderId="0" applyFont="0" applyFill="0" applyBorder="0" applyAlignment="0" applyProtection="0"/>
    <xf numFmtId="0" fontId="16" fillId="0" borderId="0" applyNumberFormat="0" applyFill="0" applyBorder="0" applyAlignment="0" applyProtection="0"/>
    <xf numFmtId="184" fontId="1" fillId="0" borderId="0" applyFont="0" applyFill="0" applyBorder="0" applyAlignment="0" applyProtection="0"/>
    <xf numFmtId="184" fontId="16" fillId="0" borderId="0" applyFont="0" applyFill="0" applyBorder="0" applyAlignment="0" applyProtection="0"/>
    <xf numFmtId="184" fontId="48" fillId="0" borderId="0" applyFont="0" applyFill="0" applyBorder="0" applyAlignment="0" applyProtection="0"/>
    <xf numFmtId="184" fontId="16" fillId="0" borderId="0" applyFont="0" applyFill="0" applyBorder="0" applyAlignment="0" applyProtection="0"/>
    <xf numFmtId="184" fontId="82" fillId="0" borderId="0" applyFont="0" applyFill="0" applyBorder="0" applyAlignment="0" applyProtection="0"/>
    <xf numFmtId="185" fontId="1" fillId="0" borderId="0" applyFont="0" applyFill="0" applyBorder="0" applyAlignment="0" applyProtection="0"/>
    <xf numFmtId="185" fontId="16" fillId="0" borderId="0" applyFont="0" applyFill="0" applyBorder="0" applyAlignment="0" applyProtection="0"/>
    <xf numFmtId="185" fontId="48" fillId="0" borderId="0" applyFont="0" applyFill="0" applyBorder="0" applyAlignment="0" applyProtection="0"/>
    <xf numFmtId="185" fontId="16" fillId="0" borderId="0" applyFont="0" applyFill="0" applyBorder="0" applyAlignment="0" applyProtection="0"/>
    <xf numFmtId="185" fontId="82" fillId="0" borderId="0" applyFont="0" applyFill="0" applyBorder="0" applyAlignment="0" applyProtection="0"/>
    <xf numFmtId="185" fontId="17" fillId="0" borderId="0" applyFill="0" applyProtection="0">
      <alignment horizontal="center"/>
    </xf>
    <xf numFmtId="185" fontId="1" fillId="0" borderId="0" applyFont="0" applyFill="0" applyBorder="0" applyAlignment="0" applyProtection="0"/>
    <xf numFmtId="185" fontId="16" fillId="0" borderId="0" applyFont="0" applyFill="0" applyBorder="0" applyAlignment="0" applyProtection="0"/>
    <xf numFmtId="185" fontId="48" fillId="0" borderId="0" applyFont="0" applyFill="0" applyBorder="0" applyAlignment="0" applyProtection="0"/>
    <xf numFmtId="185" fontId="16" fillId="0" borderId="0" applyFont="0" applyFill="0" applyBorder="0" applyAlignment="0" applyProtection="0"/>
    <xf numFmtId="185" fontId="8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2" fillId="0" borderId="0" applyNumberFormat="0" applyFill="0" applyBorder="0" applyAlignment="0" applyProtection="0"/>
    <xf numFmtId="0" fontId="16" fillId="0" borderId="0" applyNumberFormat="0" applyFill="0" applyBorder="0" applyAlignment="0" applyProtection="0"/>
    <xf numFmtId="0" fontId="96" fillId="0" borderId="0" applyNumberFormat="0" applyFill="0" applyBorder="0" applyProtection="0">
      <alignment vertical="top"/>
    </xf>
    <xf numFmtId="0" fontId="96" fillId="0" borderId="0" applyNumberFormat="0" applyFill="0" applyBorder="0" applyProtection="0">
      <alignment vertical="top"/>
    </xf>
    <xf numFmtId="0" fontId="81" fillId="0" borderId="1" applyNumberFormat="0" applyFill="0" applyAlignment="0" applyProtection="0"/>
    <xf numFmtId="0" fontId="97" fillId="0" borderId="2" applyNumberFormat="0" applyFill="0" applyProtection="0">
      <alignment horizontal="center"/>
    </xf>
    <xf numFmtId="0" fontId="97" fillId="0" borderId="0" applyNumberFormat="0" applyFill="0" applyBorder="0" applyProtection="0">
      <alignment horizontal="left"/>
    </xf>
    <xf numFmtId="0" fontId="98" fillId="0" borderId="0" applyNumberFormat="0" applyFill="0" applyBorder="0" applyProtection="0">
      <alignment horizontal="centerContinuous"/>
    </xf>
    <xf numFmtId="0" fontId="16" fillId="0" borderId="0" applyNumberFormat="0" applyFill="0" applyBorder="0" applyAlignment="0" applyProtection="0"/>
    <xf numFmtId="0" fontId="16" fillId="0" borderId="0" applyNumberFormat="0" applyFill="0" applyBorder="0" applyAlignment="0" applyProtection="0"/>
    <xf numFmtId="0" fontId="64" fillId="0" borderId="3" applyNumberFormat="0" applyFill="0" applyAlignment="0" applyProtection="0"/>
    <xf numFmtId="180" fontId="82" fillId="0" borderId="0"/>
    <xf numFmtId="0" fontId="65" fillId="0" borderId="4" applyNumberFormat="0" applyFill="0" applyAlignment="0" applyProtection="0"/>
    <xf numFmtId="0" fontId="66" fillId="3" borderId="0" applyNumberFormat="0" applyBorder="0" applyAlignment="0" applyProtection="0"/>
    <xf numFmtId="0" fontId="66" fillId="4"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1" borderId="0" applyNumberFormat="0" applyBorder="0" applyAlignment="0" applyProtection="0"/>
    <xf numFmtId="0" fontId="66" fillId="8" borderId="0" applyNumberFormat="0" applyBorder="0" applyAlignment="0" applyProtection="0"/>
    <xf numFmtId="0" fontId="66" fillId="7" borderId="0" applyNumberFormat="0" applyBorder="0" applyAlignment="0" applyProtection="0"/>
    <xf numFmtId="0" fontId="66" fillId="11" borderId="0" applyNumberFormat="0" applyBorder="0" applyAlignment="0" applyProtection="0"/>
    <xf numFmtId="0" fontId="87" fillId="3" borderId="0" applyNumberFormat="0" applyBorder="0" applyAlignment="0" applyProtection="0"/>
    <xf numFmtId="0" fontId="87" fillId="4" borderId="0" applyNumberFormat="0" applyBorder="0" applyAlignment="0" applyProtection="0"/>
    <xf numFmtId="0" fontId="87" fillId="5"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8" borderId="0" applyNumberFormat="0" applyBorder="0" applyAlignment="0" applyProtection="0"/>
    <xf numFmtId="0" fontId="67" fillId="0" borderId="5" applyNumberFormat="0" applyFill="0" applyAlignment="0" applyProtection="0"/>
    <xf numFmtId="0" fontId="67" fillId="0" borderId="0" applyNumberFormat="0" applyFill="0" applyBorder="0" applyAlignment="0" applyProtection="0"/>
    <xf numFmtId="0" fontId="66" fillId="9" borderId="0" applyNumberFormat="0" applyBorder="0" applyAlignment="0" applyProtection="0"/>
    <xf numFmtId="0" fontId="66" fillId="10" borderId="0" applyNumberFormat="0" applyBorder="0" applyAlignment="0" applyProtection="0"/>
    <xf numFmtId="0" fontId="66" fillId="13" borderId="0" applyNumberFormat="0" applyBorder="0" applyAlignment="0" applyProtection="0"/>
    <xf numFmtId="0" fontId="66" fillId="6" borderId="0" applyNumberFormat="0" applyBorder="0" applyAlignment="0" applyProtection="0"/>
    <xf numFmtId="0" fontId="66" fillId="9" borderId="0" applyNumberFormat="0" applyBorder="0" applyAlignment="0" applyProtection="0"/>
    <xf numFmtId="0" fontId="66" fillId="14" borderId="0" applyNumberFormat="0" applyBorder="0" applyAlignment="0" applyProtection="0"/>
    <xf numFmtId="0" fontId="66" fillId="7" borderId="0" applyNumberFormat="0" applyBorder="0" applyAlignment="0" applyProtection="0"/>
    <xf numFmtId="0" fontId="66" fillId="10" borderId="0" applyNumberFormat="0" applyBorder="0" applyAlignment="0" applyProtection="0"/>
    <xf numFmtId="0" fontId="66" fillId="2" borderId="0" applyNumberFormat="0" applyBorder="0" applyAlignment="0" applyProtection="0"/>
    <xf numFmtId="0" fontId="66" fillId="4" borderId="0" applyNumberFormat="0" applyBorder="0" applyAlignment="0" applyProtection="0"/>
    <xf numFmtId="0" fontId="66" fillId="7" borderId="0" applyNumberFormat="0" applyBorder="0" applyAlignment="0" applyProtection="0"/>
    <xf numFmtId="0" fontId="66" fillId="11" borderId="0" applyNumberFormat="0" applyBorder="0" applyAlignment="0" applyProtection="0"/>
    <xf numFmtId="0" fontId="87" fillId="9" borderId="0" applyNumberFormat="0" applyBorder="0" applyAlignment="0" applyProtection="0"/>
    <xf numFmtId="0" fontId="87" fillId="10" borderId="0" applyNumberFormat="0" applyBorder="0" applyAlignment="0" applyProtection="0"/>
    <xf numFmtId="0" fontId="87" fillId="13" borderId="0" applyNumberFormat="0" applyBorder="0" applyAlignment="0" applyProtection="0"/>
    <xf numFmtId="0" fontId="87" fillId="6" borderId="0" applyNumberFormat="0" applyBorder="0" applyAlignment="0" applyProtection="0"/>
    <xf numFmtId="0" fontId="87" fillId="9" borderId="0" applyNumberFormat="0" applyBorder="0" applyAlignment="0" applyProtection="0"/>
    <xf numFmtId="0" fontId="87" fillId="14" borderId="0" applyNumberFormat="0" applyBorder="0" applyAlignment="0" applyProtection="0"/>
    <xf numFmtId="0" fontId="68" fillId="15" borderId="0" applyNumberFormat="0" applyBorder="0" applyAlignment="0" applyProtection="0"/>
    <xf numFmtId="0" fontId="68" fillId="10" borderId="0" applyNumberFormat="0" applyBorder="0" applyAlignment="0" applyProtection="0"/>
    <xf numFmtId="0" fontId="68" fillId="13"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7" borderId="0" applyNumberFormat="0" applyBorder="0" applyAlignment="0" applyProtection="0"/>
    <xf numFmtId="0" fontId="68" fillId="19" borderId="0" applyNumberFormat="0" applyBorder="0" applyAlignment="0" applyProtection="0"/>
    <xf numFmtId="0" fontId="68" fillId="14" borderId="0" applyNumberFormat="0" applyBorder="0" applyAlignment="0" applyProtection="0"/>
    <xf numFmtId="0" fontId="68" fillId="4" borderId="0" applyNumberFormat="0" applyBorder="0" applyAlignment="0" applyProtection="0"/>
    <xf numFmtId="0" fontId="68" fillId="7" borderId="0" applyNumberFormat="0" applyBorder="0" applyAlignment="0" applyProtection="0"/>
    <xf numFmtId="0" fontId="68" fillId="10" borderId="0" applyNumberFormat="0" applyBorder="0" applyAlignment="0" applyProtection="0"/>
    <xf numFmtId="0" fontId="99" fillId="15" borderId="0" applyNumberFormat="0" applyBorder="0" applyAlignment="0" applyProtection="0"/>
    <xf numFmtId="0" fontId="99" fillId="10" borderId="0" applyNumberFormat="0" applyBorder="0" applyAlignment="0" applyProtection="0"/>
    <xf numFmtId="0" fontId="99" fillId="13" borderId="0" applyNumberFormat="0" applyBorder="0" applyAlignment="0" applyProtection="0"/>
    <xf numFmtId="0" fontId="99" fillId="16" borderId="0" applyNumberFormat="0" applyBorder="0" applyAlignment="0" applyProtection="0"/>
    <xf numFmtId="0" fontId="99" fillId="17" borderId="0" applyNumberFormat="0" applyBorder="0" applyAlignment="0" applyProtection="0"/>
    <xf numFmtId="0" fontId="99" fillId="18"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9" borderId="0" applyNumberFormat="0" applyBorder="0" applyAlignment="0" applyProtection="0"/>
    <xf numFmtId="179" fontId="18" fillId="23" borderId="0" applyNumberFormat="0" applyFont="0" applyBorder="0" applyAlignment="0">
      <alignment horizontal="right"/>
    </xf>
    <xf numFmtId="179" fontId="18" fillId="23" borderId="0" applyNumberFormat="0" applyFont="0" applyBorder="0" applyAlignment="0">
      <alignment horizontal="right"/>
    </xf>
    <xf numFmtId="179" fontId="49" fillId="23" borderId="0" applyNumberFormat="0" applyFont="0" applyBorder="0" applyAlignment="0">
      <alignment horizontal="right"/>
    </xf>
    <xf numFmtId="179" fontId="18" fillId="23" borderId="0" applyNumberFormat="0" applyFont="0" applyBorder="0" applyAlignment="0">
      <alignment horizontal="right"/>
    </xf>
    <xf numFmtId="191" fontId="19" fillId="23" borderId="6" applyFont="0">
      <alignment horizontal="right"/>
    </xf>
    <xf numFmtId="191" fontId="19" fillId="23" borderId="6" applyFont="0">
      <alignment horizontal="right"/>
    </xf>
    <xf numFmtId="191" fontId="50" fillId="23" borderId="6" applyFont="0">
      <alignment horizontal="right"/>
    </xf>
    <xf numFmtId="191" fontId="19" fillId="23" borderId="6" applyFont="0">
      <alignment horizontal="right"/>
    </xf>
    <xf numFmtId="0" fontId="20" fillId="0" borderId="0" applyNumberFormat="0" applyFill="0" applyBorder="0" applyAlignment="0" applyProtection="0"/>
    <xf numFmtId="0" fontId="20" fillId="0" borderId="0" applyNumberFormat="0" applyFill="0" applyBorder="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100" fillId="0" borderId="0"/>
    <xf numFmtId="0" fontId="69" fillId="0" borderId="0" applyNumberFormat="0" applyFill="0" applyBorder="0" applyAlignment="0" applyProtection="0"/>
    <xf numFmtId="0" fontId="16" fillId="0" borderId="0" applyNumberFormat="0" applyFill="0" applyBorder="0" applyAlignment="0" applyProtection="0"/>
    <xf numFmtId="0" fontId="83" fillId="0" borderId="0" applyNumberFormat="0" applyFill="0" applyBorder="0" applyAlignment="0" applyProtection="0"/>
    <xf numFmtId="0" fontId="70" fillId="4" borderId="0" applyNumberFormat="0" applyBorder="0" applyAlignment="0" applyProtection="0"/>
    <xf numFmtId="0" fontId="101" fillId="24" borderId="7" applyNumberFormat="0" applyAlignment="0" applyProtection="0"/>
    <xf numFmtId="0" fontId="102" fillId="0" borderId="0" applyNumberFormat="0" applyFill="0" applyBorder="0" applyAlignment="0" applyProtection="0"/>
    <xf numFmtId="0" fontId="21" fillId="0" borderId="0" applyNumberFormat="0" applyFill="0" applyBorder="0" applyAlignment="0"/>
    <xf numFmtId="0" fontId="103" fillId="25" borderId="0" applyNumberFormat="0" applyBorder="0"/>
    <xf numFmtId="0" fontId="85" fillId="0" borderId="0" applyNumberFormat="0" applyFill="0" applyBorder="0">
      <alignment horizontal="left"/>
    </xf>
    <xf numFmtId="0" fontId="70" fillId="6" borderId="0" applyNumberFormat="0" applyBorder="0" applyAlignment="0" applyProtection="0"/>
    <xf numFmtId="0" fontId="86" fillId="0" borderId="0"/>
    <xf numFmtId="0" fontId="104" fillId="0" borderId="8" applyNumberFormat="0" applyFont="0" applyFill="0" applyAlignment="0" applyProtection="0"/>
    <xf numFmtId="0" fontId="104" fillId="0" borderId="9" applyNumberFormat="0" applyFont="0" applyFill="0" applyAlignment="0" applyProtection="0"/>
    <xf numFmtId="208" fontId="105" fillId="0" borderId="0" applyFont="0" applyFill="0" applyBorder="0" applyAlignment="0" applyProtection="0"/>
    <xf numFmtId="2" fontId="20" fillId="26" borderId="0" applyNumberFormat="0" applyFont="0" applyBorder="0" applyAlignment="0" applyProtection="0"/>
    <xf numFmtId="2" fontId="20" fillId="26" borderId="0" applyNumberFormat="0" applyFont="0" applyBorder="0" applyAlignment="0" applyProtection="0"/>
    <xf numFmtId="2" fontId="51" fillId="26" borderId="0" applyNumberFormat="0" applyFont="0" applyBorder="0" applyAlignment="0" applyProtection="0"/>
    <xf numFmtId="2" fontId="20" fillId="26" borderId="0" applyNumberFormat="0" applyFont="0" applyBorder="0" applyAlignment="0" applyProtection="0"/>
    <xf numFmtId="0" fontId="44" fillId="27" borderId="6" applyNumberFormat="0" applyFont="0" applyBorder="0" applyAlignment="0">
      <alignment horizontal="center"/>
    </xf>
    <xf numFmtId="209" fontId="106" fillId="0" borderId="0" applyFont="0" applyFill="0" applyBorder="0" applyProtection="0">
      <alignment horizontal="center" vertical="center"/>
    </xf>
    <xf numFmtId="0" fontId="80" fillId="28" borderId="10" applyNumberFormat="0" applyAlignment="0" applyProtection="0"/>
    <xf numFmtId="188" fontId="1" fillId="0" borderId="0"/>
    <xf numFmtId="188" fontId="16" fillId="0" borderId="0"/>
    <xf numFmtId="188" fontId="48" fillId="0" borderId="0"/>
    <xf numFmtId="188" fontId="16" fillId="0" borderId="0"/>
    <xf numFmtId="188" fontId="82" fillId="0" borderId="0"/>
    <xf numFmtId="0" fontId="107" fillId="0" borderId="0">
      <alignment horizontal="right"/>
    </xf>
    <xf numFmtId="0" fontId="82" fillId="0" borderId="0" applyFont="0" applyFill="0" applyBorder="0" applyProtection="0">
      <alignment horizontal="right"/>
    </xf>
    <xf numFmtId="210" fontId="106" fillId="0" borderId="0" applyFont="0" applyFill="0" applyBorder="0" applyProtection="0">
      <alignment horizontal="right"/>
    </xf>
    <xf numFmtId="211" fontId="108" fillId="0" borderId="0" applyFont="0" applyFill="0" applyBorder="0" applyAlignment="0" applyProtection="0">
      <alignment horizontal="right"/>
    </xf>
    <xf numFmtId="212" fontId="108" fillId="0" borderId="0" applyFont="0" applyFill="0" applyBorder="0" applyAlignment="0" applyProtection="0"/>
    <xf numFmtId="211" fontId="108" fillId="0" borderId="0" applyFont="0" applyFill="0" applyBorder="0" applyAlignment="0" applyProtection="0">
      <alignment horizontal="right"/>
    </xf>
    <xf numFmtId="213" fontId="108" fillId="0" borderId="0" applyFont="0" applyFill="0" applyBorder="0" applyAlignment="0" applyProtection="0">
      <alignment horizontal="right"/>
    </xf>
    <xf numFmtId="214" fontId="108" fillId="0" borderId="0" applyFont="0" applyFill="0" applyBorder="0" applyAlignment="0" applyProtection="0"/>
    <xf numFmtId="213" fontId="108" fillId="0" borderId="0" applyFont="0" applyFill="0" applyBorder="0" applyAlignment="0" applyProtection="0">
      <alignment horizontal="right"/>
    </xf>
    <xf numFmtId="215" fontId="108" fillId="0" borderId="0" applyFont="0" applyFill="0" applyBorder="0" applyAlignment="0" applyProtection="0"/>
    <xf numFmtId="216" fontId="108"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52" fillId="0" borderId="0" applyFont="0" applyFill="0" applyBorder="0" applyAlignment="0" applyProtection="0"/>
    <xf numFmtId="3" fontId="22" fillId="0" borderId="0" applyFont="0" applyFill="0" applyBorder="0" applyAlignment="0" applyProtection="0"/>
    <xf numFmtId="0" fontId="109" fillId="0" borderId="0"/>
    <xf numFmtId="0" fontId="23" fillId="0" borderId="0" applyNumberFormat="0" applyFill="0" applyBorder="0">
      <alignment horizontal="right"/>
    </xf>
    <xf numFmtId="0" fontId="110" fillId="0" borderId="0">
      <alignment horizontal="left"/>
    </xf>
    <xf numFmtId="0" fontId="111" fillId="0" borderId="0"/>
    <xf numFmtId="0" fontId="112" fillId="0" borderId="0">
      <alignment horizontal="left"/>
    </xf>
    <xf numFmtId="217" fontId="104" fillId="0" borderId="0" applyFont="0" applyFill="0" applyBorder="0" applyAlignment="0" applyProtection="0">
      <protection locked="0"/>
    </xf>
    <xf numFmtId="218" fontId="104" fillId="0" borderId="0" applyFont="0" applyFill="0" applyBorder="0" applyAlignment="0" applyProtection="0">
      <protection locked="0"/>
    </xf>
    <xf numFmtId="219" fontId="82" fillId="0" borderId="0" applyFont="0" applyFill="0" applyBorder="0" applyProtection="0">
      <alignment horizontal="right"/>
    </xf>
    <xf numFmtId="220" fontId="108" fillId="0" borderId="0" applyFont="0" applyFill="0" applyBorder="0" applyAlignment="0" applyProtection="0">
      <alignment horizontal="right"/>
    </xf>
    <xf numFmtId="221" fontId="108" fillId="0" borderId="0" applyFont="0" applyFill="0" applyBorder="0" applyAlignment="0" applyProtection="0">
      <alignment horizontal="right"/>
    </xf>
    <xf numFmtId="222" fontId="113" fillId="0" borderId="0" applyFont="0" applyFill="0" applyBorder="0" applyAlignment="0" applyProtection="0"/>
    <xf numFmtId="221" fontId="108" fillId="0" borderId="0" applyFont="0" applyFill="0" applyBorder="0" applyAlignment="0" applyProtection="0">
      <alignment horizontal="right"/>
    </xf>
    <xf numFmtId="0" fontId="113" fillId="0" borderId="0" applyFont="0" applyFill="0" applyBorder="0" applyAlignment="0" applyProtection="0"/>
    <xf numFmtId="223" fontId="108" fillId="0" borderId="0" applyFont="0" applyFill="0" applyBorder="0" applyAlignment="0" applyProtection="0"/>
    <xf numFmtId="0" fontId="114" fillId="0" borderId="0" applyFont="0" applyFill="0" applyBorder="0" applyAlignment="0" applyProtection="0">
      <alignment vertical="center"/>
    </xf>
    <xf numFmtId="0" fontId="114" fillId="0" borderId="0" applyFont="0" applyFill="0" applyBorder="0" applyAlignment="0" applyProtection="0">
      <alignment vertical="center"/>
    </xf>
    <xf numFmtId="224" fontId="106" fillId="29" borderId="0" applyFont="0" applyFill="0" applyBorder="0" applyAlignment="0" applyProtection="0">
      <alignment vertical="center"/>
    </xf>
    <xf numFmtId="14" fontId="115" fillId="0" borderId="0"/>
    <xf numFmtId="225" fontId="108" fillId="0" borderId="0" applyFont="0" applyFill="0" applyBorder="0" applyAlignment="0" applyProtection="0"/>
    <xf numFmtId="0" fontId="108" fillId="0" borderId="0" applyFont="0" applyFill="0" applyBorder="0" applyAlignment="0" applyProtection="0"/>
    <xf numFmtId="225" fontId="108" fillId="0" borderId="0" applyFont="0" applyFill="0" applyBorder="0" applyAlignment="0" applyProtection="0"/>
    <xf numFmtId="167" fontId="104" fillId="0" borderId="0" applyFont="0" applyFill="0" applyBorder="0" applyProtection="0">
      <alignment horizontal="right"/>
    </xf>
    <xf numFmtId="187" fontId="1" fillId="0" borderId="0"/>
    <xf numFmtId="187" fontId="16" fillId="0" borderId="0"/>
    <xf numFmtId="187" fontId="48" fillId="0" borderId="0"/>
    <xf numFmtId="187" fontId="16" fillId="0" borderId="0"/>
    <xf numFmtId="187" fontId="82" fillId="0" borderId="0"/>
    <xf numFmtId="249" fontId="82" fillId="0" borderId="0" applyFont="0" applyFill="0" applyBorder="0" applyAlignment="0" applyProtection="0"/>
    <xf numFmtId="226" fontId="82" fillId="0" borderId="0" applyFont="0" applyFill="0" applyBorder="0" applyAlignment="0" applyProtection="0"/>
    <xf numFmtId="192" fontId="24" fillId="0" borderId="0" applyFont="0" applyFill="0" applyBorder="0" applyAlignment="0" applyProtection="0">
      <alignment horizontal="right"/>
    </xf>
    <xf numFmtId="192" fontId="24" fillId="0" borderId="0" applyFont="0" applyFill="0" applyBorder="0" applyAlignment="0" applyProtection="0">
      <alignment horizontal="right"/>
    </xf>
    <xf numFmtId="192" fontId="53" fillId="0" borderId="0" applyFont="0" applyFill="0" applyBorder="0" applyAlignment="0" applyProtection="0">
      <alignment horizontal="right"/>
    </xf>
    <xf numFmtId="192" fontId="24" fillId="0" borderId="0" applyFont="0" applyFill="0" applyBorder="0" applyAlignment="0" applyProtection="0">
      <alignment horizontal="right"/>
    </xf>
    <xf numFmtId="227" fontId="108" fillId="0" borderId="11" applyNumberFormat="0" applyFont="0" applyFill="0" applyAlignment="0" applyProtection="0"/>
    <xf numFmtId="164" fontId="116" fillId="0" borderId="0" applyFill="0" applyBorder="0" applyAlignment="0" applyProtection="0"/>
    <xf numFmtId="228" fontId="117" fillId="0" borderId="0" applyBorder="0" applyAlignment="0">
      <alignment horizontal="left"/>
    </xf>
    <xf numFmtId="166" fontId="82" fillId="0" borderId="0" applyFont="0" applyFill="0" applyBorder="0" applyAlignment="0" applyProtection="0"/>
    <xf numFmtId="0" fontId="118" fillId="4" borderId="0" applyNumberFormat="0" applyBorder="0" applyAlignment="0" applyProtection="0"/>
    <xf numFmtId="198" fontId="119" fillId="0" borderId="0" applyFont="0" applyFill="0" applyBorder="0" applyAlignment="0" applyProtection="0"/>
    <xf numFmtId="0" fontId="69" fillId="0" borderId="0" applyNumberFormat="0" applyFill="0" applyBorder="0" applyAlignment="0" applyProtection="0"/>
    <xf numFmtId="195" fontId="20" fillId="30" borderId="12" applyNumberFormat="0" applyFont="0" applyBorder="0" applyAlignment="0" applyProtection="0">
      <alignment horizontal="right"/>
    </xf>
    <xf numFmtId="195" fontId="20" fillId="30" borderId="12" applyNumberFormat="0" applyFont="0" applyBorder="0" applyAlignment="0" applyProtection="0">
      <alignment horizontal="right"/>
    </xf>
    <xf numFmtId="195" fontId="51" fillId="30" borderId="12" applyNumberFormat="0" applyFont="0" applyBorder="0" applyAlignment="0" applyProtection="0">
      <alignment horizontal="right"/>
    </xf>
    <xf numFmtId="195" fontId="20" fillId="30" borderId="12" applyNumberFormat="0" applyFont="0" applyBorder="0" applyAlignment="0" applyProtection="0">
      <alignment horizontal="right"/>
    </xf>
    <xf numFmtId="196" fontId="87" fillId="31" borderId="13">
      <protection locked="0"/>
    </xf>
    <xf numFmtId="3" fontId="87" fillId="31" borderId="13">
      <alignment wrapText="1"/>
      <protection locked="0"/>
    </xf>
    <xf numFmtId="0" fontId="120" fillId="32" borderId="14">
      <alignment horizontal="center" vertical="center"/>
    </xf>
    <xf numFmtId="0" fontId="25"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1" fillId="0" borderId="0">
      <alignment horizontal="left"/>
    </xf>
    <xf numFmtId="0" fontId="122" fillId="0" borderId="0">
      <alignment horizontal="left"/>
    </xf>
    <xf numFmtId="0" fontId="104" fillId="0" borderId="0" applyFill="0" applyBorder="0" applyProtection="0">
      <alignment horizontal="left"/>
    </xf>
    <xf numFmtId="0" fontId="123" fillId="0" borderId="0" applyNumberFormat="0" applyFill="0" applyBorder="0" applyProtection="0">
      <alignment horizontal="left"/>
    </xf>
    <xf numFmtId="0" fontId="104" fillId="0" borderId="0" applyFill="0" applyBorder="0" applyProtection="0">
      <alignment horizontal="left"/>
    </xf>
    <xf numFmtId="1" fontId="20" fillId="0" borderId="0" applyNumberFormat="0" applyBorder="0" applyAlignment="0" applyProtection="0"/>
    <xf numFmtId="1" fontId="20" fillId="0" borderId="0" applyNumberFormat="0" applyBorder="0" applyAlignment="0" applyProtection="0"/>
    <xf numFmtId="1" fontId="51" fillId="0" borderId="0" applyNumberFormat="0" applyBorder="0" applyAlignment="0" applyProtection="0"/>
    <xf numFmtId="1" fontId="20" fillId="0" borderId="0" applyNumberFormat="0" applyBorder="0" applyAlignment="0" applyProtection="0"/>
    <xf numFmtId="0" fontId="124" fillId="0" borderId="0" applyNumberFormat="0" applyFill="0" applyBorder="0" applyAlignment="0" applyProtection="0"/>
    <xf numFmtId="3" fontId="20" fillId="0" borderId="15">
      <alignment horizontal="right" vertical="center" indent="1"/>
      <protection locked="0"/>
    </xf>
    <xf numFmtId="193" fontId="26" fillId="0" borderId="0">
      <alignment vertical="center"/>
    </xf>
    <xf numFmtId="0" fontId="71" fillId="7" borderId="0" applyNumberFormat="0" applyBorder="0" applyAlignment="0" applyProtection="0"/>
    <xf numFmtId="0" fontId="125" fillId="5" borderId="0" applyNumberFormat="0" applyBorder="0" applyAlignment="0" applyProtection="0"/>
    <xf numFmtId="0" fontId="87" fillId="33" borderId="0" applyNumberFormat="0" applyBorder="0">
      <alignment vertical="top"/>
    </xf>
    <xf numFmtId="0" fontId="86" fillId="0" borderId="16" applyNumberFormat="0" applyFont="0" applyFill="0" applyAlignment="0" applyProtection="0"/>
    <xf numFmtId="49" fontId="27" fillId="0" borderId="0">
      <alignment horizontal="right"/>
    </xf>
    <xf numFmtId="49" fontId="27" fillId="0" borderId="0">
      <alignment horizontal="right"/>
    </xf>
    <xf numFmtId="49" fontId="55" fillId="0" borderId="0">
      <alignment horizontal="right"/>
    </xf>
    <xf numFmtId="49" fontId="27" fillId="0" borderId="0">
      <alignment horizontal="right"/>
    </xf>
    <xf numFmtId="49" fontId="28" fillId="0" borderId="0">
      <alignment horizontal="right"/>
    </xf>
    <xf numFmtId="193" fontId="29" fillId="0" borderId="0">
      <alignment vertical="center"/>
    </xf>
    <xf numFmtId="199" fontId="16" fillId="34" borderId="17" applyNumberFormat="0" applyFont="0" applyBorder="0" applyAlignment="0" applyProtection="0"/>
    <xf numFmtId="229" fontId="108" fillId="0" borderId="0" applyFont="0" applyFill="0" applyBorder="0" applyAlignment="0" applyProtection="0">
      <alignment horizontal="right"/>
    </xf>
    <xf numFmtId="180" fontId="126" fillId="34" borderId="0" applyNumberFormat="0" applyFont="0" applyAlignment="0"/>
    <xf numFmtId="0" fontId="127" fillId="0" borderId="0" applyProtection="0">
      <alignment horizontal="right"/>
    </xf>
    <xf numFmtId="0" fontId="128" fillId="0" borderId="0">
      <alignment horizontal="left"/>
    </xf>
    <xf numFmtId="0" fontId="128" fillId="0" borderId="0">
      <alignment horizontal="left"/>
    </xf>
    <xf numFmtId="0" fontId="129" fillId="0" borderId="18">
      <alignment horizontal="center"/>
    </xf>
    <xf numFmtId="0" fontId="130" fillId="0" borderId="19" applyNumberFormat="0" applyFill="0" applyAlignment="0" applyProtection="0"/>
    <xf numFmtId="0" fontId="131" fillId="0" borderId="0">
      <alignment horizontal="left"/>
    </xf>
    <xf numFmtId="0" fontId="132" fillId="0" borderId="20">
      <alignment horizontal="left" vertical="top"/>
    </xf>
    <xf numFmtId="0" fontId="132" fillId="0" borderId="20">
      <alignment horizontal="left" vertical="top"/>
    </xf>
    <xf numFmtId="0" fontId="133" fillId="0" borderId="21" applyNumberFormat="0" applyFill="0" applyAlignment="0" applyProtection="0"/>
    <xf numFmtId="0" fontId="134" fillId="0" borderId="0">
      <alignment horizontal="left"/>
    </xf>
    <xf numFmtId="0" fontId="135" fillId="0" borderId="0" applyProtection="0">
      <alignment horizontal="left"/>
    </xf>
    <xf numFmtId="0" fontId="136" fillId="0" borderId="20">
      <alignment horizontal="left" vertical="top"/>
    </xf>
    <xf numFmtId="0" fontId="137" fillId="0" borderId="22" applyNumberFormat="0" applyFill="0" applyAlignment="0" applyProtection="0"/>
    <xf numFmtId="0" fontId="138" fillId="0" borderId="0">
      <alignment horizontal="left"/>
    </xf>
    <xf numFmtId="0" fontId="137" fillId="0" borderId="0" applyNumberFormat="0" applyFill="0" applyBorder="0" applyAlignment="0" applyProtection="0"/>
    <xf numFmtId="0" fontId="30" fillId="0" borderId="0"/>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39" fillId="8" borderId="7" applyNumberFormat="0" applyAlignment="0" applyProtection="0"/>
    <xf numFmtId="0" fontId="32" fillId="35" borderId="0" applyNumberFormat="0" applyFont="0" applyBorder="0" applyAlignment="0" applyProtection="0"/>
    <xf numFmtId="0" fontId="32" fillId="35" borderId="0" applyNumberFormat="0" applyFont="0" applyBorder="0" applyAlignment="0" applyProtection="0"/>
    <xf numFmtId="0" fontId="58" fillId="35" borderId="0" applyNumberFormat="0" applyFont="0" applyBorder="0" applyAlignment="0" applyProtection="0"/>
    <xf numFmtId="0" fontId="32" fillId="35" borderId="0" applyNumberFormat="0" applyFont="0" applyBorder="0" applyAlignment="0" applyProtection="0"/>
    <xf numFmtId="230" fontId="113" fillId="0" borderId="0" applyFill="0" applyBorder="0" applyProtection="0"/>
    <xf numFmtId="231" fontId="113" fillId="0" borderId="0" applyFill="0" applyBorder="0" applyProtection="0"/>
    <xf numFmtId="0" fontId="113" fillId="0" borderId="0" applyFill="0" applyBorder="0" applyProtection="0"/>
    <xf numFmtId="232" fontId="113" fillId="0" borderId="0" applyFill="0" applyBorder="0" applyProtection="0"/>
    <xf numFmtId="233" fontId="113" fillId="0" borderId="0" applyFill="0" applyBorder="0" applyProtection="0"/>
    <xf numFmtId="0" fontId="82" fillId="2" borderId="0" applyNumberFormat="0" applyFont="0" applyBorder="0" applyAlignment="0">
      <protection locked="0"/>
    </xf>
    <xf numFmtId="0" fontId="82" fillId="2" borderId="0" applyNumberFormat="0" applyFont="0" applyBorder="0" applyAlignment="0">
      <protection locked="0"/>
    </xf>
    <xf numFmtId="0" fontId="72" fillId="0" borderId="0" applyNumberFormat="0" applyFill="0" applyBorder="0" applyAlignment="0" applyProtection="0"/>
    <xf numFmtId="0" fontId="73" fillId="36" borderId="23" applyNumberFormat="0" applyAlignment="0" applyProtection="0"/>
    <xf numFmtId="0" fontId="74" fillId="2" borderId="7" applyNumberFormat="0" applyAlignment="0" applyProtection="0"/>
    <xf numFmtId="0" fontId="140" fillId="0" borderId="24" applyNumberFormat="0" applyFill="0" applyAlignment="0" applyProtection="0"/>
    <xf numFmtId="0" fontId="141" fillId="0" borderId="0" applyNumberFormat="0" applyBorder="0">
      <alignment vertical="top" wrapText="1"/>
    </xf>
    <xf numFmtId="0" fontId="88" fillId="0" borderId="17" applyNumberFormat="0" applyFill="0" applyBorder="0">
      <alignment horizontal="center"/>
    </xf>
    <xf numFmtId="166" fontId="1" fillId="0" borderId="0" applyFont="0" applyFill="0" applyBorder="0" applyAlignment="0" applyProtection="0"/>
    <xf numFmtId="234" fontId="82" fillId="0" borderId="0" applyFont="0" applyFill="0" applyBorder="0" applyAlignment="0" applyProtection="0"/>
    <xf numFmtId="43" fontId="222" fillId="0" borderId="0" applyFont="0" applyFill="0" applyBorder="0" applyAlignment="0" applyProtection="0"/>
    <xf numFmtId="43" fontId="222" fillId="0" borderId="0" applyFont="0" applyFill="0" applyBorder="0" applyAlignment="0" applyProtection="0"/>
    <xf numFmtId="166" fontId="16" fillId="0" borderId="0" applyFont="0" applyFill="0" applyBorder="0" applyAlignment="0" applyProtection="0"/>
    <xf numFmtId="0" fontId="142" fillId="28" borderId="10" applyNumberFormat="0" applyAlignment="0" applyProtection="0"/>
    <xf numFmtId="0" fontId="89" fillId="0" borderId="17" applyNumberFormat="0" applyFill="0" applyBorder="0">
      <alignment horizontal="left"/>
    </xf>
    <xf numFmtId="0" fontId="33" fillId="0" borderId="0"/>
    <xf numFmtId="199" fontId="125" fillId="0" borderId="0"/>
    <xf numFmtId="0" fontId="13" fillId="11" borderId="16" applyNumberFormat="0" applyFont="0" applyAlignment="0" applyProtection="0"/>
    <xf numFmtId="197" fontId="82" fillId="0" borderId="0" applyFont="0" applyFill="0" applyBorder="0" applyAlignment="0" applyProtection="0"/>
    <xf numFmtId="197" fontId="20" fillId="0" borderId="0" applyFont="0" applyFill="0" applyBorder="0" applyAlignment="0" applyProtection="0"/>
    <xf numFmtId="37" fontId="82" fillId="0" borderId="0" applyFont="0" applyFill="0" applyBorder="0" applyAlignment="0" applyProtection="0"/>
    <xf numFmtId="235" fontId="82" fillId="0" borderId="0" applyFont="0" applyFill="0" applyBorder="0" applyAlignment="0" applyProtection="0"/>
    <xf numFmtId="189" fontId="1" fillId="0" borderId="0"/>
    <xf numFmtId="234" fontId="106" fillId="0" borderId="0" applyFont="0" applyFill="0" applyBorder="0" applyProtection="0">
      <alignment horizontal="right"/>
    </xf>
    <xf numFmtId="189" fontId="82" fillId="0" borderId="0"/>
    <xf numFmtId="189" fontId="82" fillId="0" borderId="0"/>
    <xf numFmtId="189" fontId="82" fillId="0" borderId="0"/>
    <xf numFmtId="189" fontId="82" fillId="0" borderId="0"/>
    <xf numFmtId="189" fontId="82" fillId="0" borderId="0"/>
    <xf numFmtId="189" fontId="82" fillId="0" borderId="0"/>
    <xf numFmtId="189" fontId="16" fillId="0" borderId="0"/>
    <xf numFmtId="189" fontId="48" fillId="0" borderId="0"/>
    <xf numFmtId="189" fontId="16" fillId="0" borderId="0"/>
    <xf numFmtId="189" fontId="82" fillId="0" borderId="0"/>
    <xf numFmtId="189" fontId="82" fillId="0" borderId="0"/>
    <xf numFmtId="189" fontId="82" fillId="0" borderId="0"/>
    <xf numFmtId="189" fontId="82" fillId="0" borderId="0"/>
    <xf numFmtId="189" fontId="82" fillId="0" borderId="0"/>
    <xf numFmtId="189" fontId="82" fillId="0" borderId="0"/>
    <xf numFmtId="236" fontId="86" fillId="0" borderId="0" applyFont="0" applyFill="0" applyBorder="0" applyAlignment="0" applyProtection="0"/>
    <xf numFmtId="237" fontId="108" fillId="0" borderId="0" applyFont="0" applyFill="0" applyBorder="0" applyAlignment="0" applyProtection="0">
      <alignment horizontal="right"/>
    </xf>
    <xf numFmtId="0" fontId="143" fillId="2" borderId="0" applyNumberFormat="0" applyBorder="0" applyAlignment="0" applyProtection="0"/>
    <xf numFmtId="0" fontId="75" fillId="2" borderId="0" applyNumberFormat="0" applyBorder="0" applyAlignment="0" applyProtection="0"/>
    <xf numFmtId="0" fontId="114" fillId="0" borderId="0" applyNumberFormat="0" applyFont="0" applyFill="0" applyBorder="0" applyAlignment="0" applyProtection="0">
      <alignment vertical="center"/>
    </xf>
    <xf numFmtId="0" fontId="144" fillId="0" borderId="0"/>
    <xf numFmtId="190" fontId="1" fillId="0" borderId="0"/>
    <xf numFmtId="190" fontId="16" fillId="0" borderId="0"/>
    <xf numFmtId="190" fontId="48" fillId="0" borderId="0"/>
    <xf numFmtId="190" fontId="16" fillId="0" borderId="0"/>
    <xf numFmtId="190" fontId="82" fillId="0" borderId="0"/>
    <xf numFmtId="0" fontId="145" fillId="0" borderId="0" applyNumberFormat="0" applyFill="0" applyBorder="0" applyAlignment="0" applyProtection="0">
      <alignment vertical="center"/>
    </xf>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3" fillId="0" borderId="0"/>
    <xf numFmtId="0" fontId="16" fillId="0" borderId="0"/>
    <xf numFmtId="0" fontId="76" fillId="0" borderId="0"/>
    <xf numFmtId="37" fontId="32" fillId="0" borderId="0"/>
    <xf numFmtId="0" fontId="222" fillId="0" borderId="0"/>
    <xf numFmtId="0" fontId="16" fillId="0" borderId="0" applyProtection="0"/>
    <xf numFmtId="0" fontId="16" fillId="0" borderId="0"/>
    <xf numFmtId="0" fontId="48" fillId="0" borderId="0" applyProtection="0"/>
    <xf numFmtId="0" fontId="223" fillId="0" borderId="0"/>
    <xf numFmtId="0" fontId="221" fillId="0" borderId="0"/>
    <xf numFmtId="0" fontId="16" fillId="0" borderId="0" applyProtection="0"/>
    <xf numFmtId="0" fontId="82" fillId="0" borderId="0"/>
    <xf numFmtId="0" fontId="82" fillId="0" borderId="0"/>
    <xf numFmtId="0" fontId="82" fillId="0" borderId="0"/>
    <xf numFmtId="0" fontId="82" fillId="0" borderId="0"/>
    <xf numFmtId="2" fontId="32" fillId="0" borderId="0" applyBorder="0" applyProtection="0"/>
    <xf numFmtId="2" fontId="32" fillId="0" borderId="0" applyBorder="0" applyProtection="0"/>
    <xf numFmtId="2" fontId="58" fillId="0" borderId="0" applyBorder="0" applyProtection="0"/>
    <xf numFmtId="2" fontId="32" fillId="0" borderId="0" applyBorder="0" applyProtection="0"/>
    <xf numFmtId="0" fontId="16" fillId="0" borderId="0" applyBorder="0"/>
    <xf numFmtId="0" fontId="16" fillId="0" borderId="0"/>
    <xf numFmtId="0" fontId="1" fillId="0" borderId="0" applyProtection="0"/>
    <xf numFmtId="0" fontId="1" fillId="0" borderId="0"/>
    <xf numFmtId="0" fontId="1" fillId="0" borderId="0"/>
    <xf numFmtId="0" fontId="16" fillId="0" borderId="0"/>
    <xf numFmtId="0" fontId="16" fillId="0" borderId="0"/>
    <xf numFmtId="0" fontId="16" fillId="0" borderId="0"/>
    <xf numFmtId="0" fontId="146" fillId="0" borderId="0"/>
    <xf numFmtId="0" fontId="147" fillId="0" borderId="0"/>
    <xf numFmtId="0" fontId="148" fillId="0" borderId="0"/>
    <xf numFmtId="0" fontId="82" fillId="0" borderId="0"/>
    <xf numFmtId="0" fontId="34" fillId="0" borderId="25"/>
    <xf numFmtId="17" fontId="106" fillId="0" borderId="0" applyFont="0" applyFill="0" applyBorder="0" applyProtection="0">
      <alignment horizontal="right"/>
    </xf>
    <xf numFmtId="0" fontId="149" fillId="2" borderId="0" applyNumberFormat="0" applyBorder="0" applyAlignment="0" applyProtection="0"/>
    <xf numFmtId="0" fontId="73" fillId="24" borderId="23" applyNumberFormat="0" applyAlignment="0" applyProtection="0"/>
    <xf numFmtId="0" fontId="150" fillId="0" borderId="19" applyNumberFormat="0" applyFill="0" applyAlignment="0" applyProtection="0"/>
    <xf numFmtId="0" fontId="151" fillId="0" borderId="21" applyNumberFormat="0" applyFill="0" applyAlignment="0" applyProtection="0"/>
    <xf numFmtId="0" fontId="152" fillId="0" borderId="22" applyNumberFormat="0" applyFill="0" applyAlignment="0" applyProtection="0"/>
    <xf numFmtId="0" fontId="152" fillId="0" borderId="0" applyNumberFormat="0" applyFill="0" applyBorder="0" applyAlignment="0" applyProtection="0"/>
    <xf numFmtId="0" fontId="35" fillId="0" borderId="0" applyNumberFormat="0" applyFill="0" applyBorder="0">
      <alignment horizontal="left"/>
    </xf>
    <xf numFmtId="0" fontId="35" fillId="0" borderId="0" applyNumberFormat="0" applyFill="0" applyBorder="0">
      <alignment horizontal="left"/>
    </xf>
    <xf numFmtId="0" fontId="59" fillId="0" borderId="0" applyNumberFormat="0" applyFill="0" applyBorder="0">
      <alignment horizontal="left"/>
    </xf>
    <xf numFmtId="0" fontId="35" fillId="0" borderId="0" applyNumberFormat="0" applyFill="0" applyBorder="0">
      <alignment horizontal="left"/>
    </xf>
    <xf numFmtId="0" fontId="153" fillId="0" borderId="0" applyFill="0" applyBorder="0" applyProtection="0">
      <alignment horizontal="left"/>
    </xf>
    <xf numFmtId="0" fontId="154" fillId="0" borderId="0" applyFill="0" applyBorder="0" applyProtection="0">
      <alignment horizontal="left"/>
    </xf>
    <xf numFmtId="1" fontId="155" fillId="0" borderId="0" applyProtection="0">
      <alignment horizontal="right" vertical="center"/>
    </xf>
    <xf numFmtId="0" fontId="68" fillId="37" borderId="0" applyNumberFormat="0" applyBorder="0" applyAlignment="0" applyProtection="0"/>
    <xf numFmtId="0" fontId="68" fillId="19" borderId="0" applyNumberFormat="0" applyBorder="0" applyAlignment="0" applyProtection="0"/>
    <xf numFmtId="0" fontId="68" fillId="14" borderId="0" applyNumberFormat="0" applyBorder="0" applyAlignment="0" applyProtection="0"/>
    <xf numFmtId="0" fontId="68" fillId="38" borderId="0" applyNumberFormat="0" applyBorder="0" applyAlignment="0" applyProtection="0"/>
    <xf numFmtId="0" fontId="68" fillId="17" borderId="0" applyNumberFormat="0" applyBorder="0" applyAlignment="0" applyProtection="0"/>
    <xf numFmtId="0" fontId="68" fillId="21" borderId="0" applyNumberFormat="0" applyBorder="0" applyAlignment="0" applyProtection="0"/>
    <xf numFmtId="0" fontId="58" fillId="11" borderId="16" applyNumberFormat="0" applyFont="0" applyAlignment="0" applyProtection="0"/>
    <xf numFmtId="0" fontId="32" fillId="11" borderId="16" applyNumberFormat="0" applyFont="0" applyAlignment="0" applyProtection="0"/>
    <xf numFmtId="0" fontId="77" fillId="0" borderId="0" applyNumberFormat="0" applyFill="0" applyBorder="0" applyAlignment="0" applyProtection="0"/>
    <xf numFmtId="167" fontId="156" fillId="0" borderId="18">
      <alignment vertical="center"/>
    </xf>
    <xf numFmtId="238" fontId="106" fillId="0" borderId="0" applyFont="0" applyFill="0" applyBorder="0" applyProtection="0">
      <alignment horizontal="right"/>
    </xf>
    <xf numFmtId="239" fontId="82" fillId="0" borderId="0" applyFont="0" applyFill="0" applyBorder="0" applyProtection="0">
      <alignment horizontal="right"/>
    </xf>
    <xf numFmtId="17" fontId="82" fillId="0" borderId="0" applyFont="0" applyFill="0" applyBorder="0" applyProtection="0">
      <alignment horizontal="right"/>
    </xf>
    <xf numFmtId="240" fontId="104" fillId="0" borderId="0" applyFont="0" applyFill="0" applyBorder="0" applyProtection="0">
      <alignment horizontal="right"/>
    </xf>
    <xf numFmtId="241" fontId="113" fillId="0" borderId="0" applyFont="0" applyFill="0" applyBorder="0" applyAlignment="0" applyProtection="0"/>
    <xf numFmtId="186" fontId="17" fillId="0" borderId="0">
      <protection locked="0"/>
    </xf>
    <xf numFmtId="9" fontId="20" fillId="0" borderId="0" applyFont="0" applyFill="0" applyBorder="0" applyAlignment="0" applyProtection="0"/>
    <xf numFmtId="0" fontId="36" fillId="0" borderId="0"/>
    <xf numFmtId="177" fontId="82" fillId="0" borderId="0"/>
    <xf numFmtId="9" fontId="1" fillId="0" borderId="0" applyFont="0" applyFill="0" applyBorder="0" applyAlignment="0" applyProtection="0"/>
    <xf numFmtId="9" fontId="48" fillId="0" borderId="0" applyFont="0" applyFill="0" applyBorder="0" applyAlignment="0" applyProtection="0"/>
    <xf numFmtId="9" fontId="173" fillId="0" borderId="0" applyFont="0" applyFill="0" applyBorder="0" applyAlignment="0" applyProtection="0"/>
    <xf numFmtId="9" fontId="16" fillId="0" borderId="0" applyFont="0" applyFill="0" applyBorder="0" applyAlignment="0" applyProtection="0"/>
    <xf numFmtId="9" fontId="48" fillId="0" borderId="0" applyFont="0" applyFill="0" applyBorder="0" applyAlignment="0" applyProtection="0"/>
    <xf numFmtId="9" fontId="16" fillId="0" borderId="0" applyFont="0" applyFill="0" applyBorder="0" applyAlignment="0" applyProtection="0"/>
    <xf numFmtId="9" fontId="82" fillId="0" borderId="0" applyFont="0" applyFill="0" applyBorder="0" applyAlignment="0" applyProtection="0"/>
    <xf numFmtId="9" fontId="16" fillId="0" borderId="0" applyFont="0" applyFill="0" applyBorder="0" applyAlignment="0" applyProtection="0"/>
    <xf numFmtId="9" fontId="222" fillId="0" borderId="0" applyFont="0" applyFill="0" applyBorder="0" applyAlignment="0" applyProtection="0"/>
    <xf numFmtId="0" fontId="16" fillId="39" borderId="13" applyNumberFormat="0">
      <alignment vertical="top" wrapText="1"/>
    </xf>
    <xf numFmtId="0" fontId="16" fillId="39" borderId="13" applyNumberFormat="0">
      <alignment vertical="top" wrapText="1"/>
    </xf>
    <xf numFmtId="0" fontId="16" fillId="39" borderId="13" applyNumberFormat="0">
      <alignment vertical="top" wrapText="1"/>
    </xf>
    <xf numFmtId="0" fontId="16" fillId="39" borderId="13" applyNumberFormat="0">
      <alignment vertical="top" wrapText="1"/>
    </xf>
    <xf numFmtId="242" fontId="106" fillId="0" borderId="0" applyFont="0" applyFill="0" applyBorder="0" applyAlignment="0" applyProtection="0">
      <alignment horizontal="right"/>
    </xf>
    <xf numFmtId="177" fontId="32" fillId="21" borderId="26" applyNumberFormat="0" applyFont="0" applyBorder="0" applyAlignment="0" applyProtection="0">
      <alignment horizontal="center"/>
    </xf>
    <xf numFmtId="177" fontId="32" fillId="21" borderId="26" applyNumberFormat="0" applyFont="0" applyBorder="0" applyAlignment="0" applyProtection="0">
      <alignment horizontal="center"/>
    </xf>
    <xf numFmtId="177" fontId="58" fillId="21" borderId="26" applyNumberFormat="0" applyFont="0" applyBorder="0" applyAlignment="0" applyProtection="0">
      <alignment horizontal="center"/>
    </xf>
    <xf numFmtId="177" fontId="32" fillId="21" borderId="26" applyNumberFormat="0" applyFont="0" applyBorder="0" applyAlignment="0" applyProtection="0">
      <alignment horizontal="center"/>
    </xf>
    <xf numFmtId="0" fontId="122" fillId="0" borderId="27">
      <alignment vertical="center"/>
    </xf>
    <xf numFmtId="0" fontId="115" fillId="0" borderId="28"/>
    <xf numFmtId="0" fontId="86" fillId="32" borderId="0" applyNumberFormat="0" applyFont="0" applyBorder="0" applyAlignment="0" applyProtection="0"/>
    <xf numFmtId="1" fontId="36" fillId="40" borderId="0" applyNumberFormat="0" applyFont="0" applyBorder="0" applyAlignment="0">
      <alignment horizontal="left"/>
    </xf>
    <xf numFmtId="0" fontId="82" fillId="24" borderId="29" applyNumberFormat="0" applyFont="0" applyBorder="0" applyAlignment="0" applyProtection="0"/>
    <xf numFmtId="164" fontId="105" fillId="0" borderId="0" applyFill="0" applyBorder="0" applyAlignment="0" applyProtection="0"/>
    <xf numFmtId="0" fontId="78" fillId="36" borderId="7" applyNumberFormat="0" applyAlignment="0" applyProtection="0"/>
    <xf numFmtId="0" fontId="82" fillId="0" borderId="0"/>
    <xf numFmtId="0" fontId="90" fillId="0" borderId="0"/>
    <xf numFmtId="0" fontId="1" fillId="0" borderId="0" applyFont="0" applyFill="0" applyBorder="0" applyAlignment="0" applyProtection="0"/>
    <xf numFmtId="0" fontId="16" fillId="0" borderId="0" applyFont="0" applyFill="0" applyBorder="0" applyAlignment="0" applyProtection="0"/>
    <xf numFmtId="0" fontId="48" fillId="0" borderId="0" applyFont="0" applyFill="0" applyBorder="0" applyAlignment="0" applyProtection="0"/>
    <xf numFmtId="0" fontId="16" fillId="0" borderId="0" applyFont="0" applyFill="0" applyBorder="0" applyAlignment="0" applyProtection="0"/>
    <xf numFmtId="0" fontId="82"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09" fillId="0" borderId="0" applyNumberFormat="0" applyFon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38" fontId="3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09" fillId="0" borderId="0" applyNumberFormat="0" applyFont="0" applyBorder="0" applyAlignment="0" applyProtection="0"/>
    <xf numFmtId="0" fontId="209" fillId="0" borderId="0" applyNumberFormat="0" applyFont="0" applyBorder="0" applyAlignment="0" applyProtection="0"/>
    <xf numFmtId="0" fontId="16"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51"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52" fontId="16" fillId="0" borderId="0" applyFont="0" applyFill="0" applyBorder="0" applyAlignment="0" applyProtection="0"/>
    <xf numFmtId="0" fontId="16" fillId="0" borderId="0" applyFont="0" applyFill="0" applyBorder="0" applyAlignment="0" applyProtection="0"/>
    <xf numFmtId="253" fontId="16" fillId="0" borderId="0" applyFon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10" fillId="0" borderId="0"/>
    <xf numFmtId="0" fontId="210" fillId="0" borderId="0"/>
    <xf numFmtId="0" fontId="16" fillId="0" borderId="0"/>
    <xf numFmtId="0" fontId="16" fillId="0" borderId="0"/>
    <xf numFmtId="0" fontId="16" fillId="0" borderId="0"/>
    <xf numFmtId="0" fontId="16" fillId="0" borderId="0"/>
    <xf numFmtId="0" fontId="210" fillId="0" borderId="0"/>
    <xf numFmtId="0" fontId="16" fillId="0" borderId="0" applyNumberFormat="0" applyFill="0" applyBorder="0" applyAlignment="0" applyProtection="0"/>
    <xf numFmtId="0" fontId="210" fillId="0" borderId="0"/>
    <xf numFmtId="0" fontId="16" fillId="24" borderId="29" applyNumberFormat="0" applyFont="0" applyBorder="0" applyAlignment="0" applyProtection="0"/>
    <xf numFmtId="0" fontId="16" fillId="24" borderId="29" applyNumberFormat="0" applyFont="0" applyBorder="0" applyAlignment="0" applyProtection="0"/>
    <xf numFmtId="0" fontId="16" fillId="24" borderId="29" applyNumberFormat="0" applyFont="0" applyBorder="0" applyAlignment="0" applyProtection="0"/>
    <xf numFmtId="0" fontId="16" fillId="24" borderId="29" applyNumberFormat="0" applyFont="0" applyBorder="0" applyAlignment="0" applyProtection="0"/>
    <xf numFmtId="0" fontId="211" fillId="0" borderId="0" applyFont="0" applyFill="0" applyBorder="0" applyAlignment="0" applyProtection="0"/>
    <xf numFmtId="0" fontId="211" fillId="0" borderId="0" applyFont="0" applyFill="0" applyBorder="0" applyAlignment="0" applyProtection="0"/>
    <xf numFmtId="0" fontId="211" fillId="0" borderId="0" applyFont="0" applyFill="0" applyBorder="0" applyAlignment="0" applyProtection="0"/>
    <xf numFmtId="254" fontId="21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94" fontId="37" fillId="0" borderId="0" applyNumberFormat="0" applyFill="0" applyBorder="0" applyAlignment="0" applyProtection="0">
      <alignment horizontal="right" vertical="center" wrapText="1"/>
    </xf>
    <xf numFmtId="0" fontId="38" fillId="0" borderId="0" applyNumberFormat="0" applyFill="0" applyBorder="0" applyAlignment="0" applyProtection="0"/>
    <xf numFmtId="0" fontId="39" fillId="0" borderId="0" applyNumberFormat="0" applyFill="0" applyBorder="0" applyAlignment="0" applyProtection="0">
      <protection locked="0"/>
    </xf>
    <xf numFmtId="0" fontId="40" fillId="0" borderId="12" applyNumberFormat="0" applyFill="0" applyProtection="0">
      <alignment horizontal="right"/>
    </xf>
    <xf numFmtId="0" fontId="40" fillId="0" borderId="12" applyNumberFormat="0" applyFill="0" applyProtection="0">
      <alignment horizontal="right"/>
    </xf>
    <xf numFmtId="0" fontId="60" fillId="0" borderId="12" applyNumberFormat="0" applyFill="0" applyProtection="0">
      <alignment horizontal="right"/>
    </xf>
    <xf numFmtId="0" fontId="40" fillId="0" borderId="12" applyNumberFormat="0" applyFill="0" applyProtection="0">
      <alignment horizontal="right"/>
    </xf>
    <xf numFmtId="0" fontId="154" fillId="0" borderId="0"/>
    <xf numFmtId="0" fontId="79" fillId="0" borderId="30" applyNumberFormat="0" applyFill="0" applyAlignment="0" applyProtection="0"/>
    <xf numFmtId="0" fontId="91" fillId="0" borderId="18" applyNumberFormat="0" applyFill="0" applyBorder="0">
      <alignment horizontal="left"/>
    </xf>
    <xf numFmtId="0" fontId="72" fillId="0" borderId="31" applyNumberFormat="0" applyFill="0" applyAlignment="0" applyProtection="0"/>
    <xf numFmtId="243" fontId="106" fillId="41" borderId="17" applyNumberFormat="0" applyBorder="0">
      <alignment horizontal="center" vertical="center"/>
      <protection locked="0"/>
    </xf>
    <xf numFmtId="0" fontId="157" fillId="0" borderId="0" applyFill="0" applyBorder="0" applyProtection="0">
      <alignment horizontal="center" vertical="center"/>
    </xf>
    <xf numFmtId="0" fontId="40" fillId="0" borderId="32" applyNumberFormat="0" applyProtection="0">
      <alignment horizontal="right"/>
    </xf>
    <xf numFmtId="0" fontId="40" fillId="0" borderId="32" applyNumberFormat="0" applyProtection="0">
      <alignment horizontal="right"/>
    </xf>
    <xf numFmtId="0" fontId="60" fillId="0" borderId="32" applyNumberFormat="0" applyProtection="0">
      <alignment horizontal="right"/>
    </xf>
    <xf numFmtId="0" fontId="40" fillId="0" borderId="32" applyNumberFormat="0" applyProtection="0">
      <alignment horizontal="right"/>
    </xf>
    <xf numFmtId="0" fontId="41" fillId="0" borderId="18" applyNumberFormat="0" applyFill="0" applyProtection="0"/>
    <xf numFmtId="0" fontId="41" fillId="0" borderId="18" applyNumberFormat="0" applyFill="0" applyProtection="0"/>
    <xf numFmtId="0" fontId="61" fillId="0" borderId="18" applyNumberFormat="0" applyFill="0" applyProtection="0"/>
    <xf numFmtId="0" fontId="41" fillId="0" borderId="18" applyNumberFormat="0" applyFill="0" applyProtection="0"/>
    <xf numFmtId="227" fontId="158" fillId="0" borderId="18" applyBorder="0" applyProtection="0">
      <alignment horizontal="right" vertical="center"/>
    </xf>
    <xf numFmtId="0" fontId="159" fillId="42" borderId="0" applyBorder="0" applyProtection="0">
      <alignment horizontal="centerContinuous" vertical="center"/>
    </xf>
    <xf numFmtId="0" fontId="159" fillId="43" borderId="18" applyBorder="0" applyProtection="0">
      <alignment horizontal="centerContinuous" vertical="center"/>
    </xf>
    <xf numFmtId="0" fontId="158" fillId="0" borderId="0" applyBorder="0" applyProtection="0">
      <alignment vertical="center"/>
    </xf>
    <xf numFmtId="0" fontId="84" fillId="0" borderId="0" applyBorder="0" applyProtection="0">
      <alignment horizontal="left"/>
    </xf>
    <xf numFmtId="0" fontId="123" fillId="0" borderId="0" applyNumberFormat="0" applyFill="0" applyBorder="0" applyProtection="0">
      <alignment horizontal="left"/>
    </xf>
    <xf numFmtId="0" fontId="157" fillId="0" borderId="0" applyFill="0" applyBorder="0" applyProtection="0"/>
    <xf numFmtId="0" fontId="134" fillId="0" borderId="0" applyNumberFormat="0" applyFill="0" applyBorder="0" applyProtection="0"/>
    <xf numFmtId="0" fontId="42" fillId="0" borderId="0">
      <alignment vertical="center"/>
    </xf>
    <xf numFmtId="0" fontId="42" fillId="0" borderId="0">
      <alignment vertical="center"/>
    </xf>
    <xf numFmtId="0" fontId="62" fillId="0" borderId="0">
      <alignment vertical="center"/>
    </xf>
    <xf numFmtId="0" fontId="42" fillId="0" borderId="0">
      <alignment vertical="center"/>
    </xf>
    <xf numFmtId="0" fontId="43" fillId="0" borderId="0">
      <alignment vertical="center"/>
    </xf>
    <xf numFmtId="0" fontId="26" fillId="0" borderId="0">
      <alignment vertical="center"/>
    </xf>
    <xf numFmtId="0" fontId="29" fillId="0" borderId="0">
      <alignment vertical="center"/>
    </xf>
    <xf numFmtId="0" fontId="29" fillId="0" borderId="0">
      <alignment vertical="center"/>
    </xf>
    <xf numFmtId="0" fontId="56" fillId="0" borderId="0">
      <alignment vertical="center"/>
    </xf>
    <xf numFmtId="0" fontId="29" fillId="0" borderId="0">
      <alignment vertical="center"/>
    </xf>
    <xf numFmtId="0" fontId="157" fillId="0" borderId="0" applyFill="0" applyBorder="0" applyProtection="0">
      <alignment horizontal="left"/>
    </xf>
    <xf numFmtId="0" fontId="20" fillId="0" borderId="20" applyFill="0" applyBorder="0" applyProtection="0">
      <alignment horizontal="left" vertical="top"/>
    </xf>
    <xf numFmtId="0" fontId="44" fillId="0" borderId="0">
      <alignment horizontal="centerContinuous"/>
    </xf>
    <xf numFmtId="0" fontId="82" fillId="36" borderId="33" applyNumberFormat="0" applyAlignment="0" applyProtection="0">
      <alignment vertical="center"/>
    </xf>
    <xf numFmtId="0" fontId="160" fillId="36" borderId="34" applyNumberFormat="0" applyAlignment="0" applyProtection="0">
      <alignment vertical="center"/>
    </xf>
    <xf numFmtId="0" fontId="82" fillId="0" borderId="33" applyNumberFormat="0" applyProtection="0">
      <alignment horizontal="centerContinuous" vertical="center"/>
    </xf>
    <xf numFmtId="0" fontId="82" fillId="12" borderId="0" applyNumberFormat="0" applyBorder="0" applyAlignment="0" applyProtection="0">
      <alignment vertical="center"/>
    </xf>
    <xf numFmtId="0" fontId="82" fillId="36" borderId="0" applyNumberFormat="0" applyBorder="0" applyAlignment="0" applyProtection="0">
      <alignment vertical="center"/>
    </xf>
    <xf numFmtId="49" fontId="106" fillId="0" borderId="18">
      <alignment vertical="center"/>
    </xf>
    <xf numFmtId="0" fontId="92" fillId="0" borderId="0" applyNumberFormat="0" applyFill="0" applyBorder="0">
      <alignment horizontal="left"/>
    </xf>
    <xf numFmtId="224" fontId="106" fillId="0" borderId="0" applyFont="0" applyFill="0" applyBorder="0" applyProtection="0">
      <alignment horizontal="left"/>
    </xf>
    <xf numFmtId="224" fontId="161" fillId="0" borderId="0" applyFont="0" applyFill="0" applyBorder="0" applyProtection="0">
      <alignment horizontal="left"/>
    </xf>
    <xf numFmtId="0" fontId="162" fillId="0" borderId="0" applyNumberFormat="0" applyFill="0" applyBorder="0" applyProtection="0"/>
    <xf numFmtId="0" fontId="162" fillId="0" borderId="0" applyNumberFormat="0" applyFill="0" applyBorder="0" applyProtection="0"/>
    <xf numFmtId="0" fontId="163" fillId="0" borderId="0" applyNumberFormat="0" applyFill="0" applyBorder="0" applyProtection="0"/>
    <xf numFmtId="0" fontId="163" fillId="0" borderId="0" applyNumberFormat="0" applyFill="0" applyBorder="0" applyProtection="0"/>
    <xf numFmtId="0" fontId="162" fillId="0" borderId="0" applyNumberFormat="0" applyFill="0" applyBorder="0" applyProtection="0"/>
    <xf numFmtId="0" fontId="162" fillId="0" borderId="0"/>
    <xf numFmtId="0" fontId="80" fillId="28" borderId="10" applyNumberFormat="0" applyAlignment="0" applyProtection="0"/>
    <xf numFmtId="0" fontId="86" fillId="0" borderId="0" applyNumberFormat="0" applyFill="0" applyBorder="0" applyAlignment="0" applyProtection="0"/>
    <xf numFmtId="0" fontId="164" fillId="0" borderId="0" applyNumberFormat="0" applyFill="0" applyBorder="0" applyAlignment="0" applyProtection="0"/>
    <xf numFmtId="0" fontId="165" fillId="0" borderId="0" applyNumberFormat="0" applyFill="0" applyBorder="0" applyAlignment="0" applyProtection="0"/>
    <xf numFmtId="0" fontId="166" fillId="42" borderId="0" applyBorder="0"/>
    <xf numFmtId="0" fontId="167" fillId="0" borderId="0" applyNumberFormat="0" applyFill="0" applyBorder="0" applyAlignment="0" applyProtection="0"/>
    <xf numFmtId="244" fontId="106" fillId="0" borderId="0" applyNumberFormat="0" applyFill="0" applyBorder="0" applyProtection="0">
      <alignment vertical="top"/>
    </xf>
    <xf numFmtId="0" fontId="163" fillId="0" borderId="0"/>
    <xf numFmtId="0" fontId="162" fillId="0" borderId="0"/>
    <xf numFmtId="0" fontId="79" fillId="0" borderId="35" applyNumberFormat="0" applyFill="0" applyAlignment="0" applyProtection="0"/>
    <xf numFmtId="230" fontId="168" fillId="0" borderId="0" applyFill="0" applyBorder="0" applyProtection="0"/>
    <xf numFmtId="245" fontId="168" fillId="0" borderId="0" applyFill="0" applyBorder="0" applyProtection="0"/>
    <xf numFmtId="0" fontId="141" fillId="0" borderId="35" applyNumberFormat="0" applyFill="0" applyAlignment="0" applyProtection="0"/>
    <xf numFmtId="167" fontId="44" fillId="44" borderId="0">
      <alignment horizontal="center"/>
    </xf>
    <xf numFmtId="41" fontId="1"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166" fontId="82" fillId="0" borderId="0" applyFont="0" applyFill="0" applyBorder="0" applyAlignment="0" applyProtection="0"/>
    <xf numFmtId="0" fontId="169" fillId="0" borderId="0">
      <alignment horizontal="fill"/>
    </xf>
    <xf numFmtId="0" fontId="170" fillId="24" borderId="23" applyNumberFormat="0" applyAlignment="0" applyProtection="0"/>
    <xf numFmtId="0" fontId="99" fillId="20" borderId="0" applyNumberFormat="0" applyBorder="0" applyAlignment="0" applyProtection="0"/>
    <xf numFmtId="0" fontId="99" fillId="21" borderId="0" applyNumberFormat="0" applyBorder="0" applyAlignment="0" applyProtection="0"/>
    <xf numFmtId="0" fontId="99" fillId="22" borderId="0" applyNumberFormat="0" applyBorder="0" applyAlignment="0" applyProtection="0"/>
    <xf numFmtId="0" fontId="99" fillId="16" borderId="0" applyNumberFormat="0" applyBorder="0" applyAlignment="0" applyProtection="0"/>
    <xf numFmtId="0" fontId="99" fillId="17" borderId="0" applyNumberFormat="0" applyBorder="0" applyAlignment="0" applyProtection="0"/>
    <xf numFmtId="0" fontId="99" fillId="19" borderId="0" applyNumberFormat="0" applyBorder="0" applyAlignment="0" applyProtection="0"/>
    <xf numFmtId="246" fontId="82" fillId="0" borderId="0" applyFont="0" applyFill="0" applyBorder="0" applyAlignment="0" applyProtection="0"/>
    <xf numFmtId="0" fontId="171" fillId="0" borderId="0" applyNumberFormat="0" applyFill="0" applyBorder="0" applyAlignment="0" applyProtection="0"/>
    <xf numFmtId="0" fontId="172" fillId="0" borderId="0" applyNumberFormat="0" applyFill="0" applyBorder="0" applyAlignment="0"/>
    <xf numFmtId="244" fontId="106" fillId="36" borderId="0" applyNumberFormat="0" applyBorder="0" applyProtection="0">
      <alignment horizontal="centerContinuous" vertical="center"/>
    </xf>
    <xf numFmtId="248" fontId="82" fillId="0" borderId="0" applyFont="0" applyFill="0" applyBorder="0" applyAlignment="0" applyProtection="0"/>
    <xf numFmtId="250" fontId="82" fillId="0" borderId="0" applyFont="0" applyFill="0" applyBorder="0" applyAlignment="0" applyProtection="0"/>
    <xf numFmtId="1" fontId="44" fillId="0" borderId="6" applyFill="0" applyProtection="0">
      <alignment horizontal="right"/>
    </xf>
    <xf numFmtId="1" fontId="44" fillId="0" borderId="6" applyFill="0" applyProtection="0">
      <alignment horizontal="right"/>
    </xf>
    <xf numFmtId="1" fontId="63" fillId="0" borderId="6" applyFill="0" applyProtection="0">
      <alignment horizontal="right"/>
    </xf>
    <xf numFmtId="1" fontId="44" fillId="0" borderId="6" applyFill="0" applyProtection="0">
      <alignment horizontal="right"/>
    </xf>
    <xf numFmtId="247" fontId="105" fillId="0" borderId="0" applyFont="0" applyFill="0" applyBorder="0" applyAlignment="0" applyProtection="0"/>
    <xf numFmtId="0" fontId="1" fillId="0" borderId="0"/>
    <xf numFmtId="0" fontId="1" fillId="0" borderId="0" applyProtection="0"/>
    <xf numFmtId="0" fontId="2" fillId="0" borderId="0" applyNumberFormat="0" applyFill="0" applyBorder="0" applyAlignment="0" applyProtection="0">
      <alignment vertical="top"/>
      <protection locked="0"/>
    </xf>
    <xf numFmtId="0" fontId="242" fillId="24" borderId="7" applyNumberFormat="0" applyAlignment="0" applyProtection="0"/>
    <xf numFmtId="264" fontId="1" fillId="0" borderId="0" applyFont="0" applyFill="0" applyBorder="0" applyAlignment="0" applyProtection="0"/>
    <xf numFmtId="166" fontId="1" fillId="0" borderId="0" applyFont="0" applyFill="0" applyBorder="0" applyAlignment="0" applyProtection="0"/>
    <xf numFmtId="265" fontId="1" fillId="0" borderId="0" applyFont="0" applyFill="0" applyBorder="0" applyAlignment="0" applyProtection="0"/>
    <xf numFmtId="266" fontId="1" fillId="0" borderId="0" applyFont="0" applyFill="0" applyBorder="0" applyAlignment="0" applyProtection="0"/>
    <xf numFmtId="0" fontId="25" fillId="0" borderId="0" applyNumberFormat="0" applyFill="0" applyBorder="0" applyAlignment="0" applyProtection="0">
      <alignment vertical="top"/>
      <protection locked="0"/>
    </xf>
    <xf numFmtId="0" fontId="71" fillId="5" borderId="0" applyNumberFormat="0" applyBorder="0" applyAlignment="0" applyProtection="0"/>
    <xf numFmtId="0" fontId="31" fillId="0" borderId="0" applyNumberFormat="0" applyFill="0" applyBorder="0" applyAlignment="0" applyProtection="0">
      <alignment vertical="top"/>
      <protection locked="0"/>
    </xf>
    <xf numFmtId="1" fontId="243" fillId="0" borderId="0" applyNumberFormat="0">
      <alignment horizontal="right"/>
    </xf>
    <xf numFmtId="0" fontId="244" fillId="0" borderId="52" applyFill="0" applyBorder="0" applyAlignment="0" applyProtection="0"/>
    <xf numFmtId="166" fontId="1" fillId="0" borderId="0" applyFont="0" applyFill="0" applyBorder="0" applyAlignment="0" applyProtection="0"/>
    <xf numFmtId="0" fontId="245" fillId="0" borderId="24" applyNumberFormat="0" applyFill="0" applyAlignment="0" applyProtection="0"/>
    <xf numFmtId="0" fontId="1" fillId="11" borderId="16" applyNumberFormat="0" applyFont="0" applyAlignment="0" applyProtection="0"/>
    <xf numFmtId="0" fontId="72" fillId="0" borderId="0" applyNumberFormat="0" applyFill="0" applyBorder="0" applyAlignment="0" applyProtection="0"/>
    <xf numFmtId="43" fontId="221" fillId="0" borderId="0" applyFont="0" applyFill="0" applyBorder="0" applyAlignment="0" applyProtection="0"/>
    <xf numFmtId="166" fontId="1" fillId="0" borderId="0" applyFont="0" applyFill="0" applyBorder="0" applyAlignment="0" applyProtection="0"/>
    <xf numFmtId="0" fontId="1" fillId="0" borderId="0" applyProtection="0"/>
    <xf numFmtId="0" fontId="31" fillId="0" borderId="0" applyNumberFormat="0" applyFill="0" applyBorder="0" applyAlignment="0" applyProtection="0">
      <alignment vertical="top"/>
      <protection locked="0"/>
    </xf>
  </cellStyleXfs>
  <cellXfs count="940">
    <xf numFmtId="0" fontId="0" fillId="0" borderId="0" xfId="0"/>
    <xf numFmtId="0" fontId="3" fillId="0" borderId="0" xfId="396" applyFont="1" applyAlignment="1">
      <alignment vertical="center"/>
    </xf>
    <xf numFmtId="0" fontId="4" fillId="0" borderId="0" xfId="396" applyFont="1" applyAlignment="1">
      <alignment vertical="center"/>
    </xf>
    <xf numFmtId="0" fontId="3" fillId="0" borderId="0" xfId="396" applyFont="1"/>
    <xf numFmtId="0" fontId="4" fillId="0" borderId="0" xfId="396" applyFont="1" applyBorder="1" applyAlignment="1">
      <alignment vertical="center"/>
    </xf>
    <xf numFmtId="0" fontId="7" fillId="0" borderId="0" xfId="396" applyFont="1" applyAlignment="1">
      <alignment vertical="center"/>
    </xf>
    <xf numFmtId="0" fontId="8" fillId="0" borderId="0" xfId="396" applyFont="1"/>
    <xf numFmtId="0" fontId="3" fillId="0" borderId="0" xfId="396" applyFont="1" applyBorder="1"/>
    <xf numFmtId="0" fontId="4" fillId="0" borderId="0" xfId="396" applyFont="1" applyAlignment="1"/>
    <xf numFmtId="165" fontId="6" fillId="0" borderId="36" xfId="396" applyNumberFormat="1" applyFont="1" applyFill="1" applyBorder="1" applyAlignment="1">
      <alignment vertical="center"/>
    </xf>
    <xf numFmtId="165" fontId="6" fillId="0" borderId="37" xfId="396" applyNumberFormat="1" applyFont="1" applyFill="1" applyBorder="1" applyAlignment="1">
      <alignment vertical="center"/>
    </xf>
    <xf numFmtId="170" fontId="6" fillId="0" borderId="37" xfId="396" applyNumberFormat="1" applyFont="1" applyFill="1" applyBorder="1" applyAlignment="1">
      <alignment vertical="center"/>
    </xf>
    <xf numFmtId="165" fontId="6" fillId="0" borderId="38" xfId="396" applyNumberFormat="1" applyFont="1" applyFill="1" applyBorder="1" applyAlignment="1">
      <alignment vertical="center"/>
    </xf>
    <xf numFmtId="0" fontId="45" fillId="0" borderId="0" xfId="396" applyFont="1" applyFill="1"/>
    <xf numFmtId="0" fontId="45" fillId="0" borderId="0" xfId="396" applyFont="1" applyFill="1" applyBorder="1"/>
    <xf numFmtId="0" fontId="12" fillId="0" borderId="0" xfId="396" applyFont="1" applyBorder="1" applyAlignment="1">
      <alignment horizontal="left" vertical="center"/>
    </xf>
    <xf numFmtId="172" fontId="6" fillId="0" borderId="39" xfId="396" applyNumberFormat="1" applyFont="1" applyFill="1" applyBorder="1" applyAlignment="1">
      <alignment horizontal="right" vertical="center"/>
    </xf>
    <xf numFmtId="172" fontId="6" fillId="0" borderId="39" xfId="396" applyNumberFormat="1" applyFont="1" applyBorder="1" applyAlignment="1">
      <alignment horizontal="right" vertical="center"/>
    </xf>
    <xf numFmtId="0" fontId="46" fillId="0" borderId="40" xfId="396" applyFont="1" applyBorder="1" applyAlignment="1">
      <alignment horizontal="left" vertical="center"/>
    </xf>
    <xf numFmtId="172" fontId="6" fillId="0" borderId="36" xfId="396" applyNumberFormat="1" applyFont="1" applyFill="1" applyBorder="1" applyAlignment="1">
      <alignment horizontal="right" vertical="center"/>
    </xf>
    <xf numFmtId="0" fontId="6" fillId="0" borderId="41" xfId="396" applyFont="1" applyFill="1" applyBorder="1" applyAlignment="1">
      <alignment horizontal="left" vertical="center" indent="1"/>
    </xf>
    <xf numFmtId="165" fontId="6" fillId="0" borderId="37" xfId="396" applyNumberFormat="1" applyFont="1" applyBorder="1" applyAlignment="1">
      <alignment vertical="center"/>
    </xf>
    <xf numFmtId="0" fontId="5" fillId="0" borderId="41" xfId="396" quotePrefix="1" applyFont="1" applyFill="1" applyBorder="1" applyAlignment="1">
      <alignment horizontal="left" vertical="center" indent="1"/>
    </xf>
    <xf numFmtId="0" fontId="5" fillId="0" borderId="41" xfId="396" applyFont="1" applyFill="1" applyBorder="1" applyAlignment="1">
      <alignment horizontal="left" vertical="center" indent="1"/>
    </xf>
    <xf numFmtId="0" fontId="6" fillId="0" borderId="41" xfId="396" applyFont="1" applyFill="1" applyBorder="1" applyAlignment="1">
      <alignment horizontal="left" indent="1"/>
    </xf>
    <xf numFmtId="165" fontId="6" fillId="0" borderId="37" xfId="396" applyNumberFormat="1" applyFont="1" applyFill="1" applyBorder="1" applyAlignment="1"/>
    <xf numFmtId="170" fontId="6" fillId="0" borderId="37" xfId="396" applyNumberFormat="1" applyFont="1" applyFill="1" applyBorder="1" applyAlignment="1"/>
    <xf numFmtId="165" fontId="6" fillId="0" borderId="37" xfId="396" applyNumberFormat="1" applyFont="1" applyBorder="1" applyAlignment="1"/>
    <xf numFmtId="178" fontId="6" fillId="0" borderId="37" xfId="396" applyNumberFormat="1" applyFont="1" applyFill="1" applyBorder="1" applyAlignment="1">
      <alignment vertical="center"/>
    </xf>
    <xf numFmtId="0" fontId="6" fillId="0" borderId="42" xfId="396" applyFont="1" applyFill="1" applyBorder="1" applyAlignment="1">
      <alignment horizontal="left" vertical="center" indent="1"/>
    </xf>
    <xf numFmtId="0" fontId="6" fillId="0" borderId="40" xfId="396" applyFont="1" applyBorder="1" applyAlignment="1">
      <alignment horizontal="left" vertical="center"/>
    </xf>
    <xf numFmtId="0" fontId="6" fillId="0" borderId="42" xfId="396" applyFont="1" applyBorder="1" applyAlignment="1">
      <alignment horizontal="left" vertical="center"/>
    </xf>
    <xf numFmtId="170" fontId="6" fillId="0" borderId="38" xfId="396" applyNumberFormat="1" applyFont="1" applyFill="1" applyBorder="1" applyAlignment="1">
      <alignment vertical="center"/>
    </xf>
    <xf numFmtId="0" fontId="15" fillId="0" borderId="43" xfId="396" applyFont="1" applyBorder="1" applyAlignment="1">
      <alignment horizontal="left" vertical="center"/>
    </xf>
    <xf numFmtId="165" fontId="15" fillId="0" borderId="39" xfId="396" applyNumberFormat="1" applyFont="1" applyFill="1" applyBorder="1" applyAlignment="1">
      <alignment vertical="center"/>
    </xf>
    <xf numFmtId="170" fontId="7" fillId="0" borderId="0" xfId="396" applyNumberFormat="1" applyFont="1" applyAlignment="1">
      <alignment vertical="center"/>
    </xf>
    <xf numFmtId="170" fontId="4" fillId="0" borderId="0" xfId="396" applyNumberFormat="1" applyFont="1" applyAlignment="1">
      <alignment vertical="center"/>
    </xf>
    <xf numFmtId="0" fontId="6" fillId="0" borderId="41" xfId="396" applyFont="1" applyBorder="1" applyAlignment="1">
      <alignment horizontal="left" vertical="center" indent="1"/>
    </xf>
    <xf numFmtId="0" fontId="6" fillId="0" borderId="42" xfId="396" applyFont="1" applyBorder="1" applyAlignment="1">
      <alignment horizontal="left" vertical="center" indent="1"/>
    </xf>
    <xf numFmtId="0" fontId="15" fillId="0" borderId="0" xfId="396" applyFont="1" applyBorder="1" applyAlignment="1">
      <alignment horizontal="left" vertical="center"/>
    </xf>
    <xf numFmtId="165" fontId="15" fillId="0" borderId="0" xfId="396" applyNumberFormat="1" applyFont="1" applyFill="1" applyBorder="1" applyAlignment="1">
      <alignment vertical="center"/>
    </xf>
    <xf numFmtId="0" fontId="6" fillId="0" borderId="0" xfId="396" applyFont="1" applyBorder="1" applyAlignment="1">
      <alignment horizontal="left" vertical="center"/>
    </xf>
    <xf numFmtId="165" fontId="6" fillId="0" borderId="0" xfId="396" applyNumberFormat="1" applyFont="1" applyFill="1" applyBorder="1" applyAlignment="1">
      <alignment vertical="center"/>
    </xf>
    <xf numFmtId="170" fontId="4" fillId="0" borderId="0" xfId="396" applyNumberFormat="1" applyFont="1" applyBorder="1" applyAlignment="1">
      <alignment vertical="center"/>
    </xf>
    <xf numFmtId="170" fontId="15" fillId="0" borderId="0" xfId="396" applyNumberFormat="1" applyFont="1" applyFill="1" applyBorder="1" applyAlignment="1">
      <alignment vertical="center"/>
    </xf>
    <xf numFmtId="165" fontId="15" fillId="0" borderId="0" xfId="396" applyNumberFormat="1" applyFont="1" applyBorder="1" applyAlignment="1">
      <alignment vertical="center"/>
    </xf>
    <xf numFmtId="0" fontId="9" fillId="0" borderId="0" xfId="396" applyFont="1" applyBorder="1" applyAlignment="1">
      <alignment horizontal="left" vertical="center"/>
    </xf>
    <xf numFmtId="165" fontId="9" fillId="0" borderId="0" xfId="396" applyNumberFormat="1" applyFont="1" applyFill="1" applyBorder="1" applyAlignment="1">
      <alignment horizontal="right" vertical="center"/>
    </xf>
    <xf numFmtId="170" fontId="9" fillId="0" borderId="0" xfId="396" applyNumberFormat="1" applyFont="1" applyFill="1" applyBorder="1" applyAlignment="1">
      <alignment vertical="center"/>
    </xf>
    <xf numFmtId="165" fontId="9" fillId="0" borderId="0" xfId="396" applyNumberFormat="1" applyFont="1" applyBorder="1" applyAlignment="1">
      <alignment horizontal="right" vertical="center"/>
    </xf>
    <xf numFmtId="0" fontId="174" fillId="0" borderId="0" xfId="396" applyFont="1" applyFill="1"/>
    <xf numFmtId="0" fontId="16" fillId="0" borderId="0" xfId="396" applyFont="1" applyAlignment="1">
      <alignment vertical="center"/>
    </xf>
    <xf numFmtId="0" fontId="177" fillId="0" borderId="0" xfId="396" applyFont="1" applyAlignment="1">
      <alignment vertical="center"/>
    </xf>
    <xf numFmtId="0" fontId="146" fillId="0" borderId="0" xfId="396" applyFont="1" applyAlignment="1">
      <alignment vertical="center"/>
    </xf>
    <xf numFmtId="0" fontId="175" fillId="0" borderId="0" xfId="396" applyFont="1" applyFill="1" applyBorder="1" applyAlignment="1" applyProtection="1">
      <alignment horizontal="left" vertical="center"/>
      <protection locked="0"/>
    </xf>
    <xf numFmtId="0" fontId="177" fillId="0" borderId="0" xfId="396" applyFont="1" applyAlignment="1"/>
    <xf numFmtId="0" fontId="146" fillId="0" borderId="0" xfId="396" applyFont="1" applyAlignment="1"/>
    <xf numFmtId="165" fontId="175" fillId="0" borderId="0" xfId="396" applyNumberFormat="1" applyFont="1" applyFill="1" applyBorder="1" applyAlignment="1" applyProtection="1">
      <alignment vertical="center"/>
      <protection locked="0"/>
    </xf>
    <xf numFmtId="165" fontId="175" fillId="0" borderId="0" xfId="396" applyNumberFormat="1" applyFont="1" applyBorder="1" applyAlignment="1" applyProtection="1">
      <alignment vertical="center"/>
      <protection locked="0"/>
    </xf>
    <xf numFmtId="0" fontId="177" fillId="0" borderId="0" xfId="396" applyFont="1"/>
    <xf numFmtId="0" fontId="181" fillId="0" borderId="0" xfId="396" applyFont="1" applyBorder="1"/>
    <xf numFmtId="0" fontId="146" fillId="0" borderId="0" xfId="396" applyFont="1"/>
    <xf numFmtId="0" fontId="182" fillId="0" borderId="0" xfId="396" applyFont="1"/>
    <xf numFmtId="0" fontId="181" fillId="0" borderId="0" xfId="396" applyFont="1"/>
    <xf numFmtId="0" fontId="16" fillId="0" borderId="0" xfId="396" applyFont="1"/>
    <xf numFmtId="0" fontId="16" fillId="0" borderId="0" xfId="0" applyFont="1"/>
    <xf numFmtId="0" fontId="11" fillId="0" borderId="0" xfId="0" applyFont="1"/>
    <xf numFmtId="0" fontId="11" fillId="0" borderId="0" xfId="396" applyFont="1"/>
    <xf numFmtId="0" fontId="183" fillId="29" borderId="0" xfId="0" applyFont="1" applyFill="1"/>
    <xf numFmtId="171" fontId="183" fillId="29" borderId="0" xfId="322" applyNumberFormat="1" applyFont="1" applyFill="1"/>
    <xf numFmtId="0" fontId="183" fillId="0" borderId="0" xfId="0" applyFont="1" applyFill="1"/>
    <xf numFmtId="0" fontId="184" fillId="0" borderId="0" xfId="396" applyFont="1" applyBorder="1" applyAlignment="1">
      <alignment horizontal="left" vertical="center"/>
    </xf>
    <xf numFmtId="0" fontId="185" fillId="0" borderId="0" xfId="396" applyFont="1" applyBorder="1" applyAlignment="1">
      <alignment vertical="center"/>
    </xf>
    <xf numFmtId="0" fontId="184" fillId="0" borderId="44" xfId="396" applyFont="1" applyBorder="1" applyAlignment="1">
      <alignment horizontal="left" vertical="center"/>
    </xf>
    <xf numFmtId="0" fontId="185" fillId="0" borderId="44" xfId="396" applyFont="1" applyBorder="1" applyAlignment="1">
      <alignment vertical="center"/>
    </xf>
    <xf numFmtId="0" fontId="183" fillId="29" borderId="0" xfId="0" applyFont="1" applyFill="1" applyBorder="1"/>
    <xf numFmtId="0" fontId="188" fillId="29" borderId="45" xfId="0" applyFont="1" applyFill="1" applyBorder="1" applyProtection="1">
      <protection locked="0"/>
    </xf>
    <xf numFmtId="0" fontId="183" fillId="29" borderId="45" xfId="0" applyFont="1" applyFill="1" applyBorder="1" applyProtection="1">
      <protection locked="0"/>
    </xf>
    <xf numFmtId="171" fontId="183" fillId="29" borderId="45" xfId="322" applyNumberFormat="1" applyFont="1" applyFill="1" applyBorder="1" applyProtection="1">
      <protection locked="0"/>
    </xf>
    <xf numFmtId="0" fontId="183" fillId="29" borderId="0" xfId="0" applyFont="1" applyFill="1" applyBorder="1" applyProtection="1">
      <protection locked="0"/>
    </xf>
    <xf numFmtId="171" fontId="183" fillId="29" borderId="0" xfId="322" applyNumberFormat="1" applyFont="1" applyFill="1" applyBorder="1" applyProtection="1">
      <protection locked="0"/>
    </xf>
    <xf numFmtId="171" fontId="183" fillId="29" borderId="0" xfId="322" applyNumberFormat="1" applyFont="1" applyFill="1" applyBorder="1"/>
    <xf numFmtId="0" fontId="189" fillId="29" borderId="0" xfId="0" applyFont="1" applyFill="1"/>
    <xf numFmtId="0" fontId="175" fillId="29" borderId="0" xfId="0" applyFont="1" applyFill="1"/>
    <xf numFmtId="0" fontId="175" fillId="0" borderId="0" xfId="0" applyFont="1" applyFill="1"/>
    <xf numFmtId="0" fontId="187" fillId="0" borderId="0" xfId="0" applyFont="1" applyFill="1"/>
    <xf numFmtId="0" fontId="178" fillId="29" borderId="0" xfId="0" applyFont="1" applyFill="1"/>
    <xf numFmtId="171" fontId="175" fillId="29" borderId="0" xfId="322" applyNumberFormat="1" applyFont="1" applyFill="1"/>
    <xf numFmtId="170" fontId="175" fillId="29" borderId="0" xfId="0" applyNumberFormat="1" applyFont="1" applyFill="1"/>
    <xf numFmtId="0" fontId="178" fillId="0" borderId="0" xfId="396" applyFont="1" applyBorder="1" applyAlignment="1">
      <alignment horizontal="left" vertical="center"/>
    </xf>
    <xf numFmtId="0" fontId="191" fillId="0" borderId="0" xfId="396" applyFont="1" applyFill="1"/>
    <xf numFmtId="0" fontId="180" fillId="0" borderId="0" xfId="396" applyFont="1" applyAlignment="1">
      <alignment vertical="center"/>
    </xf>
    <xf numFmtId="0" fontId="192" fillId="0" borderId="0" xfId="396" applyFont="1" applyAlignment="1">
      <alignment vertical="center"/>
    </xf>
    <xf numFmtId="165" fontId="180" fillId="0" borderId="0" xfId="396" applyNumberFormat="1" applyFont="1" applyAlignment="1">
      <alignment vertical="center"/>
    </xf>
    <xf numFmtId="0" fontId="180" fillId="0" borderId="0" xfId="396" applyFont="1" applyBorder="1" applyAlignment="1">
      <alignment vertical="center"/>
    </xf>
    <xf numFmtId="0" fontId="192" fillId="0" borderId="0" xfId="396" applyFont="1" applyBorder="1" applyAlignment="1">
      <alignment vertical="center"/>
    </xf>
    <xf numFmtId="0" fontId="190" fillId="0" borderId="0" xfId="396" applyFont="1" applyBorder="1" applyAlignment="1">
      <alignment vertical="center"/>
    </xf>
    <xf numFmtId="0" fontId="193" fillId="0" borderId="0" xfId="396" applyFont="1" applyBorder="1" applyAlignment="1">
      <alignment vertical="center"/>
    </xf>
    <xf numFmtId="0" fontId="146" fillId="0" borderId="0" xfId="396" applyFont="1" applyBorder="1" applyAlignment="1">
      <alignment vertical="center"/>
    </xf>
    <xf numFmtId="0" fontId="177" fillId="0" borderId="0" xfId="396" applyFont="1" applyBorder="1" applyAlignment="1">
      <alignment vertical="center"/>
    </xf>
    <xf numFmtId="0" fontId="33" fillId="0" borderId="0" xfId="396" applyFont="1" applyAlignment="1">
      <alignment vertical="center"/>
    </xf>
    <xf numFmtId="165" fontId="16" fillId="0" borderId="0" xfId="396" applyNumberFormat="1" applyFont="1"/>
    <xf numFmtId="0" fontId="195" fillId="0" borderId="0" xfId="396" applyFont="1" applyBorder="1" applyAlignment="1">
      <alignment vertical="center"/>
    </xf>
    <xf numFmtId="170" fontId="186" fillId="0" borderId="0" xfId="396" applyNumberFormat="1" applyFont="1" applyBorder="1" applyAlignment="1"/>
    <xf numFmtId="170" fontId="186" fillId="0" borderId="0" xfId="396" applyNumberFormat="1" applyFont="1" applyFill="1" applyBorder="1" applyAlignment="1"/>
    <xf numFmtId="0" fontId="16" fillId="0" borderId="0" xfId="396" applyFont="1" applyBorder="1"/>
    <xf numFmtId="0" fontId="180" fillId="0" borderId="0" xfId="396" applyFont="1" applyBorder="1" applyAlignment="1">
      <alignment horizontal="left"/>
    </xf>
    <xf numFmtId="0" fontId="186" fillId="0" borderId="0" xfId="396" applyFont="1" applyAlignment="1">
      <alignment vertical="center"/>
    </xf>
    <xf numFmtId="0" fontId="195" fillId="0" borderId="0" xfId="396" applyFont="1" applyAlignment="1">
      <alignment vertical="center"/>
    </xf>
    <xf numFmtId="167" fontId="176" fillId="0" borderId="0" xfId="396" applyNumberFormat="1" applyFont="1" applyBorder="1" applyAlignment="1">
      <alignment horizontal="center" vertical="center"/>
    </xf>
    <xf numFmtId="0" fontId="175" fillId="0" borderId="0" xfId="396" applyFont="1" applyBorder="1" applyAlignment="1">
      <alignment horizontal="left" vertical="center"/>
    </xf>
    <xf numFmtId="0" fontId="175" fillId="0" borderId="0" xfId="396" applyFont="1" applyFill="1" applyBorder="1" applyAlignment="1">
      <alignment horizontal="left" vertical="center"/>
    </xf>
    <xf numFmtId="169" fontId="175" fillId="0" borderId="0" xfId="322" applyNumberFormat="1" applyFont="1" applyBorder="1" applyAlignment="1">
      <alignment horizontal="right" vertical="center"/>
    </xf>
    <xf numFmtId="169" fontId="175" fillId="0" borderId="0" xfId="322" applyNumberFormat="1" applyFont="1" applyFill="1" applyBorder="1" applyAlignment="1">
      <alignment horizontal="right" vertical="center"/>
    </xf>
    <xf numFmtId="0" fontId="146" fillId="0" borderId="0" xfId="396" applyFont="1" applyFill="1" applyBorder="1" applyAlignment="1">
      <alignment vertical="center"/>
    </xf>
    <xf numFmtId="0" fontId="197" fillId="0" borderId="0" xfId="396" applyFont="1" applyBorder="1" applyAlignment="1">
      <alignment vertical="center"/>
    </xf>
    <xf numFmtId="169" fontId="175" fillId="0" borderId="0" xfId="396" applyNumberFormat="1" applyFont="1" applyBorder="1" applyAlignment="1">
      <alignment vertical="center"/>
    </xf>
    <xf numFmtId="169" fontId="175" fillId="0" borderId="0" xfId="396" applyNumberFormat="1" applyFont="1" applyFill="1" applyBorder="1" applyAlignment="1">
      <alignment vertical="center"/>
    </xf>
    <xf numFmtId="170" fontId="182" fillId="0" borderId="0" xfId="396" applyNumberFormat="1" applyFont="1" applyAlignment="1">
      <alignment vertical="center"/>
    </xf>
    <xf numFmtId="170" fontId="177" fillId="0" borderId="0" xfId="396" applyNumberFormat="1" applyFont="1" applyAlignment="1">
      <alignment vertical="center"/>
    </xf>
    <xf numFmtId="0" fontId="182" fillId="0" borderId="0" xfId="396" applyFont="1" applyAlignment="1">
      <alignment vertical="center"/>
    </xf>
    <xf numFmtId="170" fontId="177" fillId="0" borderId="0" xfId="396" applyNumberFormat="1" applyFont="1" applyBorder="1" applyAlignment="1">
      <alignment vertical="center"/>
    </xf>
    <xf numFmtId="165" fontId="178" fillId="0" borderId="0" xfId="396" applyNumberFormat="1" applyFont="1" applyFill="1" applyBorder="1" applyAlignment="1">
      <alignment vertical="center"/>
    </xf>
    <xf numFmtId="170" fontId="178" fillId="0" borderId="0" xfId="396" applyNumberFormat="1" applyFont="1" applyFill="1" applyBorder="1" applyAlignment="1">
      <alignment vertical="center"/>
    </xf>
    <xf numFmtId="165" fontId="178" fillId="0" borderId="0" xfId="396" applyNumberFormat="1" applyFont="1" applyBorder="1" applyAlignment="1">
      <alignment vertical="center"/>
    </xf>
    <xf numFmtId="165" fontId="198" fillId="0" borderId="0" xfId="396" applyNumberFormat="1" applyFont="1" applyBorder="1" applyAlignment="1">
      <alignment vertical="center"/>
    </xf>
    <xf numFmtId="0" fontId="199" fillId="0" borderId="0" xfId="396" applyFont="1"/>
    <xf numFmtId="0" fontId="200" fillId="0" borderId="0" xfId="396" applyFont="1"/>
    <xf numFmtId="170" fontId="186" fillId="0" borderId="0" xfId="396" applyNumberFormat="1" applyFont="1" applyFill="1" applyBorder="1" applyAlignment="1">
      <alignment vertical="center"/>
    </xf>
    <xf numFmtId="170" fontId="186" fillId="0" borderId="0" xfId="396" applyNumberFormat="1" applyFont="1" applyBorder="1" applyAlignment="1">
      <alignment vertical="center"/>
    </xf>
    <xf numFmtId="0" fontId="182" fillId="0" borderId="0" xfId="396" applyFont="1" applyBorder="1" applyAlignment="1">
      <alignment vertical="center"/>
    </xf>
    <xf numFmtId="0" fontId="198" fillId="0" borderId="0" xfId="396" applyFont="1" applyAlignment="1">
      <alignment vertical="center"/>
    </xf>
    <xf numFmtId="0" fontId="180" fillId="0" borderId="0" xfId="396" applyFont="1" applyAlignment="1" applyProtection="1">
      <alignment horizontal="left"/>
      <protection locked="0"/>
    </xf>
    <xf numFmtId="0" fontId="177" fillId="0" borderId="0" xfId="396" applyFont="1" applyProtection="1">
      <protection locked="0"/>
    </xf>
    <xf numFmtId="0" fontId="177" fillId="0" borderId="0" xfId="396" applyFont="1" applyBorder="1" applyProtection="1">
      <protection locked="0"/>
    </xf>
    <xf numFmtId="0" fontId="16" fillId="0" borderId="0" xfId="394" applyFont="1"/>
    <xf numFmtId="0" fontId="16" fillId="0" borderId="0" xfId="394" applyFont="1" applyBorder="1"/>
    <xf numFmtId="0" fontId="177" fillId="0" borderId="0" xfId="396" applyFont="1" applyBorder="1"/>
    <xf numFmtId="0" fontId="27" fillId="0" borderId="0" xfId="395" applyFont="1" applyAlignment="1">
      <alignment vertical="center"/>
    </xf>
    <xf numFmtId="49" fontId="27" fillId="0" borderId="0" xfId="395" applyNumberFormat="1" applyFont="1" applyAlignment="1">
      <alignment horizontal="right" vertical="center"/>
    </xf>
    <xf numFmtId="0" fontId="27" fillId="0" borderId="0" xfId="395" applyFont="1" applyBorder="1" applyAlignment="1" applyProtection="1">
      <protection locked="0"/>
    </xf>
    <xf numFmtId="0" fontId="27" fillId="0" borderId="0" xfId="395" applyFont="1" applyAlignment="1"/>
    <xf numFmtId="0" fontId="201" fillId="0" borderId="0" xfId="395" applyFont="1" applyBorder="1" applyAlignment="1" applyProtection="1">
      <protection locked="0"/>
    </xf>
    <xf numFmtId="0" fontId="27" fillId="0" borderId="40" xfId="395" applyFont="1" applyBorder="1" applyAlignment="1" applyProtection="1">
      <alignment horizontal="left"/>
      <protection locked="0"/>
    </xf>
    <xf numFmtId="0" fontId="27" fillId="0" borderId="37" xfId="395" applyNumberFormat="1" applyFont="1" applyBorder="1" applyAlignment="1" applyProtection="1">
      <alignment horizontal="center"/>
      <protection locked="0"/>
    </xf>
    <xf numFmtId="0" fontId="27" fillId="0" borderId="0" xfId="395" applyFont="1" applyBorder="1" applyAlignment="1"/>
    <xf numFmtId="0" fontId="27" fillId="0" borderId="41" xfId="395" applyFont="1" applyBorder="1" applyAlignment="1" applyProtection="1">
      <alignment horizontal="left"/>
      <protection locked="0"/>
    </xf>
    <xf numFmtId="0" fontId="27" fillId="0" borderId="42" xfId="395" applyFont="1" applyBorder="1" applyAlignment="1" applyProtection="1">
      <alignment horizontal="left"/>
      <protection locked="0"/>
    </xf>
    <xf numFmtId="168" fontId="27" fillId="0" borderId="38" xfId="395" applyNumberFormat="1" applyFont="1" applyFill="1" applyBorder="1" applyAlignment="1" applyProtection="1">
      <alignment horizontal="center"/>
      <protection locked="0"/>
    </xf>
    <xf numFmtId="0" fontId="27" fillId="0" borderId="38" xfId="395" applyNumberFormat="1" applyFont="1" applyBorder="1" applyAlignment="1" applyProtection="1">
      <alignment horizontal="center"/>
      <protection locked="0"/>
    </xf>
    <xf numFmtId="0" fontId="16" fillId="0" borderId="0" xfId="397" applyFont="1" applyFill="1"/>
    <xf numFmtId="0" fontId="16" fillId="0" borderId="0" xfId="396" applyFont="1" applyFill="1"/>
    <xf numFmtId="0" fontId="20" fillId="0" borderId="0" xfId="0" applyFont="1"/>
    <xf numFmtId="0" fontId="16" fillId="0" borderId="0" xfId="0" applyFont="1" applyBorder="1"/>
    <xf numFmtId="0" fontId="83" fillId="0" borderId="0" xfId="0" applyFont="1" applyBorder="1"/>
    <xf numFmtId="37" fontId="83" fillId="0" borderId="0" xfId="598" applyNumberFormat="1" applyFont="1" applyFill="1" applyBorder="1"/>
    <xf numFmtId="0" fontId="200" fillId="0" borderId="0" xfId="396" applyFont="1" applyAlignment="1">
      <alignment vertical="center"/>
    </xf>
    <xf numFmtId="0" fontId="203" fillId="0" borderId="0" xfId="396" applyFont="1" applyAlignment="1">
      <alignment vertical="center"/>
    </xf>
    <xf numFmtId="0" fontId="203" fillId="0" borderId="0" xfId="396" applyFont="1" applyBorder="1" applyAlignment="1">
      <alignment vertical="center"/>
    </xf>
    <xf numFmtId="1" fontId="186" fillId="0" borderId="0" xfId="396" applyNumberFormat="1" applyFont="1" applyAlignment="1">
      <alignment horizontal="left" vertical="center"/>
    </xf>
    <xf numFmtId="0" fontId="204" fillId="0" borderId="0" xfId="396" applyFont="1"/>
    <xf numFmtId="0" fontId="183" fillId="0" borderId="42" xfId="396" applyFont="1" applyBorder="1" applyAlignment="1">
      <alignment horizontal="left" vertical="center" indent="1"/>
    </xf>
    <xf numFmtId="0" fontId="205" fillId="0" borderId="0" xfId="0" applyFont="1"/>
    <xf numFmtId="0" fontId="146" fillId="0" borderId="0" xfId="397" applyFont="1" applyAlignment="1">
      <alignment vertical="center"/>
    </xf>
    <xf numFmtId="0" fontId="33" fillId="0" borderId="0" xfId="397" applyFont="1" applyAlignment="1">
      <alignment vertical="center"/>
    </xf>
    <xf numFmtId="0" fontId="146" fillId="0" borderId="0" xfId="397" applyFont="1" applyBorder="1" applyAlignment="1">
      <alignment vertical="center"/>
    </xf>
    <xf numFmtId="0" fontId="16" fillId="0" borderId="0" xfId="397" applyFont="1"/>
    <xf numFmtId="0" fontId="20" fillId="0" borderId="0" xfId="396" applyFont="1" applyAlignment="1">
      <alignment vertical="center"/>
    </xf>
    <xf numFmtId="0" fontId="20" fillId="0" borderId="0" xfId="396" applyFont="1" applyAlignment="1"/>
    <xf numFmtId="0" fontId="201" fillId="0" borderId="0" xfId="396" applyFont="1" applyAlignment="1">
      <alignment vertical="center"/>
    </xf>
    <xf numFmtId="0" fontId="198" fillId="0" borderId="0" xfId="396" applyFont="1" applyFill="1" applyBorder="1" applyAlignment="1">
      <alignment horizontal="left" vertical="center"/>
    </xf>
    <xf numFmtId="165" fontId="198" fillId="0" borderId="0" xfId="396" applyNumberFormat="1" applyFont="1" applyFill="1" applyBorder="1" applyAlignment="1">
      <alignment vertical="center"/>
    </xf>
    <xf numFmtId="165" fontId="198" fillId="0" borderId="37" xfId="396" applyNumberFormat="1" applyFont="1" applyBorder="1" applyAlignment="1">
      <alignment vertical="center"/>
    </xf>
    <xf numFmtId="165" fontId="194" fillId="0" borderId="37" xfId="396" applyNumberFormat="1" applyFont="1" applyFill="1" applyBorder="1" applyAlignment="1">
      <alignment vertical="center"/>
    </xf>
    <xf numFmtId="2" fontId="206" fillId="0" borderId="0" xfId="396" applyNumberFormat="1" applyFont="1"/>
    <xf numFmtId="165" fontId="194" fillId="0" borderId="39" xfId="396" applyNumberFormat="1" applyFont="1" applyFill="1" applyBorder="1" applyAlignment="1">
      <alignment vertical="center"/>
    </xf>
    <xf numFmtId="0" fontId="198" fillId="0" borderId="0" xfId="396" applyFont="1" applyFill="1" applyBorder="1" applyAlignment="1">
      <alignment horizontal="left" vertical="center" indent="2"/>
    </xf>
    <xf numFmtId="0" fontId="198" fillId="0" borderId="0" xfId="396" applyFont="1" applyFill="1" applyBorder="1" applyAlignment="1">
      <alignment horizontal="left" vertical="center" indent="1"/>
    </xf>
    <xf numFmtId="0" fontId="20" fillId="0" borderId="0" xfId="396" applyFont="1" applyFill="1" applyBorder="1" applyAlignment="1">
      <alignment horizontal="left" vertical="center" indent="2"/>
    </xf>
    <xf numFmtId="165" fontId="198" fillId="0" borderId="44" xfId="396" applyNumberFormat="1" applyFont="1" applyBorder="1" applyAlignment="1">
      <alignment vertical="center"/>
    </xf>
    <xf numFmtId="165" fontId="198" fillId="0" borderId="38" xfId="396" applyNumberFormat="1" applyFont="1" applyBorder="1" applyAlignment="1">
      <alignment vertical="center"/>
    </xf>
    <xf numFmtId="165" fontId="198" fillId="0" borderId="0" xfId="396" applyNumberFormat="1" applyFont="1" applyAlignment="1">
      <alignment vertical="center"/>
    </xf>
    <xf numFmtId="174" fontId="198" fillId="0" borderId="36" xfId="396" applyNumberFormat="1" applyFont="1" applyBorder="1" applyAlignment="1">
      <alignment horizontal="right"/>
    </xf>
    <xf numFmtId="2" fontId="194" fillId="0" borderId="13" xfId="396" applyNumberFormat="1" applyFont="1" applyFill="1" applyBorder="1" applyAlignment="1">
      <alignment horizontal="left" vertical="center"/>
    </xf>
    <xf numFmtId="174" fontId="183" fillId="0" borderId="36" xfId="396" applyNumberFormat="1" applyFont="1" applyBorder="1" applyAlignment="1">
      <alignment horizontal="right"/>
    </xf>
    <xf numFmtId="174" fontId="183" fillId="0" borderId="36" xfId="396" applyNumberFormat="1" applyFont="1" applyFill="1" applyBorder="1" applyAlignment="1">
      <alignment horizontal="right"/>
    </xf>
    <xf numFmtId="172" fontId="183" fillId="0" borderId="37" xfId="396" applyNumberFormat="1" applyFont="1" applyFill="1" applyBorder="1" applyAlignment="1">
      <alignment horizontal="right"/>
    </xf>
    <xf numFmtId="172" fontId="183" fillId="0" borderId="36" xfId="396" applyNumberFormat="1" applyFont="1" applyFill="1" applyBorder="1" applyAlignment="1">
      <alignment horizontal="right" wrapText="1"/>
    </xf>
    <xf numFmtId="172" fontId="184" fillId="0" borderId="36" xfId="396" applyNumberFormat="1" applyFont="1" applyFill="1" applyBorder="1" applyAlignment="1">
      <alignment horizontal="right" wrapText="1"/>
    </xf>
    <xf numFmtId="174" fontId="183" fillId="0" borderId="37" xfId="396" applyNumberFormat="1" applyFont="1" applyBorder="1" applyAlignment="1">
      <alignment horizontal="right"/>
    </xf>
    <xf numFmtId="174" fontId="183" fillId="0" borderId="37" xfId="396" applyNumberFormat="1" applyFont="1" applyFill="1" applyBorder="1" applyAlignment="1">
      <alignment horizontal="right"/>
    </xf>
    <xf numFmtId="172" fontId="183" fillId="0" borderId="37" xfId="396" applyNumberFormat="1" applyFont="1" applyFill="1" applyBorder="1" applyAlignment="1">
      <alignment horizontal="right" wrapText="1"/>
    </xf>
    <xf numFmtId="174" fontId="184" fillId="0" borderId="37" xfId="396" applyNumberFormat="1" applyFont="1" applyFill="1" applyBorder="1" applyAlignment="1">
      <alignment horizontal="right"/>
    </xf>
    <xf numFmtId="49" fontId="183" fillId="0" borderId="38" xfId="396" applyNumberFormat="1" applyFont="1" applyFill="1" applyBorder="1" applyAlignment="1">
      <alignment horizontal="right"/>
    </xf>
    <xf numFmtId="174" fontId="183" fillId="0" borderId="36" xfId="396" applyNumberFormat="1" applyFont="1" applyFill="1" applyBorder="1" applyAlignment="1">
      <alignment horizontal="right" vertical="center"/>
    </xf>
    <xf numFmtId="174" fontId="183" fillId="0" borderId="38" xfId="396" applyNumberFormat="1" applyFont="1" applyFill="1" applyBorder="1" applyAlignment="1">
      <alignment horizontal="right" vertical="center"/>
    </xf>
    <xf numFmtId="0" fontId="183" fillId="0" borderId="40" xfId="396" applyFont="1" applyBorder="1" applyAlignment="1">
      <alignment horizontal="left" vertical="center"/>
    </xf>
    <xf numFmtId="0" fontId="183" fillId="0" borderId="42" xfId="396" applyFont="1" applyBorder="1" applyAlignment="1">
      <alignment horizontal="left" vertical="center"/>
    </xf>
    <xf numFmtId="0" fontId="183" fillId="0" borderId="43" xfId="396" applyFont="1" applyBorder="1" applyAlignment="1">
      <alignment horizontal="left" vertical="center"/>
    </xf>
    <xf numFmtId="0" fontId="183" fillId="0" borderId="41" xfId="396" applyFont="1" applyBorder="1" applyAlignment="1">
      <alignment horizontal="left" vertical="center" indent="1"/>
    </xf>
    <xf numFmtId="0" fontId="183" fillId="0" borderId="41" xfId="396" applyFont="1" applyBorder="1" applyAlignment="1">
      <alignment horizontal="left" vertical="center"/>
    </xf>
    <xf numFmtId="0" fontId="188" fillId="0" borderId="43" xfId="396" applyFont="1" applyBorder="1" applyAlignment="1">
      <alignment horizontal="left" vertical="center"/>
    </xf>
    <xf numFmtId="0" fontId="194" fillId="0" borderId="0" xfId="396" applyFont="1" applyBorder="1" applyAlignment="1">
      <alignment horizontal="left" vertical="center"/>
    </xf>
    <xf numFmtId="0" fontId="183" fillId="29" borderId="45" xfId="0" applyFont="1" applyFill="1" applyBorder="1"/>
    <xf numFmtId="170" fontId="183" fillId="29" borderId="36" xfId="322" applyNumberFormat="1" applyFont="1" applyFill="1" applyBorder="1"/>
    <xf numFmtId="0" fontId="183" fillId="29" borderId="44" xfId="0" applyFont="1" applyFill="1" applyBorder="1"/>
    <xf numFmtId="170" fontId="183" fillId="29" borderId="38" xfId="322" applyNumberFormat="1" applyFont="1" applyFill="1" applyBorder="1"/>
    <xf numFmtId="0" fontId="188" fillId="29" borderId="13" xfId="0" applyFont="1" applyFill="1" applyBorder="1"/>
    <xf numFmtId="170" fontId="188" fillId="29" borderId="39" xfId="322" applyNumberFormat="1" applyFont="1" applyFill="1" applyBorder="1"/>
    <xf numFmtId="170" fontId="183" fillId="29" borderId="37" xfId="322" applyNumberFormat="1" applyFont="1" applyFill="1" applyBorder="1"/>
    <xf numFmtId="170" fontId="183" fillId="29" borderId="37" xfId="322" applyNumberFormat="1" applyFont="1" applyFill="1" applyBorder="1" applyAlignment="1">
      <alignment horizontal="right"/>
    </xf>
    <xf numFmtId="0" fontId="188" fillId="29" borderId="45" xfId="0" applyFont="1" applyFill="1" applyBorder="1"/>
    <xf numFmtId="170" fontId="188" fillId="29" borderId="36" xfId="322" applyNumberFormat="1" applyFont="1" applyFill="1" applyBorder="1"/>
    <xf numFmtId="0" fontId="183" fillId="29" borderId="44" xfId="0" applyFont="1" applyFill="1" applyBorder="1" applyAlignment="1"/>
    <xf numFmtId="0" fontId="188" fillId="29" borderId="0" xfId="0" applyFont="1" applyFill="1" applyBorder="1"/>
    <xf numFmtId="170" fontId="188" fillId="29" borderId="37" xfId="322" applyNumberFormat="1" applyFont="1" applyFill="1" applyBorder="1"/>
    <xf numFmtId="0" fontId="183" fillId="29" borderId="0" xfId="0" quotePrefix="1" applyFont="1" applyFill="1"/>
    <xf numFmtId="0" fontId="188" fillId="29" borderId="0" xfId="0" applyFont="1" applyFill="1"/>
    <xf numFmtId="0" fontId="188" fillId="29" borderId="44" xfId="0" applyFont="1" applyFill="1" applyBorder="1"/>
    <xf numFmtId="0" fontId="184" fillId="29" borderId="44" xfId="0" applyFont="1" applyFill="1" applyBorder="1"/>
    <xf numFmtId="0" fontId="176" fillId="0" borderId="45" xfId="396" applyFont="1" applyBorder="1" applyAlignment="1" applyProtection="1">
      <alignment horizontal="left" vertical="center"/>
      <protection locked="0"/>
    </xf>
    <xf numFmtId="0" fontId="186" fillId="29" borderId="0" xfId="0" applyFont="1" applyFill="1" applyBorder="1"/>
    <xf numFmtId="0" fontId="186" fillId="29" borderId="0" xfId="0" applyFont="1" applyFill="1" applyBorder="1" applyAlignment="1" applyProtection="1">
      <alignment horizontal="left" vertical="top"/>
      <protection locked="0"/>
    </xf>
    <xf numFmtId="0" fontId="186" fillId="29" borderId="0" xfId="0" applyFont="1" applyFill="1" applyBorder="1" applyAlignment="1" applyProtection="1">
      <alignment horizontal="left"/>
      <protection locked="0"/>
    </xf>
    <xf numFmtId="0" fontId="186" fillId="29" borderId="0" xfId="0" applyFont="1" applyFill="1" applyBorder="1" applyProtection="1">
      <protection locked="0"/>
    </xf>
    <xf numFmtId="0" fontId="176" fillId="0" borderId="0" xfId="396" applyFont="1" applyBorder="1" applyAlignment="1" applyProtection="1">
      <alignment horizontal="left" vertical="center"/>
      <protection locked="0"/>
    </xf>
    <xf numFmtId="0" fontId="186" fillId="29" borderId="0" xfId="0" applyFont="1" applyFill="1" applyBorder="1" applyAlignment="1" applyProtection="1">
      <alignment wrapText="1"/>
      <protection locked="0"/>
    </xf>
    <xf numFmtId="0" fontId="186" fillId="29" borderId="0" xfId="0" applyNumberFormat="1" applyFont="1" applyFill="1" applyBorder="1" applyAlignment="1" applyProtection="1">
      <alignment horizontal="left"/>
      <protection locked="0"/>
    </xf>
    <xf numFmtId="0" fontId="186" fillId="29" borderId="44" xfId="0" applyNumberFormat="1" applyFont="1" applyFill="1" applyBorder="1" applyAlignment="1" applyProtection="1">
      <alignment horizontal="left"/>
      <protection locked="0"/>
    </xf>
    <xf numFmtId="0" fontId="178" fillId="0" borderId="45" xfId="396" applyFont="1" applyBorder="1" applyAlignment="1" applyProtection="1">
      <alignment horizontal="left"/>
      <protection locked="0"/>
    </xf>
    <xf numFmtId="0" fontId="178" fillId="0" borderId="0" xfId="396" applyFont="1" applyBorder="1" applyAlignment="1" applyProtection="1">
      <alignment horizontal="left"/>
      <protection locked="0"/>
    </xf>
    <xf numFmtId="0" fontId="183" fillId="0" borderId="0" xfId="0" applyFont="1" applyFill="1" applyBorder="1"/>
    <xf numFmtId="0" fontId="183" fillId="0" borderId="0" xfId="0" applyFont="1" applyFill="1" applyBorder="1" applyAlignment="1">
      <alignment wrapText="1"/>
    </xf>
    <xf numFmtId="0" fontId="206" fillId="0" borderId="0" xfId="397" applyFont="1" applyFill="1" applyBorder="1" applyAlignment="1">
      <alignment horizontal="left" vertical="center"/>
    </xf>
    <xf numFmtId="2" fontId="16" fillId="0" borderId="0" xfId="397" applyNumberFormat="1" applyFont="1"/>
    <xf numFmtId="0" fontId="20" fillId="45" borderId="0" xfId="397" applyFont="1" applyFill="1" applyAlignment="1">
      <alignment horizontal="left"/>
    </xf>
    <xf numFmtId="0" fontId="183" fillId="29" borderId="0" xfId="0" applyFont="1" applyFill="1" applyBorder="1" applyAlignment="1"/>
    <xf numFmtId="0" fontId="181" fillId="0" borderId="0" xfId="396" applyFont="1" applyAlignment="1"/>
    <xf numFmtId="0" fontId="204" fillId="0" borderId="0" xfId="396" applyFont="1" applyAlignment="1"/>
    <xf numFmtId="0" fontId="186" fillId="29" borderId="0" xfId="0" applyFont="1" applyFill="1" applyBorder="1" applyAlignment="1" applyProtection="1">
      <protection locked="0"/>
    </xf>
    <xf numFmtId="0" fontId="224" fillId="0" borderId="0" xfId="396" applyFont="1" applyAlignment="1">
      <alignment vertical="center"/>
    </xf>
    <xf numFmtId="0" fontId="225" fillId="29" borderId="0" xfId="0" applyFont="1" applyFill="1"/>
    <xf numFmtId="0" fontId="226" fillId="0" borderId="0" xfId="396" applyFont="1" applyAlignment="1">
      <alignment vertical="center"/>
    </xf>
    <xf numFmtId="0" fontId="16" fillId="0" borderId="0" xfId="378" applyFill="1"/>
    <xf numFmtId="165" fontId="201" fillId="0" borderId="0" xfId="396" applyNumberFormat="1" applyFont="1" applyAlignment="1">
      <alignment vertical="center"/>
    </xf>
    <xf numFmtId="14" fontId="198" fillId="0" borderId="0" xfId="396" applyNumberFormat="1" applyFont="1" applyFill="1" applyBorder="1" applyAlignment="1">
      <alignment horizontal="left" vertical="center"/>
    </xf>
    <xf numFmtId="255" fontId="183" fillId="0" borderId="37" xfId="396" applyNumberFormat="1" applyFont="1" applyBorder="1" applyAlignment="1" applyProtection="1">
      <protection locked="0"/>
    </xf>
    <xf numFmtId="174" fontId="198" fillId="0" borderId="38" xfId="396" applyNumberFormat="1" applyFont="1" applyBorder="1" applyAlignment="1">
      <alignment horizontal="right"/>
    </xf>
    <xf numFmtId="174" fontId="198" fillId="0" borderId="36" xfId="396" applyNumberFormat="1" applyFont="1" applyBorder="1" applyAlignment="1">
      <alignment horizontal="right" vertical="center"/>
    </xf>
    <xf numFmtId="0" fontId="194" fillId="0" borderId="0" xfId="396" applyFont="1" applyFill="1" applyBorder="1" applyAlignment="1">
      <alignment horizontal="left" vertical="center" indent="1"/>
    </xf>
    <xf numFmtId="165" fontId="198" fillId="0" borderId="40" xfId="396" applyNumberFormat="1" applyFont="1" applyBorder="1" applyAlignment="1">
      <alignment vertical="center"/>
    </xf>
    <xf numFmtId="165" fontId="198" fillId="0" borderId="41" xfId="396" applyNumberFormat="1" applyFont="1" applyBorder="1" applyAlignment="1">
      <alignment vertical="center"/>
    </xf>
    <xf numFmtId="165" fontId="198" fillId="0" borderId="42" xfId="396" applyNumberFormat="1" applyFont="1" applyBorder="1" applyAlignment="1">
      <alignment vertical="center"/>
    </xf>
    <xf numFmtId="165" fontId="198" fillId="0" borderId="46" xfId="396" applyNumberFormat="1" applyFont="1" applyBorder="1" applyAlignment="1">
      <alignment vertical="center"/>
    </xf>
    <xf numFmtId="165" fontId="198" fillId="0" borderId="45" xfId="396" applyNumberFormat="1" applyFont="1" applyBorder="1" applyAlignment="1">
      <alignment vertical="center"/>
    </xf>
    <xf numFmtId="165" fontId="198" fillId="0" borderId="47" xfId="396" applyNumberFormat="1" applyFont="1" applyBorder="1" applyAlignment="1">
      <alignment vertical="center"/>
    </xf>
    <xf numFmtId="0" fontId="200" fillId="0" borderId="47" xfId="396" applyFont="1" applyBorder="1" applyAlignment="1">
      <alignment vertical="center"/>
    </xf>
    <xf numFmtId="0" fontId="200" fillId="0" borderId="0" xfId="396" applyFont="1" applyBorder="1" applyAlignment="1">
      <alignment vertical="center"/>
    </xf>
    <xf numFmtId="0" fontId="183" fillId="0" borderId="13" xfId="396" applyFont="1" applyBorder="1" applyAlignment="1">
      <alignment horizontal="left" vertical="center"/>
    </xf>
    <xf numFmtId="0" fontId="192" fillId="0" borderId="0" xfId="396" applyFont="1" applyAlignment="1"/>
    <xf numFmtId="165" fontId="186" fillId="0" borderId="36" xfId="396" applyNumberFormat="1" applyFont="1" applyBorder="1" applyAlignment="1">
      <alignment vertical="center"/>
    </xf>
    <xf numFmtId="165" fontId="180" fillId="0" borderId="0" xfId="396" applyNumberFormat="1" applyFont="1" applyAlignment="1"/>
    <xf numFmtId="0" fontId="183" fillId="0" borderId="40" xfId="396" applyFont="1" applyBorder="1" applyAlignment="1">
      <alignment horizontal="left" wrapText="1"/>
    </xf>
    <xf numFmtId="165" fontId="180" fillId="0" borderId="36" xfId="396" applyNumberFormat="1" applyFont="1" applyBorder="1" applyAlignment="1">
      <alignment vertical="center"/>
    </xf>
    <xf numFmtId="165" fontId="180" fillId="0" borderId="37" xfId="396" applyNumberFormat="1" applyFont="1" applyBorder="1" applyAlignment="1">
      <alignment vertical="center"/>
    </xf>
    <xf numFmtId="165" fontId="180" fillId="0" borderId="38" xfId="396" applyNumberFormat="1" applyFont="1" applyBorder="1" applyAlignment="1">
      <alignment vertical="center"/>
    </xf>
    <xf numFmtId="165" fontId="180" fillId="0" borderId="39" xfId="396" applyNumberFormat="1" applyFont="1" applyBorder="1" applyAlignment="1">
      <alignment vertical="center"/>
    </xf>
    <xf numFmtId="173" fontId="180" fillId="0" borderId="36" xfId="396" applyNumberFormat="1" applyFont="1" applyBorder="1" applyAlignment="1">
      <alignment vertical="center"/>
    </xf>
    <xf numFmtId="165" fontId="190" fillId="0" borderId="39" xfId="396" applyNumberFormat="1" applyFont="1" applyBorder="1" applyAlignment="1">
      <alignment vertical="center"/>
    </xf>
    <xf numFmtId="0" fontId="27" fillId="0" borderId="0" xfId="393" applyFont="1" applyAlignment="1">
      <alignment vertical="center"/>
    </xf>
    <xf numFmtId="256" fontId="27" fillId="0" borderId="0" xfId="392" applyNumberFormat="1" applyFont="1" applyBorder="1" applyAlignment="1"/>
    <xf numFmtId="0" fontId="27" fillId="0" borderId="0" xfId="393" applyFont="1" applyBorder="1" applyAlignment="1"/>
    <xf numFmtId="0" fontId="84" fillId="0" borderId="0" xfId="393" applyFont="1" applyAlignment="1"/>
    <xf numFmtId="0" fontId="20" fillId="0" borderId="0" xfId="393" applyFont="1" applyAlignment="1"/>
    <xf numFmtId="49" fontId="20" fillId="0" borderId="0" xfId="392" applyNumberFormat="1" applyFont="1" applyBorder="1" applyAlignment="1">
      <alignment horizontal="right"/>
    </xf>
    <xf numFmtId="256" fontId="20" fillId="0" borderId="0" xfId="392" applyNumberFormat="1" applyFont="1" applyBorder="1" applyAlignment="1"/>
    <xf numFmtId="256" fontId="84" fillId="0" borderId="0" xfId="392" applyNumberFormat="1" applyFont="1" applyBorder="1" applyAlignment="1"/>
    <xf numFmtId="0" fontId="84" fillId="0" borderId="0" xfId="0" applyFont="1"/>
    <xf numFmtId="0" fontId="10" fillId="0" borderId="0" xfId="0" applyFont="1"/>
    <xf numFmtId="0" fontId="33" fillId="0" borderId="0" xfId="396" applyFont="1" applyAlignment="1">
      <alignment wrapText="1"/>
    </xf>
    <xf numFmtId="0" fontId="183" fillId="0" borderId="0" xfId="396" applyFont="1" applyBorder="1" applyAlignment="1">
      <alignment horizontal="left"/>
    </xf>
    <xf numFmtId="0" fontId="183" fillId="0" borderId="0" xfId="396" applyFont="1" applyBorder="1" applyAlignment="1">
      <alignment horizontal="left" wrapText="1"/>
    </xf>
    <xf numFmtId="170" fontId="183" fillId="29" borderId="39" xfId="396" applyNumberFormat="1" applyFont="1" applyFill="1" applyBorder="1" applyAlignment="1"/>
    <xf numFmtId="170" fontId="183" fillId="29" borderId="37" xfId="396" applyNumberFormat="1" applyFont="1" applyFill="1" applyBorder="1" applyAlignment="1"/>
    <xf numFmtId="0" fontId="183" fillId="0" borderId="0" xfId="396" applyFont="1" applyFill="1" applyBorder="1" applyAlignment="1">
      <alignment horizontal="left" wrapText="1"/>
    </xf>
    <xf numFmtId="170" fontId="183" fillId="29" borderId="38" xfId="396" applyNumberFormat="1" applyFont="1" applyFill="1" applyBorder="1" applyAlignment="1"/>
    <xf numFmtId="255" fontId="183" fillId="0" borderId="36" xfId="396" applyNumberFormat="1" applyFont="1" applyBorder="1" applyAlignment="1" applyProtection="1">
      <protection locked="0"/>
    </xf>
    <xf numFmtId="167" fontId="183" fillId="0" borderId="36" xfId="396" applyNumberFormat="1" applyFont="1" applyBorder="1" applyAlignment="1" applyProtection="1">
      <alignment horizontal="right" vertical="center"/>
      <protection locked="0"/>
    </xf>
    <xf numFmtId="167" fontId="183" fillId="0" borderId="37" xfId="396" applyNumberFormat="1" applyFont="1" applyBorder="1" applyAlignment="1" applyProtection="1">
      <alignment horizontal="right" vertical="center"/>
      <protection locked="0"/>
    </xf>
    <xf numFmtId="171" fontId="183" fillId="0" borderId="37" xfId="322" applyNumberFormat="1" applyFont="1" applyFill="1" applyBorder="1" applyProtection="1">
      <protection locked="0"/>
    </xf>
    <xf numFmtId="176" fontId="183" fillId="0" borderId="37" xfId="322" applyNumberFormat="1" applyFont="1" applyFill="1" applyBorder="1" applyProtection="1">
      <protection locked="0"/>
    </xf>
    <xf numFmtId="0" fontId="227" fillId="0" borderId="0" xfId="396" applyFont="1" applyFill="1" applyBorder="1" applyAlignment="1">
      <alignment vertical="center"/>
    </xf>
    <xf numFmtId="172" fontId="227" fillId="0" borderId="0" xfId="396" applyNumberFormat="1" applyFont="1" applyFill="1" applyBorder="1" applyAlignment="1">
      <alignment horizontal="right" vertical="center"/>
    </xf>
    <xf numFmtId="170" fontId="228" fillId="0" borderId="0" xfId="322" applyNumberFormat="1" applyFont="1" applyFill="1" applyBorder="1"/>
    <xf numFmtId="170" fontId="229" fillId="0" borderId="0" xfId="322" applyNumberFormat="1" applyFont="1" applyFill="1" applyBorder="1"/>
    <xf numFmtId="0" fontId="225" fillId="0" borderId="0" xfId="0" applyFont="1" applyFill="1" applyBorder="1"/>
    <xf numFmtId="170" fontId="225" fillId="0" borderId="0" xfId="0" applyNumberFormat="1" applyFont="1" applyFill="1" applyBorder="1"/>
    <xf numFmtId="0" fontId="175" fillId="0" borderId="0" xfId="0" applyFont="1" applyFill="1" applyBorder="1"/>
    <xf numFmtId="170" fontId="175" fillId="0" borderId="0" xfId="0" applyNumberFormat="1" applyFont="1" applyFill="1" applyBorder="1"/>
    <xf numFmtId="255" fontId="146" fillId="0" borderId="0" xfId="396" applyNumberFormat="1" applyFont="1" applyAlignment="1">
      <alignment vertical="center"/>
    </xf>
    <xf numFmtId="2" fontId="194" fillId="0" borderId="43" xfId="396" applyNumberFormat="1" applyFont="1" applyFill="1" applyBorder="1" applyAlignment="1">
      <alignment horizontal="left" vertical="center"/>
    </xf>
    <xf numFmtId="0" fontId="182" fillId="0" borderId="0" xfId="396" applyFont="1" applyFill="1" applyAlignment="1">
      <alignment vertical="center"/>
    </xf>
    <xf numFmtId="0" fontId="177" fillId="0" borderId="0" xfId="396" applyFont="1" applyFill="1"/>
    <xf numFmtId="0" fontId="16" fillId="0" borderId="0" xfId="397" applyFont="1" applyBorder="1"/>
    <xf numFmtId="0" fontId="183" fillId="0" borderId="41" xfId="396" applyFont="1" applyBorder="1" applyAlignment="1">
      <alignment horizontal="left" vertical="center" wrapText="1"/>
    </xf>
    <xf numFmtId="0" fontId="149" fillId="0" borderId="0" xfId="398" applyFont="1" applyAlignment="1">
      <alignment vertical="center"/>
    </xf>
    <xf numFmtId="0" fontId="149" fillId="0" borderId="0" xfId="398" applyFont="1" applyBorder="1" applyAlignment="1">
      <alignment vertical="center"/>
    </xf>
    <xf numFmtId="0" fontId="16" fillId="0" borderId="0" xfId="398" applyFont="1" applyAlignment="1">
      <alignment vertical="center"/>
    </xf>
    <xf numFmtId="49" fontId="186" fillId="0" borderId="36" xfId="398" applyNumberFormat="1" applyFont="1" applyFill="1" applyBorder="1" applyAlignment="1">
      <alignment horizontal="right" vertical="top"/>
    </xf>
    <xf numFmtId="49" fontId="186" fillId="0" borderId="37" xfId="398" applyNumberFormat="1" applyFont="1" applyFill="1" applyBorder="1" applyAlignment="1">
      <alignment horizontal="right" vertical="top"/>
    </xf>
    <xf numFmtId="0" fontId="184" fillId="0" borderId="42" xfId="398" applyFont="1" applyBorder="1" applyAlignment="1">
      <alignment horizontal="left" vertical="top"/>
    </xf>
    <xf numFmtId="49" fontId="186" fillId="0" borderId="38" xfId="398" applyNumberFormat="1" applyFont="1" applyFill="1" applyBorder="1" applyAlignment="1">
      <alignment horizontal="right" vertical="top"/>
    </xf>
    <xf numFmtId="167" fontId="184" fillId="0" borderId="0" xfId="398" applyNumberFormat="1" applyFont="1" applyBorder="1" applyAlignment="1">
      <alignment horizontal="center" vertical="top"/>
    </xf>
    <xf numFmtId="0" fontId="185" fillId="0" borderId="0" xfId="398" applyFont="1" applyBorder="1" applyAlignment="1">
      <alignment vertical="top"/>
    </xf>
    <xf numFmtId="170" fontId="186" fillId="29" borderId="36" xfId="398" applyNumberFormat="1" applyFont="1" applyFill="1" applyBorder="1" applyAlignment="1"/>
    <xf numFmtId="170" fontId="186" fillId="0" borderId="0" xfId="398" applyNumberFormat="1" applyFont="1" applyBorder="1" applyAlignment="1"/>
    <xf numFmtId="0" fontId="195" fillId="0" borderId="0" xfId="398" applyFont="1" applyBorder="1" applyAlignment="1">
      <alignment vertical="center"/>
    </xf>
    <xf numFmtId="0" fontId="186" fillId="0" borderId="0" xfId="398" applyFont="1" applyBorder="1" applyAlignment="1">
      <alignment horizontal="left" wrapText="1"/>
    </xf>
    <xf numFmtId="170" fontId="186" fillId="29" borderId="37" xfId="398" applyNumberFormat="1" applyFont="1" applyFill="1" applyBorder="1" applyAlignment="1"/>
    <xf numFmtId="170" fontId="186" fillId="0" borderId="0" xfId="398" applyNumberFormat="1" applyFont="1" applyFill="1" applyBorder="1" applyAlignment="1"/>
    <xf numFmtId="170" fontId="186" fillId="29" borderId="38" xfId="398" applyNumberFormat="1" applyFont="1" applyFill="1" applyBorder="1" applyAlignment="1"/>
    <xf numFmtId="0" fontId="179" fillId="0" borderId="13" xfId="398" applyFont="1" applyBorder="1" applyAlignment="1">
      <alignment horizontal="left" wrapText="1"/>
    </xf>
    <xf numFmtId="170" fontId="179" fillId="29" borderId="39" xfId="398" applyNumberFormat="1" applyFont="1" applyFill="1" applyBorder="1" applyAlignment="1"/>
    <xf numFmtId="170" fontId="179" fillId="0" borderId="0" xfId="398" applyNumberFormat="1" applyFont="1" applyFill="1" applyBorder="1" applyAlignment="1"/>
    <xf numFmtId="0" fontId="14" fillId="0" borderId="0" xfId="398" applyFont="1" applyAlignment="1">
      <alignment vertical="center"/>
    </xf>
    <xf numFmtId="0" fontId="16" fillId="0" borderId="0" xfId="398" applyFont="1" applyBorder="1"/>
    <xf numFmtId="0" fontId="16" fillId="0" borderId="0" xfId="398" applyFont="1"/>
    <xf numFmtId="0" fontId="186" fillId="0" borderId="0" xfId="398" applyFont="1" applyBorder="1" applyAlignment="1">
      <alignment horizontal="left"/>
    </xf>
    <xf numFmtId="0" fontId="174" fillId="0" borderId="0" xfId="396" applyFont="1" applyFill="1" applyAlignment="1"/>
    <xf numFmtId="0" fontId="179" fillId="0" borderId="45" xfId="398" applyFont="1" applyBorder="1" applyAlignment="1">
      <alignment horizontal="left" wrapText="1"/>
    </xf>
    <xf numFmtId="170" fontId="179" fillId="29" borderId="45" xfId="398" applyNumberFormat="1" applyFont="1" applyFill="1" applyBorder="1" applyAlignment="1"/>
    <xf numFmtId="170" fontId="186" fillId="29" borderId="0" xfId="398" applyNumberFormat="1" applyFont="1" applyFill="1" applyBorder="1" applyAlignment="1"/>
    <xf numFmtId="0" fontId="186" fillId="0" borderId="45" xfId="398" applyFont="1" applyBorder="1" applyAlignment="1">
      <alignment horizontal="left" wrapText="1"/>
    </xf>
    <xf numFmtId="0" fontId="186" fillId="0" borderId="40" xfId="398" applyFont="1" applyBorder="1" applyAlignment="1">
      <alignment horizontal="left"/>
    </xf>
    <xf numFmtId="0" fontId="186" fillId="0" borderId="44" xfId="398" applyFont="1" applyBorder="1" applyAlignment="1">
      <alignment horizontal="left"/>
    </xf>
    <xf numFmtId="0" fontId="194" fillId="0" borderId="0" xfId="398" applyFont="1" applyBorder="1" applyAlignment="1">
      <alignment horizontal="left"/>
    </xf>
    <xf numFmtId="3" fontId="16" fillId="0" borderId="0" xfId="397" applyNumberFormat="1" applyFont="1" applyFill="1"/>
    <xf numFmtId="255" fontId="16" fillId="0" borderId="0" xfId="0" applyNumberFormat="1" applyFont="1"/>
    <xf numFmtId="0" fontId="198" fillId="0" borderId="44" xfId="396" applyFont="1" applyFill="1" applyBorder="1" applyAlignment="1">
      <alignment horizontal="left" vertical="center" indent="2"/>
    </xf>
    <xf numFmtId="0" fontId="16" fillId="0" borderId="45" xfId="396" applyFont="1" applyBorder="1" applyAlignment="1">
      <alignment vertical="center"/>
    </xf>
    <xf numFmtId="0" fontId="0" fillId="0" borderId="0" xfId="0" applyAlignment="1">
      <alignment vertical="center"/>
    </xf>
    <xf numFmtId="0" fontId="10" fillId="0" borderId="0" xfId="0" applyFont="1" applyAlignment="1">
      <alignment vertical="center"/>
    </xf>
    <xf numFmtId="0" fontId="16" fillId="0" borderId="0" xfId="0" applyFont="1" applyAlignment="1">
      <alignment vertical="center"/>
    </xf>
    <xf numFmtId="0" fontId="20" fillId="0" borderId="0" xfId="0" applyFont="1" applyAlignment="1">
      <alignment horizontal="left"/>
    </xf>
    <xf numFmtId="3" fontId="20" fillId="0" borderId="0" xfId="0" applyNumberFormat="1" applyFont="1"/>
    <xf numFmtId="3" fontId="20" fillId="0" borderId="0" xfId="378" applyNumberFormat="1" applyFont="1" applyFill="1"/>
    <xf numFmtId="0" fontId="230" fillId="0" borderId="0" xfId="300" applyFont="1" applyAlignment="1" applyProtection="1">
      <alignment horizontal="left" vertical="top"/>
    </xf>
    <xf numFmtId="258" fontId="194" fillId="0" borderId="39" xfId="396" applyNumberFormat="1" applyFont="1" applyFill="1" applyBorder="1" applyAlignment="1">
      <alignment vertical="center"/>
    </xf>
    <xf numFmtId="261" fontId="195" fillId="0" borderId="37" xfId="396" applyNumberFormat="1" applyFont="1" applyBorder="1" applyAlignment="1"/>
    <xf numFmtId="261" fontId="195" fillId="0" borderId="38" xfId="396" applyNumberFormat="1" applyFont="1" applyBorder="1" applyAlignment="1"/>
    <xf numFmtId="261" fontId="186" fillId="0" borderId="36" xfId="396" applyNumberFormat="1" applyFont="1" applyBorder="1" applyAlignment="1"/>
    <xf numFmtId="261" fontId="186" fillId="0" borderId="37" xfId="396" applyNumberFormat="1" applyFont="1" applyBorder="1" applyAlignment="1"/>
    <xf numFmtId="261" fontId="186" fillId="0" borderId="38" xfId="396" applyNumberFormat="1" applyFont="1" applyBorder="1" applyAlignment="1"/>
    <xf numFmtId="261" fontId="179" fillId="0" borderId="45" xfId="396" applyNumberFormat="1" applyFont="1" applyBorder="1" applyAlignment="1"/>
    <xf numFmtId="260" fontId="183" fillId="29" borderId="37" xfId="322" applyNumberFormat="1" applyFont="1" applyFill="1" applyBorder="1"/>
    <xf numFmtId="260" fontId="183" fillId="29" borderId="38" xfId="322" applyNumberFormat="1" applyFont="1" applyFill="1" applyBorder="1"/>
    <xf numFmtId="260" fontId="183" fillId="0" borderId="37" xfId="322" applyNumberFormat="1" applyFont="1" applyFill="1" applyBorder="1" applyProtection="1">
      <protection locked="0"/>
    </xf>
    <xf numFmtId="261" fontId="185" fillId="29" borderId="37" xfId="607" applyNumberFormat="1" applyFont="1" applyFill="1" applyBorder="1" applyProtection="1">
      <protection locked="0"/>
    </xf>
    <xf numFmtId="260" fontId="27" fillId="0" borderId="36" xfId="395" applyNumberFormat="1" applyFont="1" applyBorder="1" applyAlignment="1" applyProtection="1">
      <alignment horizontal="center"/>
      <protection locked="0"/>
    </xf>
    <xf numFmtId="260" fontId="27" fillId="0" borderId="37" xfId="395" applyNumberFormat="1" applyFont="1" applyBorder="1" applyAlignment="1" applyProtection="1">
      <alignment horizontal="center"/>
      <protection locked="0"/>
    </xf>
    <xf numFmtId="260" fontId="27" fillId="0" borderId="38" xfId="395" applyNumberFormat="1" applyFont="1" applyBorder="1" applyAlignment="1" applyProtection="1">
      <alignment horizontal="center"/>
      <protection locked="0"/>
    </xf>
    <xf numFmtId="0" fontId="0" fillId="0" borderId="51" xfId="0" applyBorder="1"/>
    <xf numFmtId="0" fontId="231" fillId="0" borderId="0" xfId="396" applyFont="1" applyFill="1"/>
    <xf numFmtId="0" fontId="27" fillId="0" borderId="0" xfId="0" applyFont="1" applyAlignment="1">
      <alignment horizontal="left" vertical="center" indent="1"/>
    </xf>
    <xf numFmtId="0" fontId="17" fillId="0" borderId="0" xfId="0" applyFont="1"/>
    <xf numFmtId="0" fontId="27" fillId="0" borderId="0" xfId="0" applyFont="1" applyAlignment="1">
      <alignment vertical="top" wrapText="1"/>
    </xf>
    <xf numFmtId="0" fontId="16" fillId="0" borderId="0" xfId="0" applyFont="1" applyAlignment="1">
      <alignment vertical="top"/>
    </xf>
    <xf numFmtId="0" fontId="27" fillId="0" borderId="0" xfId="0" applyFont="1" applyAlignment="1">
      <alignment vertical="top"/>
    </xf>
    <xf numFmtId="0" fontId="0" fillId="0" borderId="0" xfId="0" applyAlignment="1">
      <alignment vertical="top"/>
    </xf>
    <xf numFmtId="0" fontId="175" fillId="0" borderId="0" xfId="396" applyFont="1" applyAlignment="1">
      <alignment vertical="top"/>
    </xf>
    <xf numFmtId="0" fontId="27" fillId="0" borderId="0" xfId="396" applyFont="1" applyAlignment="1">
      <alignment vertical="top"/>
    </xf>
    <xf numFmtId="0" fontId="16" fillId="0" borderId="0" xfId="396" applyFont="1" applyAlignment="1">
      <alignment vertical="top" wrapText="1"/>
    </xf>
    <xf numFmtId="37" fontId="27" fillId="0" borderId="0" xfId="598" applyNumberFormat="1" applyFont="1" applyFill="1" applyBorder="1" applyAlignment="1">
      <alignment vertical="top"/>
    </xf>
    <xf numFmtId="0" fontId="27" fillId="0" borderId="0" xfId="396" applyFont="1" applyBorder="1" applyAlignment="1">
      <alignment vertical="top"/>
    </xf>
    <xf numFmtId="0" fontId="214" fillId="0" borderId="0" xfId="396" applyFont="1" applyFill="1" applyAlignment="1">
      <alignment vertical="top"/>
    </xf>
    <xf numFmtId="0" fontId="27" fillId="0" borderId="0" xfId="396" applyFont="1" applyAlignment="1">
      <alignment vertical="top" wrapText="1"/>
    </xf>
    <xf numFmtId="0" fontId="20" fillId="0" borderId="0" xfId="0" applyFont="1" applyAlignment="1">
      <alignment vertical="top"/>
    </xf>
    <xf numFmtId="0" fontId="84" fillId="0" borderId="0" xfId="0" applyFont="1" applyAlignment="1"/>
    <xf numFmtId="171" fontId="175" fillId="29" borderId="0" xfId="322" applyNumberFormat="1" applyFont="1" applyFill="1" applyBorder="1" applyAlignment="1" applyProtection="1">
      <alignment vertical="top"/>
      <protection locked="0"/>
    </xf>
    <xf numFmtId="0" fontId="175" fillId="29" borderId="0" xfId="0" applyFont="1" applyFill="1" applyBorder="1" applyAlignment="1">
      <alignment vertical="top"/>
    </xf>
    <xf numFmtId="49" fontId="0" fillId="0" borderId="0" xfId="0" applyNumberFormat="1"/>
    <xf numFmtId="49" fontId="20" fillId="0" borderId="0" xfId="0" applyNumberFormat="1" applyFont="1" applyAlignment="1">
      <alignment wrapText="1"/>
    </xf>
    <xf numFmtId="49" fontId="0" fillId="0" borderId="0" xfId="0" applyNumberFormat="1" applyAlignment="1">
      <alignment wrapText="1"/>
    </xf>
    <xf numFmtId="0" fontId="230" fillId="0" borderId="0" xfId="300" applyFont="1" applyAlignment="1" applyProtection="1">
      <alignment vertical="top"/>
    </xf>
    <xf numFmtId="0" fontId="16" fillId="0" borderId="0" xfId="396" applyFont="1" applyAlignment="1"/>
    <xf numFmtId="0" fontId="0" fillId="0" borderId="0" xfId="0" applyAlignment="1"/>
    <xf numFmtId="0" fontId="232" fillId="0" borderId="13" xfId="0" applyFont="1" applyBorder="1" applyAlignment="1">
      <alignment vertical="top"/>
    </xf>
    <xf numFmtId="0" fontId="232" fillId="0" borderId="43" xfId="0" applyFont="1" applyBorder="1" applyAlignment="1">
      <alignment vertical="top" wrapText="1"/>
    </xf>
    <xf numFmtId="0" fontId="232" fillId="0" borderId="13" xfId="0" applyFont="1" applyBorder="1" applyAlignment="1">
      <alignment horizontal="left" vertical="top"/>
    </xf>
    <xf numFmtId="0" fontId="188" fillId="29" borderId="0" xfId="0" applyFont="1" applyFill="1" applyBorder="1" applyProtection="1">
      <protection locked="0"/>
    </xf>
    <xf numFmtId="49" fontId="202" fillId="0" borderId="51" xfId="0" applyNumberFormat="1" applyFont="1" applyBorder="1" applyAlignment="1">
      <alignment vertical="center"/>
    </xf>
    <xf numFmtId="49" fontId="17" fillId="0" borderId="0" xfId="0" applyNumberFormat="1" applyFont="1" applyAlignment="1">
      <alignment horizontal="left" vertical="center"/>
    </xf>
    <xf numFmtId="49" fontId="0" fillId="0" borderId="0" xfId="0" applyNumberFormat="1" applyAlignment="1">
      <alignment vertical="center"/>
    </xf>
    <xf numFmtId="172" fontId="183" fillId="0" borderId="39" xfId="396" applyNumberFormat="1" applyFont="1" applyFill="1" applyBorder="1" applyAlignment="1">
      <alignment horizontal="right" vertical="center"/>
    </xf>
    <xf numFmtId="49" fontId="183" fillId="0" borderId="39" xfId="396" applyNumberFormat="1" applyFont="1" applyFill="1" applyBorder="1" applyAlignment="1">
      <alignment horizontal="right" vertical="center"/>
    </xf>
    <xf numFmtId="0" fontId="183" fillId="0" borderId="0" xfId="396" applyFont="1" applyBorder="1" applyAlignment="1" applyProtection="1">
      <alignment horizontal="left" vertical="center"/>
      <protection locked="0"/>
    </xf>
    <xf numFmtId="165" fontId="183" fillId="0" borderId="37" xfId="396" applyNumberFormat="1" applyFont="1" applyBorder="1" applyAlignment="1" applyProtection="1">
      <alignment vertical="center"/>
      <protection locked="0"/>
    </xf>
    <xf numFmtId="165" fontId="184" fillId="0" borderId="37" xfId="396" applyNumberFormat="1" applyFont="1" applyBorder="1" applyAlignment="1" applyProtection="1">
      <alignment vertical="center"/>
      <protection locked="0"/>
    </xf>
    <xf numFmtId="165" fontId="184" fillId="0" borderId="37" xfId="396" applyNumberFormat="1" applyFont="1" applyFill="1" applyBorder="1" applyAlignment="1" applyProtection="1">
      <alignment vertical="center"/>
      <protection locked="0"/>
    </xf>
    <xf numFmtId="0" fontId="183" fillId="0" borderId="0" xfId="396" applyFont="1" applyFill="1" applyBorder="1" applyAlignment="1" applyProtection="1">
      <alignment horizontal="left" vertical="center"/>
      <protection locked="0"/>
    </xf>
    <xf numFmtId="165" fontId="183" fillId="0" borderId="37" xfId="396" applyNumberFormat="1" applyFont="1" applyFill="1" applyBorder="1" applyAlignment="1" applyProtection="1">
      <alignment vertical="center"/>
      <protection locked="0"/>
    </xf>
    <xf numFmtId="0" fontId="183" fillId="0" borderId="13" xfId="396" applyFont="1" applyFill="1" applyBorder="1" applyAlignment="1" applyProtection="1">
      <alignment horizontal="left" vertical="center"/>
      <protection locked="0"/>
    </xf>
    <xf numFmtId="165" fontId="183" fillId="0" borderId="37" xfId="396" applyNumberFormat="1" applyFont="1" applyBorder="1" applyAlignment="1" applyProtection="1">
      <protection locked="0"/>
    </xf>
    <xf numFmtId="0" fontId="183" fillId="0" borderId="44" xfId="396" applyFont="1" applyBorder="1" applyAlignment="1" applyProtection="1">
      <alignment horizontal="left" vertical="center"/>
      <protection locked="0"/>
    </xf>
    <xf numFmtId="165" fontId="183" fillId="0" borderId="38" xfId="396" applyNumberFormat="1" applyFont="1" applyBorder="1" applyAlignment="1" applyProtection="1">
      <alignment vertical="center"/>
      <protection locked="0"/>
    </xf>
    <xf numFmtId="0" fontId="183" fillId="0" borderId="0" xfId="396" applyFont="1" applyBorder="1" applyAlignment="1" applyProtection="1">
      <alignment horizontal="left" vertical="center" wrapText="1"/>
      <protection locked="0"/>
    </xf>
    <xf numFmtId="165" fontId="183" fillId="0" borderId="36" xfId="396" applyNumberFormat="1" applyFont="1" applyBorder="1" applyAlignment="1" applyProtection="1">
      <alignment vertical="center"/>
      <protection locked="0"/>
    </xf>
    <xf numFmtId="0" fontId="183" fillId="0" borderId="0" xfId="396" applyFont="1" applyAlignment="1" applyProtection="1">
      <alignment horizontal="left" vertical="center"/>
      <protection locked="0"/>
    </xf>
    <xf numFmtId="0" fontId="183" fillId="0" borderId="45" xfId="396" applyFont="1" applyBorder="1" applyAlignment="1" applyProtection="1">
      <alignment horizontal="left" vertical="center"/>
      <protection locked="0"/>
    </xf>
    <xf numFmtId="0" fontId="188" fillId="0" borderId="13" xfId="396" applyFont="1" applyBorder="1" applyAlignment="1" applyProtection="1">
      <alignment horizontal="left" vertical="center"/>
      <protection locked="0"/>
    </xf>
    <xf numFmtId="165" fontId="188" fillId="0" borderId="39" xfId="396" applyNumberFormat="1" applyFont="1" applyBorder="1" applyAlignment="1" applyProtection="1">
      <alignment vertical="center"/>
      <protection locked="0"/>
    </xf>
    <xf numFmtId="0" fontId="188" fillId="0" borderId="44" xfId="396" applyFont="1" applyBorder="1" applyAlignment="1">
      <alignment vertical="top"/>
    </xf>
    <xf numFmtId="258" fontId="183" fillId="0" borderId="37" xfId="396" applyNumberFormat="1" applyFont="1" applyFill="1" applyBorder="1" applyAlignment="1" applyProtection="1">
      <alignment vertical="center"/>
      <protection locked="0"/>
    </xf>
    <xf numFmtId="259" fontId="183" fillId="0" borderId="37" xfId="396" applyNumberFormat="1" applyFont="1" applyFill="1" applyBorder="1" applyAlignment="1" applyProtection="1">
      <alignment vertical="center"/>
      <protection locked="0"/>
    </xf>
    <xf numFmtId="259" fontId="183" fillId="0" borderId="37" xfId="396" applyNumberFormat="1" applyFont="1" applyFill="1" applyBorder="1" applyAlignment="1" applyProtection="1">
      <protection locked="0"/>
    </xf>
    <xf numFmtId="258" fontId="183" fillId="0" borderId="37" xfId="396" applyNumberFormat="1" applyFont="1" applyBorder="1" applyAlignment="1" applyProtection="1">
      <alignment vertical="center"/>
      <protection locked="0"/>
    </xf>
    <xf numFmtId="0" fontId="183" fillId="0" borderId="0" xfId="396" applyFont="1" applyFill="1" applyBorder="1" applyAlignment="1" applyProtection="1">
      <alignment horizontal="left" vertical="center" wrapText="1"/>
      <protection locked="0"/>
    </xf>
    <xf numFmtId="258" fontId="183" fillId="0" borderId="37" xfId="396" applyNumberFormat="1" applyFont="1" applyFill="1" applyBorder="1" applyAlignment="1" applyProtection="1">
      <alignment horizontal="right"/>
      <protection locked="0"/>
    </xf>
    <xf numFmtId="258" fontId="183" fillId="0" borderId="37" xfId="396" applyNumberFormat="1" applyFont="1" applyFill="1" applyBorder="1" applyAlignment="1" applyProtection="1">
      <alignment horizontal="right" vertical="center"/>
      <protection locked="0"/>
    </xf>
    <xf numFmtId="0" fontId="188" fillId="0" borderId="0" xfId="396" applyFont="1" applyAlignment="1">
      <alignment vertical="center"/>
    </xf>
    <xf numFmtId="174" fontId="183" fillId="0" borderId="36" xfId="397" applyNumberFormat="1" applyFont="1" applyBorder="1" applyAlignment="1">
      <alignment horizontal="right"/>
    </xf>
    <xf numFmtId="174" fontId="183" fillId="0" borderId="36" xfId="397" applyNumberFormat="1" applyFont="1" applyFill="1" applyBorder="1" applyAlignment="1">
      <alignment horizontal="right"/>
    </xf>
    <xf numFmtId="0" fontId="184" fillId="0" borderId="44" xfId="397" applyFont="1" applyBorder="1" applyAlignment="1">
      <alignment horizontal="left" vertical="center"/>
    </xf>
    <xf numFmtId="174" fontId="183" fillId="0" borderId="38" xfId="397" applyNumberFormat="1" applyFont="1" applyFill="1" applyBorder="1" applyAlignment="1">
      <alignment horizontal="right" vertical="center"/>
    </xf>
    <xf numFmtId="49" fontId="183" fillId="0" borderId="38" xfId="397" applyNumberFormat="1" applyFont="1" applyFill="1" applyBorder="1" applyAlignment="1">
      <alignment horizontal="right" vertical="center"/>
    </xf>
    <xf numFmtId="0" fontId="183" fillId="0" borderId="45" xfId="397" applyFont="1" applyBorder="1" applyAlignment="1">
      <alignment horizontal="left" vertical="center"/>
    </xf>
    <xf numFmtId="37" fontId="183" fillId="0" borderId="36" xfId="397" applyNumberFormat="1" applyFont="1" applyBorder="1" applyAlignment="1">
      <alignment horizontal="right" vertical="center"/>
    </xf>
    <xf numFmtId="0" fontId="183" fillId="0" borderId="0" xfId="397" applyFont="1" applyBorder="1" applyAlignment="1">
      <alignment horizontal="left" vertical="center"/>
    </xf>
    <xf numFmtId="37" fontId="183" fillId="0" borderId="37" xfId="397" applyNumberFormat="1" applyFont="1" applyBorder="1" applyAlignment="1">
      <alignment vertical="center"/>
    </xf>
    <xf numFmtId="37" fontId="183" fillId="0" borderId="37" xfId="397" applyNumberFormat="1" applyFont="1" applyFill="1" applyBorder="1" applyAlignment="1">
      <alignment vertical="center"/>
    </xf>
    <xf numFmtId="0" fontId="183" fillId="0" borderId="44" xfId="397" applyFont="1" applyBorder="1" applyAlignment="1">
      <alignment horizontal="left" vertical="center"/>
    </xf>
    <xf numFmtId="37" fontId="183" fillId="0" borderId="38" xfId="397" applyNumberFormat="1" applyFont="1" applyFill="1" applyBorder="1" applyAlignment="1">
      <alignment vertical="center"/>
    </xf>
    <xf numFmtId="0" fontId="183" fillId="0" borderId="13" xfId="397" applyFont="1" applyBorder="1" applyAlignment="1">
      <alignment horizontal="left" vertical="center"/>
    </xf>
    <xf numFmtId="258" fontId="183" fillId="0" borderId="39" xfId="397" applyNumberFormat="1" applyFont="1" applyFill="1" applyBorder="1" applyAlignment="1">
      <alignment vertical="center"/>
    </xf>
    <xf numFmtId="0" fontId="184" fillId="0" borderId="0" xfId="396" applyFont="1" applyFill="1" applyBorder="1" applyAlignment="1" applyProtection="1">
      <alignment horizontal="left" vertical="center" indent="1"/>
      <protection locked="0"/>
    </xf>
    <xf numFmtId="165" fontId="183" fillId="0" borderId="38" xfId="396" applyNumberFormat="1" applyFont="1" applyFill="1" applyBorder="1" applyAlignment="1" applyProtection="1">
      <alignment vertical="center"/>
      <protection locked="0"/>
    </xf>
    <xf numFmtId="0" fontId="183" fillId="0" borderId="45" xfId="396" applyFont="1" applyFill="1" applyBorder="1" applyAlignment="1" applyProtection="1">
      <alignment horizontal="left" vertical="center"/>
      <protection locked="0"/>
    </xf>
    <xf numFmtId="261" fontId="183" fillId="0" borderId="36" xfId="396" applyNumberFormat="1" applyFont="1" applyFill="1" applyBorder="1" applyAlignment="1" applyProtection="1">
      <alignment vertical="center"/>
      <protection locked="0"/>
    </xf>
    <xf numFmtId="0" fontId="183" fillId="0" borderId="44" xfId="396" applyFont="1" applyFill="1" applyBorder="1" applyAlignment="1" applyProtection="1">
      <alignment horizontal="left" vertical="center"/>
      <protection locked="0"/>
    </xf>
    <xf numFmtId="261" fontId="183" fillId="0" borderId="38" xfId="396" applyNumberFormat="1" applyFont="1" applyBorder="1" applyAlignment="1" applyProtection="1">
      <alignment vertical="center"/>
      <protection locked="0"/>
    </xf>
    <xf numFmtId="261" fontId="183" fillId="0" borderId="38" xfId="396" applyNumberFormat="1" applyFont="1" applyFill="1" applyBorder="1" applyAlignment="1" applyProtection="1">
      <alignment vertical="center"/>
      <protection locked="0"/>
    </xf>
    <xf numFmtId="0" fontId="183" fillId="0" borderId="13" xfId="396" applyFont="1" applyBorder="1" applyAlignment="1" applyProtection="1">
      <alignment horizontal="left" vertical="center"/>
      <protection locked="0"/>
    </xf>
    <xf numFmtId="0" fontId="184" fillId="0" borderId="0" xfId="396" applyFont="1" applyFill="1" applyBorder="1" applyAlignment="1">
      <alignment horizontal="left" vertical="center"/>
    </xf>
    <xf numFmtId="0" fontId="183" fillId="0" borderId="0" xfId="396" applyFont="1" applyFill="1" applyBorder="1" applyAlignment="1">
      <alignment horizontal="left" vertical="center" indent="1"/>
    </xf>
    <xf numFmtId="260" fontId="183" fillId="0" borderId="37" xfId="396" applyNumberFormat="1" applyFont="1" applyFill="1" applyBorder="1" applyAlignment="1">
      <alignment vertical="center"/>
    </xf>
    <xf numFmtId="260" fontId="188" fillId="0" borderId="39" xfId="396" applyNumberFormat="1" applyFont="1" applyFill="1" applyBorder="1" applyAlignment="1">
      <alignment vertical="center"/>
    </xf>
    <xf numFmtId="0" fontId="183" fillId="0" borderId="0" xfId="396" applyFont="1" applyFill="1" applyBorder="1" applyAlignment="1">
      <alignment horizontal="left" vertical="center"/>
    </xf>
    <xf numFmtId="260" fontId="183" fillId="0" borderId="36" xfId="396" applyNumberFormat="1" applyFont="1" applyFill="1" applyBorder="1" applyAlignment="1">
      <alignment vertical="center"/>
    </xf>
    <xf numFmtId="0" fontId="183" fillId="0" borderId="45" xfId="396" applyFont="1" applyBorder="1" applyAlignment="1">
      <alignment horizontal="left" vertical="center"/>
    </xf>
    <xf numFmtId="165" fontId="183" fillId="0" borderId="36" xfId="396" applyNumberFormat="1" applyFont="1" applyFill="1" applyBorder="1" applyAlignment="1">
      <alignment vertical="center"/>
    </xf>
    <xf numFmtId="165" fontId="183" fillId="0" borderId="36" xfId="396" applyNumberFormat="1" applyFont="1" applyBorder="1" applyAlignment="1">
      <alignment vertical="center"/>
    </xf>
    <xf numFmtId="0" fontId="183" fillId="0" borderId="0" xfId="396" applyFont="1" applyBorder="1" applyAlignment="1">
      <alignment horizontal="left" vertical="center"/>
    </xf>
    <xf numFmtId="165" fontId="183" fillId="0" borderId="37" xfId="396" applyNumberFormat="1" applyFont="1" applyFill="1" applyBorder="1" applyAlignment="1">
      <alignment vertical="center"/>
    </xf>
    <xf numFmtId="165" fontId="183" fillId="0" borderId="37" xfId="396" applyNumberFormat="1" applyFont="1" applyBorder="1" applyAlignment="1">
      <alignment vertical="center"/>
    </xf>
    <xf numFmtId="0" fontId="183" fillId="0" borderId="13" xfId="396" applyFont="1" applyFill="1" applyBorder="1" applyAlignment="1">
      <alignment horizontal="left" vertical="center"/>
    </xf>
    <xf numFmtId="165" fontId="183" fillId="0" borderId="39" xfId="396" applyNumberFormat="1" applyFont="1" applyFill="1" applyBorder="1" applyAlignment="1">
      <alignment vertical="center"/>
    </xf>
    <xf numFmtId="165" fontId="183" fillId="0" borderId="37" xfId="396" applyNumberFormat="1" applyFont="1" applyBorder="1" applyAlignment="1"/>
    <xf numFmtId="165" fontId="183" fillId="0" borderId="37" xfId="396" applyNumberFormat="1" applyFont="1" applyBorder="1" applyAlignment="1">
      <alignment horizontal="right" vertical="center"/>
    </xf>
    <xf numFmtId="165" fontId="183" fillId="0" borderId="37" xfId="396" applyNumberFormat="1" applyFont="1" applyFill="1" applyBorder="1" applyAlignment="1"/>
    <xf numFmtId="0" fontId="188" fillId="0" borderId="45" xfId="396" applyFont="1" applyBorder="1" applyAlignment="1">
      <alignment horizontal="left" vertical="center"/>
    </xf>
    <xf numFmtId="175" fontId="188" fillId="0" borderId="36" xfId="396" applyNumberFormat="1" applyFont="1" applyFill="1" applyBorder="1" applyAlignment="1">
      <alignment vertical="center"/>
    </xf>
    <xf numFmtId="0" fontId="188" fillId="0" borderId="0" xfId="396" applyFont="1" applyBorder="1" applyAlignment="1">
      <alignment horizontal="left" vertical="center"/>
    </xf>
    <xf numFmtId="165" fontId="188" fillId="0" borderId="37" xfId="396" applyNumberFormat="1" applyFont="1" applyFill="1" applyBorder="1" applyAlignment="1">
      <alignment vertical="center"/>
    </xf>
    <xf numFmtId="165" fontId="188" fillId="0" borderId="37" xfId="396" applyNumberFormat="1" applyFont="1" applyBorder="1" applyAlignment="1">
      <alignment vertical="center"/>
    </xf>
    <xf numFmtId="261" fontId="184" fillId="0" borderId="38" xfId="396" applyNumberFormat="1" applyFont="1" applyBorder="1" applyAlignment="1">
      <alignment vertical="center"/>
    </xf>
    <xf numFmtId="165" fontId="183" fillId="0" borderId="36" xfId="396" applyNumberFormat="1" applyFont="1" applyFill="1" applyBorder="1" applyAlignment="1"/>
    <xf numFmtId="165" fontId="183" fillId="0" borderId="38" xfId="396" applyNumberFormat="1" applyFont="1" applyFill="1" applyBorder="1" applyAlignment="1"/>
    <xf numFmtId="165" fontId="183" fillId="0" borderId="38" xfId="396" applyNumberFormat="1" applyFont="1" applyBorder="1" applyAlignment="1">
      <alignment vertical="center"/>
    </xf>
    <xf numFmtId="173" fontId="183" fillId="0" borderId="37" xfId="396" applyNumberFormat="1" applyFont="1" applyBorder="1" applyAlignment="1"/>
    <xf numFmtId="173" fontId="183" fillId="0" borderId="37" xfId="396" applyNumberFormat="1" applyFont="1" applyFill="1" applyBorder="1" applyAlignment="1"/>
    <xf numFmtId="165" fontId="183" fillId="0" borderId="39" xfId="396" applyNumberFormat="1" applyFont="1" applyBorder="1" applyAlignment="1"/>
    <xf numFmtId="165" fontId="183" fillId="0" borderId="36" xfId="396" applyNumberFormat="1" applyFont="1" applyBorder="1" applyAlignment="1"/>
    <xf numFmtId="0" fontId="183" fillId="0" borderId="13" xfId="396" applyFont="1" applyBorder="1" applyAlignment="1">
      <alignment horizontal="left" wrapText="1"/>
    </xf>
    <xf numFmtId="0" fontId="184" fillId="0" borderId="0" xfId="396" applyFont="1" applyAlignment="1">
      <alignment vertical="center"/>
    </xf>
    <xf numFmtId="174" fontId="183" fillId="0" borderId="37" xfId="396" applyNumberFormat="1" applyFont="1" applyBorder="1" applyAlignment="1">
      <alignment horizontal="right" vertical="center"/>
    </xf>
    <xf numFmtId="174" fontId="183" fillId="0" borderId="37" xfId="396" applyNumberFormat="1" applyFont="1" applyFill="1" applyBorder="1" applyAlignment="1">
      <alignment horizontal="right" vertical="center"/>
    </xf>
    <xf numFmtId="37" fontId="183" fillId="0" borderId="40" xfId="396" applyNumberFormat="1" applyFont="1" applyFill="1" applyBorder="1" applyAlignment="1">
      <alignment horizontal="left" vertical="center"/>
    </xf>
    <xf numFmtId="165" fontId="185" fillId="0" borderId="36" xfId="396" applyNumberFormat="1" applyFont="1" applyFill="1" applyBorder="1" applyAlignment="1">
      <alignment vertical="center"/>
    </xf>
    <xf numFmtId="173" fontId="185" fillId="0" borderId="36" xfId="396" applyNumberFormat="1" applyFont="1" applyFill="1" applyBorder="1" applyAlignment="1">
      <alignment vertical="center"/>
    </xf>
    <xf numFmtId="37" fontId="183" fillId="0" borderId="41" xfId="396" applyNumberFormat="1" applyFont="1" applyFill="1" applyBorder="1" applyAlignment="1">
      <alignment horizontal="left" vertical="center"/>
    </xf>
    <xf numFmtId="165" fontId="185" fillId="0" borderId="37" xfId="396" applyNumberFormat="1" applyFont="1" applyFill="1" applyBorder="1" applyAlignment="1">
      <alignment vertical="center"/>
    </xf>
    <xf numFmtId="173" fontId="185" fillId="0" borderId="37" xfId="396" applyNumberFormat="1" applyFont="1" applyFill="1" applyBorder="1" applyAlignment="1">
      <alignment vertical="center"/>
    </xf>
    <xf numFmtId="0" fontId="183" fillId="0" borderId="41" xfId="396" applyFont="1" applyFill="1" applyBorder="1" applyAlignment="1">
      <alignment horizontal="left" vertical="center"/>
    </xf>
    <xf numFmtId="0" fontId="183" fillId="0" borderId="42" xfId="396" applyFont="1" applyFill="1" applyBorder="1" applyAlignment="1">
      <alignment horizontal="left" vertical="center"/>
    </xf>
    <xf numFmtId="165" fontId="183" fillId="0" borderId="38" xfId="396" applyNumberFormat="1" applyFont="1" applyFill="1" applyBorder="1" applyAlignment="1">
      <alignment vertical="center"/>
    </xf>
    <xf numFmtId="0" fontId="188" fillId="0" borderId="43" xfId="396" applyFont="1" applyFill="1" applyBorder="1" applyAlignment="1">
      <alignment horizontal="left" vertical="center"/>
    </xf>
    <xf numFmtId="165" fontId="188" fillId="0" borderId="39" xfId="396" applyNumberFormat="1" applyFont="1" applyBorder="1" applyAlignment="1">
      <alignment vertical="center"/>
    </xf>
    <xf numFmtId="0" fontId="188" fillId="0" borderId="13" xfId="396" applyFont="1" applyBorder="1" applyAlignment="1">
      <alignment horizontal="left" vertical="center"/>
    </xf>
    <xf numFmtId="165" fontId="188" fillId="0" borderId="39" xfId="396" applyNumberFormat="1" applyFont="1" applyFill="1" applyBorder="1" applyAlignment="1">
      <alignment horizontal="right" vertical="center"/>
    </xf>
    <xf numFmtId="172" fontId="183" fillId="0" borderId="36" xfId="396" applyNumberFormat="1" applyFont="1" applyFill="1" applyBorder="1" applyAlignment="1">
      <alignment horizontal="right" vertical="center"/>
    </xf>
    <xf numFmtId="0" fontId="183" fillId="0" borderId="45" xfId="396" applyFont="1" applyFill="1" applyBorder="1" applyAlignment="1">
      <alignment horizontal="left" vertical="center"/>
    </xf>
    <xf numFmtId="0" fontId="183" fillId="0" borderId="44" xfId="396" quotePrefix="1" applyFont="1" applyFill="1" applyBorder="1" applyAlignment="1">
      <alignment horizontal="left" vertical="center" indent="1"/>
    </xf>
    <xf numFmtId="261" fontId="183" fillId="0" borderId="36" xfId="396" applyNumberFormat="1" applyFont="1" applyFill="1" applyBorder="1" applyAlignment="1">
      <alignment vertical="center"/>
    </xf>
    <xf numFmtId="261" fontId="183" fillId="0" borderId="38" xfId="396" applyNumberFormat="1" applyFont="1" applyFill="1" applyBorder="1" applyAlignment="1">
      <alignment vertical="center"/>
    </xf>
    <xf numFmtId="0" fontId="217" fillId="0" borderId="41" xfId="0" applyFont="1" applyBorder="1"/>
    <xf numFmtId="180" fontId="185" fillId="0" borderId="36" xfId="0" applyNumberFormat="1" applyFont="1" applyBorder="1"/>
    <xf numFmtId="180" fontId="185" fillId="0" borderId="37" xfId="0" applyNumberFormat="1" applyFont="1" applyBorder="1"/>
    <xf numFmtId="180" fontId="218" fillId="0" borderId="39" xfId="378" applyNumberFormat="1" applyFont="1" applyFill="1" applyBorder="1"/>
    <xf numFmtId="174" fontId="183" fillId="0" borderId="39" xfId="396" applyNumberFormat="1" applyFont="1" applyBorder="1" applyAlignment="1">
      <alignment horizontal="right" vertical="center"/>
    </xf>
    <xf numFmtId="262" fontId="183" fillId="0" borderId="36" xfId="397" applyNumberFormat="1" applyFont="1" applyBorder="1" applyAlignment="1">
      <alignment horizontal="right" vertical="center"/>
    </xf>
    <xf numFmtId="262" fontId="183" fillId="0" borderId="38" xfId="397" applyNumberFormat="1" applyFont="1" applyBorder="1" applyAlignment="1">
      <alignment vertical="center"/>
    </xf>
    <xf numFmtId="262" fontId="183" fillId="0" borderId="38" xfId="397" applyNumberFormat="1" applyFont="1" applyFill="1" applyBorder="1" applyAlignment="1">
      <alignment vertical="center"/>
    </xf>
    <xf numFmtId="180" fontId="183" fillId="0" borderId="36" xfId="396" applyNumberFormat="1" applyFont="1" applyBorder="1" applyAlignment="1">
      <alignment vertical="center"/>
    </xf>
    <xf numFmtId="180" fontId="183" fillId="0" borderId="37" xfId="396" applyNumberFormat="1" applyFont="1" applyBorder="1" applyAlignment="1">
      <alignment vertical="center"/>
    </xf>
    <xf numFmtId="0" fontId="183" fillId="0" borderId="41" xfId="396" applyFont="1" applyBorder="1" applyAlignment="1">
      <alignment vertical="center"/>
    </xf>
    <xf numFmtId="0" fontId="183" fillId="0" borderId="42" xfId="396" applyFont="1" applyBorder="1" applyAlignment="1">
      <alignment vertical="center"/>
    </xf>
    <xf numFmtId="0" fontId="188" fillId="0" borderId="42" xfId="396" applyFont="1" applyFill="1" applyBorder="1" applyAlignment="1">
      <alignment horizontal="left" vertical="center"/>
    </xf>
    <xf numFmtId="180" fontId="188" fillId="0" borderId="39" xfId="396" quotePrefix="1" applyNumberFormat="1" applyFont="1" applyBorder="1" applyAlignment="1">
      <alignment horizontal="right" vertical="center"/>
    </xf>
    <xf numFmtId="170" fontId="183" fillId="0" borderId="36" xfId="396" applyNumberFormat="1" applyFont="1" applyFill="1" applyBorder="1" applyAlignment="1" applyProtection="1">
      <alignment vertical="center"/>
      <protection locked="0"/>
    </xf>
    <xf numFmtId="170" fontId="184" fillId="0" borderId="36" xfId="396" applyNumberFormat="1" applyFont="1" applyFill="1" applyBorder="1" applyAlignment="1" applyProtection="1">
      <alignment vertical="center"/>
      <protection locked="0"/>
    </xf>
    <xf numFmtId="170" fontId="183" fillId="0" borderId="37" xfId="396" applyNumberFormat="1" applyFont="1" applyFill="1" applyBorder="1" applyAlignment="1" applyProtection="1">
      <alignment vertical="center"/>
      <protection locked="0"/>
    </xf>
    <xf numFmtId="170" fontId="184" fillId="0" borderId="37" xfId="396" applyNumberFormat="1" applyFont="1" applyFill="1" applyBorder="1" applyAlignment="1" applyProtection="1">
      <alignment vertical="center"/>
      <protection locked="0"/>
    </xf>
    <xf numFmtId="170" fontId="183" fillId="0" borderId="38" xfId="396" applyNumberFormat="1" applyFont="1" applyFill="1" applyBorder="1" applyAlignment="1" applyProtection="1">
      <alignment vertical="center"/>
      <protection locked="0"/>
    </xf>
    <xf numFmtId="170" fontId="184" fillId="0" borderId="38" xfId="396" applyNumberFormat="1" applyFont="1" applyFill="1" applyBorder="1" applyAlignment="1" applyProtection="1">
      <alignment vertical="center"/>
      <protection locked="0"/>
    </xf>
    <xf numFmtId="170" fontId="188" fillId="0" borderId="39" xfId="396" applyNumberFormat="1" applyFont="1" applyFill="1" applyBorder="1" applyAlignment="1" applyProtection="1">
      <alignment vertical="center"/>
      <protection locked="0"/>
    </xf>
    <xf numFmtId="165" fontId="188" fillId="0" borderId="37" xfId="396" applyNumberFormat="1" applyFont="1" applyFill="1" applyBorder="1" applyAlignment="1" applyProtection="1">
      <alignment vertical="center"/>
      <protection locked="0"/>
    </xf>
    <xf numFmtId="165" fontId="188" fillId="0" borderId="39" xfId="396" applyNumberFormat="1" applyFont="1" applyFill="1" applyBorder="1" applyAlignment="1" applyProtection="1">
      <alignment vertical="center"/>
      <protection locked="0"/>
    </xf>
    <xf numFmtId="170" fontId="219" fillId="0" borderId="39" xfId="396" applyNumberFormat="1" applyFont="1" applyFill="1" applyBorder="1" applyAlignment="1" applyProtection="1">
      <alignment vertical="center"/>
      <protection locked="0"/>
    </xf>
    <xf numFmtId="49" fontId="27" fillId="0" borderId="39" xfId="395" applyNumberFormat="1" applyFont="1" applyFill="1" applyBorder="1" applyAlignment="1" applyProtection="1">
      <alignment horizontal="center" vertical="center"/>
      <protection locked="0"/>
    </xf>
    <xf numFmtId="170" fontId="183" fillId="0" borderId="37" xfId="396" applyNumberFormat="1" applyFont="1" applyFill="1" applyBorder="1" applyAlignment="1">
      <alignment vertical="center"/>
    </xf>
    <xf numFmtId="0" fontId="183" fillId="0" borderId="44" xfId="396" applyFont="1" applyBorder="1" applyAlignment="1">
      <alignment horizontal="left" vertical="center"/>
    </xf>
    <xf numFmtId="170" fontId="183" fillId="0" borderId="38" xfId="396" applyNumberFormat="1" applyFont="1" applyFill="1" applyBorder="1" applyAlignment="1">
      <alignment vertical="center"/>
    </xf>
    <xf numFmtId="165" fontId="188" fillId="0" borderId="36" xfId="396" applyNumberFormat="1" applyFont="1" applyFill="1" applyBorder="1" applyAlignment="1">
      <alignment vertical="center"/>
    </xf>
    <xf numFmtId="260" fontId="183" fillId="0" borderId="37" xfId="396" applyNumberFormat="1" applyFont="1" applyFill="1" applyBorder="1" applyAlignment="1"/>
    <xf numFmtId="0" fontId="183" fillId="45" borderId="0" xfId="396" quotePrefix="1" applyFont="1" applyFill="1" applyBorder="1" applyAlignment="1">
      <alignment horizontal="left" indent="1"/>
    </xf>
    <xf numFmtId="260" fontId="183" fillId="0" borderId="37" xfId="396" applyNumberFormat="1" applyFont="1" applyBorder="1" applyAlignment="1"/>
    <xf numFmtId="0" fontId="183" fillId="45" borderId="44" xfId="396" quotePrefix="1" applyFont="1" applyFill="1" applyBorder="1" applyAlignment="1">
      <alignment horizontal="left" indent="1"/>
    </xf>
    <xf numFmtId="260" fontId="183" fillId="0" borderId="38" xfId="396" applyNumberFormat="1" applyFont="1" applyFill="1" applyBorder="1" applyAlignment="1"/>
    <xf numFmtId="260" fontId="183" fillId="0" borderId="38" xfId="396" applyNumberFormat="1" applyFont="1" applyBorder="1" applyAlignment="1"/>
    <xf numFmtId="0" fontId="183" fillId="0" borderId="44" xfId="396" applyFont="1" applyBorder="1" applyAlignment="1">
      <alignment horizontal="left" vertical="center" wrapText="1"/>
    </xf>
    <xf numFmtId="170" fontId="177" fillId="0" borderId="0" xfId="396" applyNumberFormat="1" applyFont="1" applyAlignment="1"/>
    <xf numFmtId="172" fontId="183" fillId="0" borderId="39" xfId="399" applyNumberFormat="1" applyFont="1" applyFill="1" applyBorder="1" applyAlignment="1">
      <alignment horizontal="right" vertical="center"/>
    </xf>
    <xf numFmtId="0" fontId="184" fillId="0" borderId="45" xfId="396" applyFont="1" applyBorder="1" applyAlignment="1">
      <alignment horizontal="left" vertical="center"/>
    </xf>
    <xf numFmtId="172" fontId="183" fillId="0" borderId="36" xfId="399" applyNumberFormat="1" applyFont="1" applyFill="1" applyBorder="1" applyAlignment="1">
      <alignment horizontal="right" vertical="center"/>
    </xf>
    <xf numFmtId="170" fontId="183" fillId="0" borderId="37" xfId="399" applyNumberFormat="1" applyFont="1" applyFill="1" applyBorder="1" applyAlignment="1">
      <alignment vertical="center"/>
    </xf>
    <xf numFmtId="0" fontId="183" fillId="0" borderId="0" xfId="396" quotePrefix="1" applyFont="1" applyFill="1" applyBorder="1" applyAlignment="1">
      <alignment horizontal="left" vertical="center" indent="1"/>
    </xf>
    <xf numFmtId="0" fontId="183" fillId="0" borderId="0" xfId="396" applyFont="1" applyFill="1" applyBorder="1" applyAlignment="1">
      <alignment horizontal="left" indent="1"/>
    </xf>
    <xf numFmtId="165" fontId="183" fillId="0" borderId="37" xfId="399" applyNumberFormat="1" applyFont="1" applyFill="1" applyBorder="1" applyAlignment="1"/>
    <xf numFmtId="0" fontId="183" fillId="0" borderId="0" xfId="396" quotePrefix="1" applyFont="1" applyFill="1" applyBorder="1" applyAlignment="1">
      <alignment horizontal="left" vertical="center" wrapText="1" indent="1"/>
    </xf>
    <xf numFmtId="170" fontId="183" fillId="45" borderId="37" xfId="399" applyNumberFormat="1" applyFont="1" applyFill="1" applyBorder="1" applyAlignment="1">
      <alignment vertical="center"/>
    </xf>
    <xf numFmtId="165" fontId="183" fillId="45" borderId="37" xfId="399" applyNumberFormat="1" applyFont="1" applyFill="1" applyBorder="1" applyAlignment="1">
      <alignment vertical="center"/>
    </xf>
    <xf numFmtId="0" fontId="183" fillId="45" borderId="0" xfId="396" quotePrefix="1" applyFont="1" applyFill="1" applyBorder="1" applyAlignment="1">
      <alignment horizontal="left" vertical="center" indent="1"/>
    </xf>
    <xf numFmtId="165" fontId="183" fillId="0" borderId="36" xfId="399" applyNumberFormat="1" applyFont="1" applyFill="1" applyBorder="1" applyAlignment="1">
      <alignment vertical="center"/>
    </xf>
    <xf numFmtId="0" fontId="183" fillId="45" borderId="44" xfId="396" applyFont="1" applyFill="1" applyBorder="1" applyAlignment="1">
      <alignment horizontal="left" vertical="center" indent="1"/>
    </xf>
    <xf numFmtId="0" fontId="188" fillId="45" borderId="13" xfId="396" applyFont="1" applyFill="1" applyBorder="1" applyAlignment="1">
      <alignment horizontal="left" vertical="center"/>
    </xf>
    <xf numFmtId="165" fontId="188" fillId="0" borderId="39" xfId="399" applyNumberFormat="1" applyFont="1" applyFill="1" applyBorder="1" applyAlignment="1">
      <alignment vertical="center"/>
    </xf>
    <xf numFmtId="0" fontId="184" fillId="45" borderId="45" xfId="396" applyFont="1" applyFill="1" applyBorder="1" applyAlignment="1">
      <alignment horizontal="left" vertical="center"/>
    </xf>
    <xf numFmtId="0" fontId="183" fillId="45" borderId="0" xfId="396" applyFont="1" applyFill="1" applyBorder="1" applyAlignment="1">
      <alignment horizontal="left" vertical="center" indent="1"/>
    </xf>
    <xf numFmtId="165" fontId="183" fillId="45" borderId="38" xfId="399" applyNumberFormat="1" applyFont="1" applyFill="1" applyBorder="1" applyAlignment="1">
      <alignment vertical="center"/>
    </xf>
    <xf numFmtId="170" fontId="183" fillId="0" borderId="36" xfId="396" applyNumberFormat="1" applyFont="1" applyBorder="1" applyAlignment="1">
      <alignment horizontal="right" vertical="center"/>
    </xf>
    <xf numFmtId="170" fontId="183" fillId="0" borderId="36" xfId="396" applyNumberFormat="1" applyFont="1" applyBorder="1" applyAlignment="1">
      <alignment vertical="center"/>
    </xf>
    <xf numFmtId="170" fontId="183" fillId="0" borderId="37" xfId="396" applyNumberFormat="1" applyFont="1" applyBorder="1" applyAlignment="1">
      <alignment horizontal="right" vertical="center"/>
    </xf>
    <xf numFmtId="170" fontId="183" fillId="0" borderId="37" xfId="396" applyNumberFormat="1" applyFont="1" applyBorder="1" applyAlignment="1">
      <alignment vertical="center"/>
    </xf>
    <xf numFmtId="170" fontId="183" fillId="0" borderId="38" xfId="396" applyNumberFormat="1" applyFont="1" applyBorder="1" applyAlignment="1">
      <alignment horizontal="right" vertical="center"/>
    </xf>
    <xf numFmtId="170" fontId="183" fillId="0" borderId="38" xfId="396" applyNumberFormat="1" applyFont="1" applyBorder="1" applyAlignment="1">
      <alignment vertical="center"/>
    </xf>
    <xf numFmtId="170" fontId="188" fillId="0" borderId="39" xfId="396" applyNumberFormat="1" applyFont="1" applyBorder="1" applyAlignment="1">
      <alignment horizontal="right" vertical="center"/>
    </xf>
    <xf numFmtId="0" fontId="183" fillId="0" borderId="0" xfId="396" applyFont="1" applyBorder="1" applyAlignment="1">
      <alignment horizontal="left" vertical="center" wrapText="1"/>
    </xf>
    <xf numFmtId="170" fontId="183" fillId="0" borderId="0" xfId="396" applyNumberFormat="1" applyFont="1" applyFill="1" applyBorder="1" applyAlignment="1">
      <alignment horizontal="right"/>
    </xf>
    <xf numFmtId="170" fontId="183" fillId="0" borderId="0" xfId="396" applyNumberFormat="1" applyFont="1" applyBorder="1" applyAlignment="1"/>
    <xf numFmtId="165" fontId="183" fillId="0" borderId="36" xfId="397" applyNumberFormat="1" applyFont="1" applyFill="1" applyBorder="1" applyAlignment="1">
      <alignment vertical="center"/>
    </xf>
    <xf numFmtId="165" fontId="183" fillId="0" borderId="38" xfId="397" applyNumberFormat="1" applyFont="1" applyFill="1" applyBorder="1" applyAlignment="1">
      <alignment vertical="center"/>
    </xf>
    <xf numFmtId="0" fontId="183" fillId="0" borderId="40" xfId="396" applyFont="1" applyBorder="1" applyAlignment="1">
      <alignment horizontal="left" vertical="center" wrapText="1"/>
    </xf>
    <xf numFmtId="165" fontId="188" fillId="0" borderId="39" xfId="397" applyNumberFormat="1" applyFont="1" applyFill="1" applyBorder="1" applyAlignment="1">
      <alignment wrapText="1"/>
    </xf>
    <xf numFmtId="165" fontId="188" fillId="0" borderId="39" xfId="396" applyNumberFormat="1" applyFont="1" applyFill="1" applyBorder="1" applyAlignment="1">
      <alignment wrapText="1"/>
    </xf>
    <xf numFmtId="165" fontId="183" fillId="0" borderId="37" xfId="397" applyNumberFormat="1" applyFont="1" applyFill="1" applyBorder="1" applyAlignment="1">
      <alignment vertical="center"/>
    </xf>
    <xf numFmtId="261" fontId="183" fillId="0" borderId="37" xfId="599" applyNumberFormat="1" applyFont="1" applyBorder="1" applyAlignment="1">
      <alignment horizontal="right" vertical="center"/>
    </xf>
    <xf numFmtId="169" fontId="183" fillId="0" borderId="37" xfId="607" applyNumberFormat="1" applyFont="1" applyBorder="1" applyAlignment="1">
      <alignment horizontal="right" vertical="center"/>
    </xf>
    <xf numFmtId="169" fontId="183" fillId="0" borderId="37" xfId="396" applyNumberFormat="1" applyFont="1" applyBorder="1" applyAlignment="1">
      <alignment vertical="center"/>
    </xf>
    <xf numFmtId="169" fontId="183" fillId="0" borderId="37" xfId="322" applyNumberFormat="1" applyFont="1" applyBorder="1" applyAlignment="1">
      <alignment horizontal="right" vertical="center"/>
    </xf>
    <xf numFmtId="261" fontId="183" fillId="0" borderId="38" xfId="599" applyNumberFormat="1" applyFont="1" applyBorder="1" applyAlignment="1">
      <alignment horizontal="right" vertical="center"/>
    </xf>
    <xf numFmtId="0" fontId="185" fillId="0" borderId="40" xfId="396" applyFont="1" applyFill="1" applyBorder="1" applyAlignment="1">
      <alignment horizontal="left" vertical="center"/>
    </xf>
    <xf numFmtId="0" fontId="185" fillId="0" borderId="41" xfId="396" applyFont="1" applyFill="1" applyBorder="1" applyAlignment="1">
      <alignment horizontal="left" vertical="center"/>
    </xf>
    <xf numFmtId="165" fontId="183" fillId="0" borderId="0" xfId="396" applyNumberFormat="1" applyFont="1" applyFill="1" applyBorder="1" applyAlignment="1">
      <alignment vertical="center"/>
    </xf>
    <xf numFmtId="165" fontId="183" fillId="0" borderId="0" xfId="396" applyNumberFormat="1" applyFont="1" applyBorder="1" applyAlignment="1">
      <alignment vertical="center"/>
    </xf>
    <xf numFmtId="49" fontId="188" fillId="0" borderId="43" xfId="396" applyNumberFormat="1" applyFont="1" applyBorder="1" applyAlignment="1">
      <alignment horizontal="left" wrapText="1"/>
    </xf>
    <xf numFmtId="165" fontId="188" fillId="0" borderId="39" xfId="397" applyNumberFormat="1" applyFont="1" applyFill="1" applyBorder="1" applyAlignment="1">
      <alignment vertical="center"/>
    </xf>
    <xf numFmtId="165" fontId="188" fillId="0" borderId="39" xfId="396" applyNumberFormat="1" applyFont="1" applyFill="1" applyBorder="1" applyAlignment="1">
      <alignment vertical="center"/>
    </xf>
    <xf numFmtId="0" fontId="183" fillId="0" borderId="41" xfId="397" applyFont="1" applyFill="1" applyBorder="1" applyAlignment="1">
      <alignment horizontal="left" vertical="center"/>
    </xf>
    <xf numFmtId="261" fontId="183" fillId="0" borderId="38" xfId="322" applyNumberFormat="1" applyFont="1" applyBorder="1" applyAlignment="1">
      <alignment horizontal="right" vertical="center"/>
    </xf>
    <xf numFmtId="0" fontId="185" fillId="0" borderId="0" xfId="393" applyFont="1" applyAlignment="1" applyProtection="1">
      <protection locked="0"/>
    </xf>
    <xf numFmtId="0" fontId="217" fillId="0" borderId="0" xfId="393" applyFont="1" applyBorder="1" applyAlignment="1" applyProtection="1">
      <protection locked="0"/>
    </xf>
    <xf numFmtId="0" fontId="217" fillId="0" borderId="42" xfId="393" applyFont="1" applyBorder="1" applyAlignment="1" applyProtection="1">
      <protection locked="0"/>
    </xf>
    <xf numFmtId="174" fontId="183" fillId="0" borderId="38" xfId="396" applyNumberFormat="1" applyFont="1" applyBorder="1" applyAlignment="1">
      <alignment horizontal="right" vertical="center"/>
    </xf>
    <xf numFmtId="170" fontId="185" fillId="0" borderId="37" xfId="392" applyNumberFormat="1" applyFont="1" applyBorder="1" applyAlignment="1" applyProtection="1">
      <protection locked="0"/>
    </xf>
    <xf numFmtId="170" fontId="185" fillId="0" borderId="37" xfId="392" applyNumberFormat="1" applyFont="1" applyFill="1" applyBorder="1" applyAlignment="1" applyProtection="1">
      <protection locked="0"/>
    </xf>
    <xf numFmtId="0" fontId="185" fillId="0" borderId="45" xfId="393" applyFont="1" applyBorder="1" applyAlignment="1" applyProtection="1">
      <protection locked="0"/>
    </xf>
    <xf numFmtId="170" fontId="185" fillId="0" borderId="36" xfId="392" applyNumberFormat="1" applyFont="1" applyBorder="1" applyAlignment="1" applyProtection="1">
      <protection locked="0"/>
    </xf>
    <xf numFmtId="0" fontId="185" fillId="0" borderId="0" xfId="393" applyFont="1" applyBorder="1" applyAlignment="1" applyProtection="1">
      <protection locked="0"/>
    </xf>
    <xf numFmtId="0" fontId="218" fillId="0" borderId="44" xfId="393" applyFont="1" applyBorder="1" applyAlignment="1" applyProtection="1">
      <alignment horizontal="left" wrapText="1"/>
      <protection locked="0"/>
    </xf>
    <xf numFmtId="170" fontId="218" fillId="0" borderId="38" xfId="392" applyNumberFormat="1" applyFont="1" applyBorder="1" applyAlignment="1" applyProtection="1">
      <protection locked="0"/>
    </xf>
    <xf numFmtId="0" fontId="184" fillId="0" borderId="0" xfId="396" applyFont="1" applyBorder="1" applyAlignment="1">
      <alignment horizontal="left"/>
    </xf>
    <xf numFmtId="170" fontId="183" fillId="29" borderId="39" xfId="397" applyNumberFormat="1" applyFont="1" applyFill="1" applyBorder="1" applyAlignment="1"/>
    <xf numFmtId="170" fontId="183" fillId="29" borderId="37" xfId="397" applyNumberFormat="1" applyFont="1" applyFill="1" applyBorder="1" applyAlignment="1"/>
    <xf numFmtId="170" fontId="183" fillId="29" borderId="38" xfId="397" applyNumberFormat="1" applyFont="1" applyFill="1" applyBorder="1" applyAlignment="1"/>
    <xf numFmtId="0" fontId="183" fillId="0" borderId="13" xfId="396" applyFont="1" applyBorder="1" applyAlignment="1">
      <alignment wrapText="1"/>
    </xf>
    <xf numFmtId="0" fontId="183" fillId="0" borderId="0" xfId="396" applyFont="1" applyBorder="1" applyAlignment="1">
      <alignment wrapText="1"/>
    </xf>
    <xf numFmtId="0" fontId="183" fillId="0" borderId="44" xfId="396" applyFont="1" applyFill="1" applyBorder="1" applyAlignment="1">
      <alignment wrapText="1"/>
    </xf>
    <xf numFmtId="46" fontId="198" fillId="0" borderId="44" xfId="397" quotePrefix="1" applyNumberFormat="1" applyFont="1" applyFill="1" applyBorder="1" applyAlignment="1">
      <alignment vertical="center" wrapText="1"/>
    </xf>
    <xf numFmtId="46" fontId="198" fillId="0" borderId="45" xfId="397" quotePrefix="1" applyNumberFormat="1" applyFont="1" applyFill="1" applyBorder="1" applyAlignment="1">
      <alignment horizontal="left" wrapText="1"/>
    </xf>
    <xf numFmtId="170" fontId="185" fillId="0" borderId="36" xfId="396" applyNumberFormat="1" applyFont="1" applyFill="1" applyBorder="1" applyAlignment="1">
      <alignment vertical="center"/>
    </xf>
    <xf numFmtId="178" fontId="185" fillId="0" borderId="36" xfId="396" applyNumberFormat="1" applyFont="1" applyFill="1" applyBorder="1" applyAlignment="1">
      <alignment vertical="center"/>
    </xf>
    <xf numFmtId="178" fontId="183" fillId="0" borderId="37" xfId="396" applyNumberFormat="1" applyFont="1" applyFill="1" applyBorder="1" applyAlignment="1">
      <alignment vertical="center"/>
    </xf>
    <xf numFmtId="170" fontId="185" fillId="0" borderId="37" xfId="396" applyNumberFormat="1" applyFont="1" applyFill="1" applyBorder="1" applyAlignment="1">
      <alignment vertical="center"/>
    </xf>
    <xf numFmtId="178" fontId="185" fillId="0" borderId="37" xfId="396" applyNumberFormat="1" applyFont="1" applyFill="1" applyBorder="1" applyAlignment="1">
      <alignment vertical="center"/>
    </xf>
    <xf numFmtId="170" fontId="185" fillId="0" borderId="38" xfId="396" applyNumberFormat="1" applyFont="1" applyFill="1" applyBorder="1" applyAlignment="1">
      <alignment vertical="center"/>
    </xf>
    <xf numFmtId="178" fontId="185" fillId="0" borderId="38" xfId="396" applyNumberFormat="1" applyFont="1" applyFill="1" applyBorder="1" applyAlignment="1">
      <alignment vertical="center"/>
    </xf>
    <xf numFmtId="174" fontId="183" fillId="0" borderId="38" xfId="396" quotePrefix="1" applyNumberFormat="1" applyFont="1" applyFill="1" applyBorder="1" applyAlignment="1">
      <alignment horizontal="right" vertical="center"/>
    </xf>
    <xf numFmtId="0" fontId="183" fillId="0" borderId="0" xfId="396" applyFont="1" applyBorder="1" applyAlignment="1">
      <alignment horizontal="left" vertical="center" indent="1"/>
    </xf>
    <xf numFmtId="261" fontId="183" fillId="0" borderId="37" xfId="438" applyNumberFormat="1" applyFont="1" applyBorder="1" applyAlignment="1">
      <alignment vertical="center"/>
    </xf>
    <xf numFmtId="0" fontId="183" fillId="0" borderId="44" xfId="396" applyFont="1" applyBorder="1" applyAlignment="1">
      <alignment horizontal="left" vertical="center" indent="1"/>
    </xf>
    <xf numFmtId="261" fontId="183" fillId="0" borderId="38" xfId="438" applyNumberFormat="1" applyFont="1" applyBorder="1" applyAlignment="1">
      <alignment vertical="center"/>
    </xf>
    <xf numFmtId="165" fontId="183" fillId="0" borderId="39" xfId="396" applyNumberFormat="1" applyFont="1" applyBorder="1" applyAlignment="1">
      <alignment vertical="center"/>
    </xf>
    <xf numFmtId="261" fontId="183" fillId="0" borderId="36" xfId="396" applyNumberFormat="1" applyFont="1" applyBorder="1" applyAlignment="1">
      <alignment vertical="center"/>
    </xf>
    <xf numFmtId="0" fontId="183" fillId="0" borderId="0" xfId="396" applyFont="1" applyAlignment="1">
      <alignment vertical="top"/>
    </xf>
    <xf numFmtId="171" fontId="183" fillId="29" borderId="36" xfId="322" quotePrefix="1" applyNumberFormat="1" applyFont="1" applyFill="1" applyBorder="1" applyAlignment="1">
      <alignment horizontal="right"/>
    </xf>
    <xf numFmtId="171" fontId="183" fillId="29" borderId="36" xfId="322" applyNumberFormat="1" applyFont="1" applyFill="1" applyBorder="1" applyAlignment="1">
      <alignment horizontal="right"/>
    </xf>
    <xf numFmtId="170" fontId="186" fillId="29" borderId="36" xfId="322" applyNumberFormat="1" applyFont="1" applyFill="1" applyBorder="1"/>
    <xf numFmtId="170" fontId="186" fillId="29" borderId="37" xfId="322" applyNumberFormat="1" applyFont="1" applyFill="1" applyBorder="1"/>
    <xf numFmtId="170" fontId="186" fillId="0" borderId="37" xfId="322" applyNumberFormat="1" applyFont="1" applyFill="1" applyBorder="1"/>
    <xf numFmtId="170" fontId="186" fillId="29" borderId="38" xfId="322" applyNumberFormat="1" applyFont="1" applyFill="1" applyBorder="1"/>
    <xf numFmtId="170" fontId="179" fillId="29" borderId="39" xfId="322" applyNumberFormat="1" applyFont="1" applyFill="1" applyBorder="1"/>
    <xf numFmtId="170" fontId="186" fillId="29" borderId="37" xfId="322" applyNumberFormat="1" applyFont="1" applyFill="1" applyBorder="1" applyAlignment="1">
      <alignment horizontal="right"/>
    </xf>
    <xf numFmtId="170" fontId="179" fillId="29" borderId="37" xfId="322" applyNumberFormat="1" applyFont="1" applyFill="1" applyBorder="1"/>
    <xf numFmtId="170" fontId="179" fillId="29" borderId="38" xfId="322" applyNumberFormat="1" applyFont="1" applyFill="1" applyBorder="1"/>
    <xf numFmtId="49" fontId="183" fillId="0" borderId="39" xfId="396" applyNumberFormat="1" applyFont="1" applyBorder="1" applyAlignment="1">
      <alignment horizontal="right" vertical="center"/>
    </xf>
    <xf numFmtId="171" fontId="186" fillId="0" borderId="37" xfId="322" applyNumberFormat="1" applyFont="1" applyFill="1" applyBorder="1" applyProtection="1">
      <protection locked="0"/>
    </xf>
    <xf numFmtId="171" fontId="186" fillId="29" borderId="37" xfId="607" applyNumberFormat="1" applyFont="1" applyFill="1" applyBorder="1" applyProtection="1">
      <protection locked="0"/>
    </xf>
    <xf numFmtId="171" fontId="186" fillId="29" borderId="37" xfId="322" applyNumberFormat="1" applyFont="1" applyFill="1" applyBorder="1" applyProtection="1">
      <protection locked="0"/>
    </xf>
    <xf numFmtId="0" fontId="186" fillId="29" borderId="44" xfId="0" applyFont="1" applyFill="1" applyBorder="1" applyAlignment="1" applyProtection="1">
      <alignment wrapText="1"/>
      <protection locked="0"/>
    </xf>
    <xf numFmtId="0" fontId="186" fillId="29" borderId="0" xfId="0" applyFont="1" applyFill="1" applyBorder="1" applyAlignment="1" applyProtection="1">
      <alignment vertical="top" wrapText="1"/>
      <protection locked="0"/>
    </xf>
    <xf numFmtId="172" fontId="183" fillId="0" borderId="39" xfId="396" applyNumberFormat="1" applyFont="1" applyBorder="1" applyAlignment="1">
      <alignment horizontal="right" vertical="center"/>
    </xf>
    <xf numFmtId="0" fontId="183" fillId="0" borderId="40" xfId="396" applyFont="1" applyFill="1" applyBorder="1" applyAlignment="1">
      <alignment horizontal="left" vertical="center" wrapText="1"/>
    </xf>
    <xf numFmtId="165" fontId="183" fillId="0" borderId="36" xfId="397" applyNumberFormat="1" applyFont="1" applyFill="1" applyBorder="1" applyAlignment="1"/>
    <xf numFmtId="0" fontId="183" fillId="0" borderId="43" xfId="396" applyFont="1" applyBorder="1" applyAlignment="1">
      <alignment horizontal="left" vertical="center" wrapText="1"/>
    </xf>
    <xf numFmtId="0" fontId="183" fillId="0" borderId="0" xfId="396" quotePrefix="1" applyFont="1" applyFill="1" applyBorder="1" applyAlignment="1">
      <alignment horizontal="left" vertical="center"/>
    </xf>
    <xf numFmtId="165" fontId="235" fillId="0" borderId="0" xfId="396" applyNumberFormat="1" applyFont="1" applyFill="1" applyBorder="1" applyAlignment="1">
      <alignment vertical="center"/>
    </xf>
    <xf numFmtId="0" fontId="146" fillId="0" borderId="0" xfId="396" applyFont="1" applyFill="1" applyAlignment="1">
      <alignment vertical="center"/>
    </xf>
    <xf numFmtId="171" fontId="183" fillId="29" borderId="38" xfId="322" quotePrefix="1" applyNumberFormat="1" applyFont="1" applyFill="1" applyBorder="1" applyAlignment="1">
      <alignment horizontal="right" vertical="center"/>
    </xf>
    <xf numFmtId="0" fontId="188" fillId="0" borderId="13" xfId="396" applyFont="1" applyFill="1" applyBorder="1" applyAlignment="1">
      <alignment horizontal="left" vertical="center"/>
    </xf>
    <xf numFmtId="0" fontId="183" fillId="0" borderId="41" xfId="396" applyFont="1" applyBorder="1" applyAlignment="1">
      <alignment vertical="center" wrapText="1"/>
    </xf>
    <xf numFmtId="0" fontId="183" fillId="0" borderId="41" xfId="396" applyFont="1" applyFill="1" applyBorder="1" applyAlignment="1">
      <alignment horizontal="left" vertical="center" indent="1"/>
    </xf>
    <xf numFmtId="257" fontId="220" fillId="0" borderId="37" xfId="365" applyNumberFormat="1" applyFont="1" applyBorder="1" applyAlignment="1">
      <alignment horizontal="right"/>
    </xf>
    <xf numFmtId="257" fontId="220" fillId="0" borderId="37" xfId="365" applyNumberFormat="1" applyFont="1" applyFill="1" applyBorder="1" applyAlignment="1">
      <alignment horizontal="right"/>
    </xf>
    <xf numFmtId="174" fontId="183" fillId="0" borderId="36" xfId="396" applyNumberFormat="1" applyFont="1" applyBorder="1" applyAlignment="1">
      <alignment horizontal="right" vertical="center"/>
    </xf>
    <xf numFmtId="0" fontId="218" fillId="0" borderId="0" xfId="393" applyFont="1" applyBorder="1" applyAlignment="1" applyProtection="1">
      <alignment horizontal="left" wrapText="1"/>
      <protection locked="0"/>
    </xf>
    <xf numFmtId="170" fontId="218" fillId="0" borderId="0" xfId="392" applyNumberFormat="1" applyFont="1" applyBorder="1" applyAlignment="1" applyProtection="1">
      <protection locked="0"/>
    </xf>
    <xf numFmtId="257" fontId="220" fillId="0" borderId="36" xfId="365" applyNumberFormat="1" applyFont="1" applyFill="1" applyBorder="1" applyAlignment="1">
      <alignment horizontal="right"/>
    </xf>
    <xf numFmtId="0" fontId="185" fillId="0" borderId="0" xfId="393" applyFont="1" applyBorder="1" applyAlignment="1" applyProtection="1">
      <alignment horizontal="left" wrapText="1"/>
      <protection locked="0"/>
    </xf>
    <xf numFmtId="0" fontId="185" fillId="0" borderId="41" xfId="396" applyFont="1" applyFill="1" applyBorder="1" applyAlignment="1">
      <alignment horizontal="left" vertical="center" indent="1"/>
    </xf>
    <xf numFmtId="49" fontId="188" fillId="0" borderId="43" xfId="396" applyNumberFormat="1" applyFont="1" applyBorder="1" applyAlignment="1">
      <alignment horizontal="left" vertical="center" wrapText="1"/>
    </xf>
    <xf numFmtId="49" fontId="183" fillId="0" borderId="43" xfId="396" applyNumberFormat="1" applyFont="1" applyBorder="1" applyAlignment="1">
      <alignment horizontal="left" vertical="center" wrapText="1" indent="1"/>
    </xf>
    <xf numFmtId="0" fontId="217" fillId="0" borderId="40" xfId="396" applyFont="1" applyFill="1" applyBorder="1" applyAlignment="1">
      <alignment horizontal="left"/>
    </xf>
    <xf numFmtId="0" fontId="231" fillId="0" borderId="0" xfId="396" applyFont="1" applyFill="1" applyAlignment="1">
      <alignment vertical="top"/>
    </xf>
    <xf numFmtId="0" fontId="174" fillId="0" borderId="0" xfId="396" applyFont="1" applyFill="1" applyAlignment="1">
      <alignment vertical="top"/>
    </xf>
    <xf numFmtId="0" fontId="231" fillId="0" borderId="0" xfId="396" quotePrefix="1" applyFont="1" applyFill="1" applyAlignment="1">
      <alignment vertical="top"/>
    </xf>
    <xf numFmtId="0" fontId="185" fillId="29" borderId="0" xfId="396" applyFont="1" applyFill="1" applyBorder="1" applyAlignment="1" applyProtection="1">
      <alignment horizontal="left" vertical="center" wrapText="1"/>
      <protection locked="0"/>
    </xf>
    <xf numFmtId="255" fontId="183" fillId="0" borderId="37" xfId="396" applyNumberFormat="1" applyFont="1" applyBorder="1" applyAlignment="1" applyProtection="1">
      <alignment vertical="center"/>
      <protection locked="0"/>
    </xf>
    <xf numFmtId="0" fontId="185" fillId="0" borderId="44" xfId="396" applyFont="1" applyFill="1" applyBorder="1" applyAlignment="1" applyProtection="1">
      <alignment horizontal="left" vertical="center" wrapText="1"/>
      <protection locked="0"/>
    </xf>
    <xf numFmtId="255" fontId="183" fillId="0" borderId="38" xfId="396" applyNumberFormat="1" applyFont="1" applyBorder="1" applyAlignment="1" applyProtection="1">
      <alignment vertical="center"/>
      <protection locked="0"/>
    </xf>
    <xf numFmtId="255" fontId="16" fillId="0" borderId="0" xfId="0" applyNumberFormat="1" applyFont="1" applyAlignment="1">
      <alignment vertical="center"/>
    </xf>
    <xf numFmtId="0" fontId="185" fillId="0" borderId="44" xfId="396" applyFont="1" applyFill="1" applyBorder="1" applyAlignment="1">
      <alignment horizontal="left" vertical="center" wrapText="1"/>
    </xf>
    <xf numFmtId="173" fontId="183" fillId="0" borderId="37" xfId="396" applyNumberFormat="1" applyFont="1" applyBorder="1" applyAlignment="1">
      <alignment vertical="center"/>
    </xf>
    <xf numFmtId="173" fontId="183" fillId="0" borderId="37" xfId="396" applyNumberFormat="1" applyFont="1" applyFill="1" applyBorder="1" applyAlignment="1">
      <alignment vertical="center"/>
    </xf>
    <xf numFmtId="173" fontId="183" fillId="0" borderId="38" xfId="396" applyNumberFormat="1" applyFont="1" applyFill="1" applyBorder="1" applyAlignment="1">
      <alignment vertical="center"/>
    </xf>
    <xf numFmtId="0" fontId="185" fillId="0" borderId="44" xfId="393" applyFont="1" applyBorder="1" applyAlignment="1" applyProtection="1">
      <alignment horizontal="left" vertical="center" wrapText="1"/>
      <protection locked="0"/>
    </xf>
    <xf numFmtId="165" fontId="185" fillId="0" borderId="38" xfId="392" applyNumberFormat="1" applyFont="1" applyBorder="1" applyAlignment="1" applyProtection="1">
      <alignment vertical="center"/>
      <protection locked="0"/>
    </xf>
    <xf numFmtId="170" fontId="185" fillId="0" borderId="38" xfId="392" applyNumberFormat="1" applyFont="1" applyBorder="1" applyAlignment="1" applyProtection="1">
      <alignment vertical="center"/>
      <protection locked="0"/>
    </xf>
    <xf numFmtId="256" fontId="20" fillId="0" borderId="0" xfId="392" applyNumberFormat="1" applyFont="1" applyBorder="1" applyAlignment="1">
      <alignment vertical="center"/>
    </xf>
    <xf numFmtId="0" fontId="20" fillId="0" borderId="0" xfId="393" applyFont="1" applyAlignment="1">
      <alignment vertical="center"/>
    </xf>
    <xf numFmtId="0" fontId="20" fillId="0" borderId="0" xfId="0" applyFont="1" applyAlignment="1">
      <alignment vertical="center"/>
    </xf>
    <xf numFmtId="0" fontId="218" fillId="0" borderId="44" xfId="393" applyFont="1" applyBorder="1" applyAlignment="1" applyProtection="1">
      <alignment horizontal="left" vertical="center" wrapText="1"/>
      <protection locked="0"/>
    </xf>
    <xf numFmtId="256" fontId="84" fillId="0" borderId="0" xfId="392" applyNumberFormat="1" applyFont="1" applyBorder="1" applyAlignment="1">
      <alignment vertical="center"/>
    </xf>
    <xf numFmtId="0" fontId="84" fillId="0" borderId="0" xfId="393" applyFont="1" applyAlignment="1">
      <alignment vertical="center"/>
    </xf>
    <xf numFmtId="0" fontId="84" fillId="0" borderId="0" xfId="0" applyFont="1" applyAlignment="1">
      <alignment vertical="center"/>
    </xf>
    <xf numFmtId="0" fontId="183" fillId="0" borderId="45" xfId="396" applyFont="1" applyBorder="1" applyAlignment="1">
      <alignment vertical="center" wrapText="1"/>
    </xf>
    <xf numFmtId="170" fontId="183" fillId="29" borderId="36" xfId="397" applyNumberFormat="1" applyFont="1" applyFill="1" applyBorder="1" applyAlignment="1">
      <alignment vertical="center"/>
    </xf>
    <xf numFmtId="170" fontId="183" fillId="29" borderId="36" xfId="396" applyNumberFormat="1" applyFont="1" applyFill="1" applyBorder="1" applyAlignment="1">
      <alignment vertical="center"/>
    </xf>
    <xf numFmtId="49" fontId="198" fillId="0" borderId="39" xfId="397" applyNumberFormat="1" applyFont="1" applyFill="1" applyBorder="1" applyAlignment="1">
      <alignment horizontal="right" vertical="center"/>
    </xf>
    <xf numFmtId="0" fontId="198" fillId="0" borderId="40" xfId="397" applyFont="1" applyFill="1" applyBorder="1" applyAlignment="1">
      <alignment horizontal="left" vertical="center"/>
    </xf>
    <xf numFmtId="261" fontId="198" fillId="0" borderId="36" xfId="397" applyNumberFormat="1" applyFont="1" applyBorder="1" applyAlignment="1">
      <alignment vertical="center"/>
    </xf>
    <xf numFmtId="0" fontId="198" fillId="0" borderId="41" xfId="397" applyFont="1" applyFill="1" applyBorder="1" applyAlignment="1">
      <alignment horizontal="left" vertical="center"/>
    </xf>
    <xf numFmtId="261" fontId="198" fillId="0" borderId="37" xfId="397" applyNumberFormat="1" applyFont="1" applyBorder="1" applyAlignment="1">
      <alignment vertical="center"/>
    </xf>
    <xf numFmtId="0" fontId="194" fillId="0" borderId="43" xfId="397" applyFont="1" applyFill="1" applyBorder="1" applyAlignment="1">
      <alignment horizontal="left" vertical="center"/>
    </xf>
    <xf numFmtId="261" fontId="194" fillId="0" borderId="39" xfId="397" applyNumberFormat="1" applyFont="1" applyBorder="1" applyAlignment="1">
      <alignment vertical="center"/>
    </xf>
    <xf numFmtId="0" fontId="194" fillId="0" borderId="45" xfId="397" applyFont="1" applyFill="1" applyBorder="1" applyAlignment="1">
      <alignment horizontal="left" vertical="center"/>
    </xf>
    <xf numFmtId="261" fontId="194" fillId="0" borderId="36" xfId="397" applyNumberFormat="1" applyFont="1" applyFill="1" applyBorder="1" applyAlignment="1">
      <alignment vertical="center"/>
    </xf>
    <xf numFmtId="261" fontId="194" fillId="0" borderId="36" xfId="397" applyNumberFormat="1" applyFont="1" applyBorder="1" applyAlignment="1">
      <alignment vertical="center"/>
    </xf>
    <xf numFmtId="0" fontId="198" fillId="0" borderId="42" xfId="397" applyFont="1" applyFill="1" applyBorder="1" applyAlignment="1">
      <alignment horizontal="left" vertical="center"/>
    </xf>
    <xf numFmtId="261" fontId="198" fillId="0" borderId="38" xfId="397" applyNumberFormat="1" applyFont="1" applyBorder="1" applyAlignment="1">
      <alignment vertical="center"/>
    </xf>
    <xf numFmtId="261" fontId="198" fillId="0" borderId="45" xfId="397" applyNumberFormat="1" applyFont="1" applyFill="1" applyBorder="1" applyAlignment="1">
      <alignment horizontal="right"/>
    </xf>
    <xf numFmtId="261" fontId="198" fillId="0" borderId="45" xfId="397" applyNumberFormat="1" applyFont="1" applyBorder="1" applyAlignment="1"/>
    <xf numFmtId="0" fontId="198" fillId="0" borderId="36" xfId="397" applyFont="1" applyFill="1" applyBorder="1" applyAlignment="1">
      <alignment horizontal="left" vertical="center"/>
    </xf>
    <xf numFmtId="0" fontId="198" fillId="0" borderId="37" xfId="397" applyFont="1" applyFill="1" applyBorder="1" applyAlignment="1">
      <alignment horizontal="left" vertical="center"/>
    </xf>
    <xf numFmtId="0" fontId="194" fillId="0" borderId="39" xfId="397" applyFont="1" applyFill="1" applyBorder="1" applyAlignment="1">
      <alignment horizontal="left" vertical="center"/>
    </xf>
    <xf numFmtId="0" fontId="194" fillId="0" borderId="37" xfId="397" applyFont="1" applyFill="1" applyBorder="1" applyAlignment="1">
      <alignment horizontal="left" vertical="center" indent="1"/>
    </xf>
    <xf numFmtId="261" fontId="194" fillId="0" borderId="37" xfId="397" applyNumberFormat="1" applyFont="1" applyBorder="1" applyAlignment="1">
      <alignment vertical="center"/>
    </xf>
    <xf numFmtId="0" fontId="198" fillId="0" borderId="38" xfId="397" applyFont="1" applyFill="1" applyBorder="1" applyAlignment="1">
      <alignment horizontal="left" vertical="center"/>
    </xf>
    <xf numFmtId="261" fontId="198" fillId="0" borderId="38" xfId="397" applyNumberFormat="1" applyFont="1" applyFill="1" applyBorder="1" applyAlignment="1">
      <alignment vertical="center"/>
    </xf>
    <xf numFmtId="261" fontId="195" fillId="0" borderId="36" xfId="396" applyNumberFormat="1" applyFont="1" applyBorder="1" applyAlignment="1">
      <alignment vertical="center"/>
    </xf>
    <xf numFmtId="261" fontId="179" fillId="0" borderId="39" xfId="396" applyNumberFormat="1" applyFont="1" applyBorder="1" applyAlignment="1">
      <alignment vertical="center"/>
    </xf>
    <xf numFmtId="0" fontId="183" fillId="0" borderId="42" xfId="396" applyFont="1" applyBorder="1" applyAlignment="1">
      <alignment horizontal="left" vertical="center" wrapText="1"/>
    </xf>
    <xf numFmtId="261" fontId="185" fillId="29" borderId="37" xfId="607" applyNumberFormat="1" applyFont="1" applyFill="1" applyBorder="1" applyAlignment="1" applyProtection="1">
      <protection locked="0"/>
    </xf>
    <xf numFmtId="0" fontId="186" fillId="29" borderId="0" xfId="0" applyFont="1" applyFill="1" applyBorder="1" applyAlignment="1"/>
    <xf numFmtId="260" fontId="183" fillId="0" borderId="37" xfId="322" applyNumberFormat="1" applyFont="1" applyFill="1" applyBorder="1" applyAlignment="1" applyProtection="1">
      <protection locked="0"/>
    </xf>
    <xf numFmtId="0" fontId="186" fillId="29" borderId="0" xfId="0" applyFont="1" applyFill="1" applyBorder="1" applyAlignment="1" applyProtection="1">
      <alignment horizontal="left" wrapText="1"/>
      <protection locked="0"/>
    </xf>
    <xf numFmtId="171" fontId="183" fillId="0" borderId="37" xfId="322" applyNumberFormat="1" applyFont="1" applyFill="1" applyBorder="1" applyAlignment="1" applyProtection="1">
      <protection locked="0"/>
    </xf>
    <xf numFmtId="171" fontId="186" fillId="0" borderId="37" xfId="322" applyNumberFormat="1" applyFont="1" applyFill="1" applyBorder="1" applyAlignment="1" applyProtection="1">
      <protection locked="0"/>
    </xf>
    <xf numFmtId="171" fontId="185" fillId="29" borderId="37" xfId="607" applyNumberFormat="1" applyFont="1" applyFill="1" applyBorder="1" applyAlignment="1" applyProtection="1">
      <protection locked="0"/>
    </xf>
    <xf numFmtId="171" fontId="183" fillId="29" borderId="37" xfId="322" applyNumberFormat="1" applyFont="1" applyFill="1" applyBorder="1" applyAlignment="1" applyProtection="1">
      <protection locked="0"/>
    </xf>
    <xf numFmtId="0" fontId="186" fillId="29" borderId="44" xfId="0" applyFont="1" applyFill="1" applyBorder="1" applyAlignment="1" applyProtection="1">
      <protection locked="0"/>
    </xf>
    <xf numFmtId="261" fontId="185" fillId="29" borderId="38" xfId="607" applyNumberFormat="1" applyFont="1" applyFill="1" applyBorder="1" applyAlignment="1" applyProtection="1">
      <protection locked="0"/>
    </xf>
    <xf numFmtId="0" fontId="233" fillId="0" borderId="51" xfId="0" applyFont="1" applyBorder="1" applyAlignment="1">
      <alignment vertical="center"/>
    </xf>
    <xf numFmtId="0" fontId="185" fillId="29" borderId="45" xfId="396" applyFont="1" applyFill="1" applyBorder="1" applyAlignment="1" applyProtection="1">
      <alignment horizontal="left" vertical="center"/>
      <protection locked="0"/>
    </xf>
    <xf numFmtId="255" fontId="183" fillId="0" borderId="36" xfId="396" applyNumberFormat="1" applyFont="1" applyBorder="1" applyAlignment="1" applyProtection="1">
      <alignment vertical="center"/>
      <protection locked="0"/>
    </xf>
    <xf numFmtId="0" fontId="185" fillId="29" borderId="0" xfId="396" applyFont="1" applyFill="1" applyBorder="1" applyAlignment="1" applyProtection="1">
      <alignment horizontal="left" vertical="center"/>
      <protection locked="0"/>
    </xf>
    <xf numFmtId="0" fontId="185" fillId="29" borderId="44" xfId="396" applyFont="1" applyFill="1" applyBorder="1" applyAlignment="1" applyProtection="1">
      <alignment horizontal="left" vertical="center"/>
      <protection locked="0"/>
    </xf>
    <xf numFmtId="255" fontId="188" fillId="0" borderId="39" xfId="396" applyNumberFormat="1" applyFont="1" applyBorder="1" applyAlignment="1" applyProtection="1">
      <alignment vertical="center"/>
      <protection locked="0"/>
    </xf>
    <xf numFmtId="0" fontId="183" fillId="0" borderId="0" xfId="396" applyFont="1" applyFill="1" applyBorder="1" applyAlignment="1">
      <alignment horizontal="left" vertical="center" wrapText="1"/>
    </xf>
    <xf numFmtId="0" fontId="185" fillId="0" borderId="0" xfId="0" applyFont="1" applyBorder="1" applyAlignment="1" applyProtection="1">
      <alignment vertical="center"/>
      <protection locked="0"/>
    </xf>
    <xf numFmtId="173" fontId="183" fillId="0" borderId="36" xfId="396" applyNumberFormat="1" applyFont="1" applyBorder="1" applyAlignment="1">
      <alignment vertical="center"/>
    </xf>
    <xf numFmtId="173" fontId="183" fillId="0" borderId="36" xfId="396" applyNumberFormat="1" applyFont="1" applyFill="1" applyBorder="1" applyAlignment="1">
      <alignment vertical="center"/>
    </xf>
    <xf numFmtId="173" fontId="183" fillId="0" borderId="38" xfId="396" applyNumberFormat="1" applyFont="1" applyBorder="1" applyAlignment="1">
      <alignment vertical="center"/>
    </xf>
    <xf numFmtId="173" fontId="183" fillId="0" borderId="39" xfId="396" applyNumberFormat="1" applyFont="1" applyBorder="1" applyAlignment="1">
      <alignment vertical="center"/>
    </xf>
    <xf numFmtId="0" fontId="185" fillId="0" borderId="44" xfId="0" applyFont="1" applyBorder="1" applyAlignment="1" applyProtection="1">
      <alignment vertical="center"/>
      <protection locked="0"/>
    </xf>
    <xf numFmtId="0" fontId="185" fillId="0" borderId="45" xfId="396" applyFont="1" applyFill="1" applyBorder="1" applyAlignment="1">
      <alignment horizontal="left" vertical="center"/>
    </xf>
    <xf numFmtId="0" fontId="174" fillId="0" borderId="0" xfId="396" applyFont="1" applyFill="1" applyAlignment="1">
      <alignment vertical="center"/>
    </xf>
    <xf numFmtId="0" fontId="240" fillId="0" borderId="0" xfId="396" applyFont="1" applyAlignment="1">
      <alignment vertical="center"/>
    </xf>
    <xf numFmtId="0" fontId="240" fillId="0" borderId="0" xfId="396" applyFont="1" applyFill="1"/>
    <xf numFmtId="0" fontId="1" fillId="0" borderId="0" xfId="634" applyFont="1"/>
    <xf numFmtId="0" fontId="204" fillId="0" borderId="0" xfId="634" applyFont="1" applyAlignment="1">
      <alignment vertical="center"/>
    </xf>
    <xf numFmtId="263" fontId="183" fillId="0" borderId="39" xfId="634" applyNumberFormat="1" applyFont="1" applyBorder="1" applyAlignment="1">
      <alignment vertical="center"/>
    </xf>
    <xf numFmtId="258" fontId="183" fillId="0" borderId="37" xfId="634" applyNumberFormat="1" applyFont="1" applyBorder="1" applyAlignment="1">
      <alignment vertical="center"/>
    </xf>
    <xf numFmtId="258" fontId="183" fillId="0" borderId="36" xfId="634" applyNumberFormat="1" applyFont="1" applyBorder="1" applyAlignment="1">
      <alignment vertical="center"/>
    </xf>
    <xf numFmtId="258" fontId="183" fillId="0" borderId="38" xfId="634" applyNumberFormat="1" applyFont="1" applyBorder="1" applyAlignment="1">
      <alignment vertical="center"/>
    </xf>
    <xf numFmtId="0" fontId="183" fillId="0" borderId="0" xfId="634" applyFont="1" applyBorder="1" applyAlignment="1">
      <alignment horizontal="left" vertical="center" wrapText="1" indent="1"/>
    </xf>
    <xf numFmtId="0" fontId="183" fillId="0" borderId="13" xfId="634" applyFont="1" applyBorder="1" applyAlignment="1">
      <alignment horizontal="left" vertical="center" indent="1"/>
    </xf>
    <xf numFmtId="174" fontId="183" fillId="0" borderId="37" xfId="397" applyNumberFormat="1" applyFont="1" applyFill="1" applyBorder="1" applyAlignment="1">
      <alignment horizontal="right" vertical="center"/>
    </xf>
    <xf numFmtId="0" fontId="183" fillId="0" borderId="0" xfId="634" applyFont="1" applyBorder="1" applyAlignment="1">
      <alignment horizontal="left" vertical="center" indent="1"/>
    </xf>
    <xf numFmtId="0" fontId="188" fillId="0" borderId="40" xfId="396" applyFont="1" applyBorder="1" applyAlignment="1">
      <alignment horizontal="left" vertical="center"/>
    </xf>
    <xf numFmtId="0" fontId="188" fillId="0" borderId="40" xfId="634" applyFont="1" applyBorder="1" applyAlignment="1">
      <alignment horizontal="left" vertical="center" wrapText="1"/>
    </xf>
    <xf numFmtId="0" fontId="246" fillId="0" borderId="0" xfId="396" applyFont="1" applyBorder="1" applyAlignment="1">
      <alignment horizontal="left" vertical="center"/>
    </xf>
    <xf numFmtId="172" fontId="183" fillId="0" borderId="38" xfId="396" applyNumberFormat="1" applyFont="1" applyBorder="1" applyAlignment="1">
      <alignment horizontal="right" vertical="center"/>
    </xf>
    <xf numFmtId="165" fontId="185" fillId="0" borderId="38" xfId="392" applyNumberFormat="1" applyFont="1" applyFill="1" applyBorder="1" applyAlignment="1" applyProtection="1">
      <protection locked="0"/>
    </xf>
    <xf numFmtId="170" fontId="185" fillId="0" borderId="36" xfId="392" applyNumberFormat="1" applyFont="1" applyFill="1" applyBorder="1" applyAlignment="1" applyProtection="1">
      <protection locked="0"/>
    </xf>
    <xf numFmtId="170" fontId="218" fillId="0" borderId="38" xfId="392" applyNumberFormat="1" applyFont="1" applyFill="1" applyBorder="1" applyAlignment="1" applyProtection="1">
      <protection locked="0"/>
    </xf>
    <xf numFmtId="170" fontId="185" fillId="0" borderId="38" xfId="392" applyNumberFormat="1" applyFont="1" applyFill="1" applyBorder="1" applyAlignment="1" applyProtection="1">
      <protection locked="0"/>
    </xf>
    <xf numFmtId="165" fontId="185" fillId="0" borderId="38" xfId="392" applyNumberFormat="1" applyFont="1" applyBorder="1" applyAlignment="1" applyProtection="1">
      <protection locked="0"/>
    </xf>
    <xf numFmtId="170" fontId="218" fillId="0" borderId="39" xfId="392" applyNumberFormat="1" applyFont="1" applyFill="1" applyBorder="1" applyAlignment="1" applyProtection="1">
      <protection locked="0"/>
    </xf>
    <xf numFmtId="0" fontId="183" fillId="0" borderId="42" xfId="396" applyFont="1" applyFill="1" applyBorder="1" applyAlignment="1" applyProtection="1">
      <alignment horizontal="left" vertical="center"/>
      <protection locked="0"/>
    </xf>
    <xf numFmtId="267" fontId="183" fillId="0" borderId="37" xfId="396" applyNumberFormat="1" applyFont="1" applyBorder="1" applyAlignment="1" applyProtection="1">
      <alignment vertical="center"/>
      <protection locked="0"/>
    </xf>
    <xf numFmtId="267" fontId="184" fillId="0" borderId="37" xfId="396" applyNumberFormat="1" applyFont="1" applyBorder="1" applyAlignment="1" applyProtection="1">
      <alignment vertical="center"/>
      <protection locked="0"/>
    </xf>
    <xf numFmtId="267" fontId="184" fillId="0" borderId="37" xfId="396" applyNumberFormat="1" applyFont="1" applyFill="1" applyBorder="1" applyAlignment="1" applyProtection="1">
      <alignment vertical="center"/>
      <protection locked="0"/>
    </xf>
    <xf numFmtId="267" fontId="183" fillId="0" borderId="37" xfId="396" applyNumberFormat="1" applyFont="1" applyFill="1" applyBorder="1" applyAlignment="1" applyProtection="1">
      <alignment vertical="center"/>
      <protection locked="0"/>
    </xf>
    <xf numFmtId="267" fontId="183" fillId="0" borderId="37" xfId="396" applyNumberFormat="1" applyFont="1" applyBorder="1" applyAlignment="1" applyProtection="1">
      <protection locked="0"/>
    </xf>
    <xf numFmtId="267" fontId="183" fillId="0" borderId="36" xfId="396" applyNumberFormat="1" applyFont="1" applyBorder="1" applyAlignment="1" applyProtection="1">
      <alignment vertical="center"/>
      <protection locked="0"/>
    </xf>
    <xf numFmtId="267" fontId="183" fillId="0" borderId="38" xfId="396" applyNumberFormat="1" applyFont="1" applyBorder="1" applyAlignment="1" applyProtection="1">
      <alignment vertical="center"/>
      <protection locked="0"/>
    </xf>
    <xf numFmtId="267" fontId="188" fillId="0" borderId="39" xfId="396" applyNumberFormat="1" applyFont="1" applyBorder="1" applyAlignment="1" applyProtection="1">
      <alignment vertical="center"/>
      <protection locked="0"/>
    </xf>
    <xf numFmtId="267" fontId="183" fillId="0" borderId="0" xfId="396" applyNumberFormat="1" applyFont="1" applyBorder="1" applyAlignment="1" applyProtection="1">
      <alignment vertical="center"/>
      <protection locked="0"/>
    </xf>
    <xf numFmtId="166" fontId="181" fillId="0" borderId="0" xfId="322" applyFont="1"/>
    <xf numFmtId="180" fontId="183" fillId="0" borderId="38" xfId="396" applyNumberFormat="1" applyFont="1" applyBorder="1" applyAlignment="1">
      <alignment vertical="center"/>
    </xf>
    <xf numFmtId="0" fontId="183" fillId="0" borderId="42" xfId="396" applyFont="1" applyFill="1" applyBorder="1" applyAlignment="1">
      <alignment vertical="center"/>
    </xf>
    <xf numFmtId="0" fontId="183" fillId="0" borderId="40" xfId="396" applyFont="1" applyFill="1" applyBorder="1" applyAlignment="1">
      <alignment horizontal="left" vertical="center"/>
    </xf>
    <xf numFmtId="180" fontId="183" fillId="0" borderId="36" xfId="396" quotePrefix="1" applyNumberFormat="1" applyFont="1" applyBorder="1" applyAlignment="1">
      <alignment horizontal="right" vertical="center"/>
    </xf>
    <xf numFmtId="0" fontId="1" fillId="0" borderId="0" xfId="396" applyFont="1"/>
    <xf numFmtId="49" fontId="183" fillId="0" borderId="47" xfId="396" applyNumberFormat="1" applyFont="1" applyFill="1" applyBorder="1" applyAlignment="1">
      <alignment horizontal="right" vertical="center"/>
    </xf>
    <xf numFmtId="165" fontId="183" fillId="0" borderId="47" xfId="396" applyNumberFormat="1" applyFont="1" applyBorder="1" applyAlignment="1" applyProtection="1">
      <alignment vertical="center"/>
      <protection locked="0"/>
    </xf>
    <xf numFmtId="165" fontId="184" fillId="0" borderId="47" xfId="396" applyNumberFormat="1" applyFont="1" applyBorder="1" applyAlignment="1" applyProtection="1">
      <alignment vertical="center"/>
      <protection locked="0"/>
    </xf>
    <xf numFmtId="165" fontId="184" fillId="0" borderId="47" xfId="396" applyNumberFormat="1" applyFont="1" applyFill="1" applyBorder="1" applyAlignment="1" applyProtection="1">
      <alignment vertical="center"/>
      <protection locked="0"/>
    </xf>
    <xf numFmtId="165" fontId="183" fillId="0" borderId="47" xfId="396" applyNumberFormat="1" applyFont="1" applyFill="1" applyBorder="1" applyAlignment="1" applyProtection="1">
      <alignment vertical="center"/>
      <protection locked="0"/>
    </xf>
    <xf numFmtId="165" fontId="183" fillId="0" borderId="47" xfId="396" applyNumberFormat="1" applyFont="1" applyBorder="1" applyAlignment="1" applyProtection="1">
      <protection locked="0"/>
    </xf>
    <xf numFmtId="165" fontId="188" fillId="0" borderId="47" xfId="396" applyNumberFormat="1" applyFont="1" applyBorder="1" applyAlignment="1" applyProtection="1">
      <alignment vertical="center"/>
      <protection locked="0"/>
    </xf>
    <xf numFmtId="0" fontId="20" fillId="0" borderId="0" xfId="396" applyFont="1" applyFill="1" applyAlignment="1">
      <alignment vertical="center"/>
    </xf>
    <xf numFmtId="258" fontId="183" fillId="0" borderId="47" xfId="396" applyNumberFormat="1" applyFont="1" applyFill="1" applyBorder="1" applyAlignment="1" applyProtection="1">
      <alignment vertical="center"/>
      <protection locked="0"/>
    </xf>
    <xf numFmtId="259" fontId="183" fillId="0" borderId="47" xfId="396" applyNumberFormat="1" applyFont="1" applyFill="1" applyBorder="1" applyAlignment="1" applyProtection="1">
      <alignment vertical="center"/>
      <protection locked="0"/>
    </xf>
    <xf numFmtId="259" fontId="183" fillId="0" borderId="47" xfId="396" applyNumberFormat="1" applyFont="1" applyFill="1" applyBorder="1" applyAlignment="1" applyProtection="1">
      <protection locked="0"/>
    </xf>
    <xf numFmtId="258" fontId="183" fillId="0" borderId="47" xfId="396" applyNumberFormat="1" applyFont="1" applyBorder="1" applyAlignment="1" applyProtection="1">
      <alignment vertical="center"/>
      <protection locked="0"/>
    </xf>
    <xf numFmtId="258" fontId="183" fillId="0" borderId="47" xfId="396" applyNumberFormat="1" applyFont="1" applyFill="1" applyBorder="1" applyAlignment="1" applyProtection="1">
      <alignment horizontal="right"/>
      <protection locked="0"/>
    </xf>
    <xf numFmtId="258" fontId="183" fillId="0" borderId="47" xfId="396" applyNumberFormat="1" applyFont="1" applyFill="1" applyBorder="1" applyAlignment="1" applyProtection="1">
      <alignment horizontal="right" vertical="center"/>
      <protection locked="0"/>
    </xf>
    <xf numFmtId="170" fontId="183" fillId="0" borderId="37" xfId="396" applyNumberFormat="1" applyFont="1" applyBorder="1" applyAlignment="1" applyProtection="1">
      <alignment vertical="center"/>
      <protection locked="0"/>
    </xf>
    <xf numFmtId="170" fontId="184" fillId="0" borderId="37" xfId="396" applyNumberFormat="1" applyFont="1" applyBorder="1" applyAlignment="1" applyProtection="1">
      <alignment vertical="center"/>
      <protection locked="0"/>
    </xf>
    <xf numFmtId="170" fontId="183" fillId="0" borderId="39" xfId="396" applyNumberFormat="1" applyFont="1" applyFill="1" applyBorder="1" applyAlignment="1" applyProtection="1">
      <alignment vertical="center"/>
      <protection locked="0"/>
    </xf>
    <xf numFmtId="170" fontId="183" fillId="0" borderId="36" xfId="396" applyNumberFormat="1" applyFont="1" applyBorder="1" applyAlignment="1" applyProtection="1">
      <alignment vertical="center"/>
      <protection locked="0"/>
    </xf>
    <xf numFmtId="170" fontId="183" fillId="0" borderId="38" xfId="396" applyNumberFormat="1" applyFont="1" applyBorder="1" applyAlignment="1" applyProtection="1">
      <alignment vertical="center"/>
      <protection locked="0"/>
    </xf>
    <xf numFmtId="170" fontId="183" fillId="0" borderId="37" xfId="396" applyNumberFormat="1" applyFont="1" applyBorder="1" applyAlignment="1" applyProtection="1">
      <protection locked="0"/>
    </xf>
    <xf numFmtId="170" fontId="183" fillId="0" borderId="37" xfId="396" applyNumberFormat="1" applyFont="1" applyFill="1" applyBorder="1" applyAlignment="1" applyProtection="1">
      <protection locked="0"/>
    </xf>
    <xf numFmtId="170" fontId="188" fillId="0" borderId="39" xfId="396" applyNumberFormat="1" applyFont="1" applyBorder="1" applyAlignment="1" applyProtection="1">
      <alignment vertical="center"/>
      <protection locked="0"/>
    </xf>
    <xf numFmtId="165" fontId="16" fillId="0" borderId="0" xfId="0" applyNumberFormat="1" applyFont="1"/>
    <xf numFmtId="0" fontId="236" fillId="0" borderId="40" xfId="378" applyFont="1" applyFill="1" applyBorder="1" applyAlignment="1">
      <alignment horizontal="left" wrapText="1"/>
    </xf>
    <xf numFmtId="0" fontId="236" fillId="0" borderId="41" xfId="378" applyFont="1" applyFill="1" applyBorder="1" applyAlignment="1">
      <alignment horizontal="left" wrapText="1"/>
    </xf>
    <xf numFmtId="0" fontId="234" fillId="0" borderId="43" xfId="378" applyFont="1" applyFill="1" applyBorder="1" applyAlignment="1">
      <alignment horizontal="left"/>
    </xf>
    <xf numFmtId="0" fontId="186" fillId="29" borderId="47" xfId="0" applyFont="1" applyFill="1" applyBorder="1"/>
    <xf numFmtId="261" fontId="179" fillId="0" borderId="0" xfId="396" applyNumberFormat="1" applyFont="1" applyBorder="1" applyAlignment="1"/>
    <xf numFmtId="267" fontId="20" fillId="0" borderId="0" xfId="396" applyNumberFormat="1" applyFont="1" applyAlignment="1">
      <alignment vertical="center"/>
    </xf>
    <xf numFmtId="0" fontId="200" fillId="45" borderId="0" xfId="396" applyFont="1" applyFill="1"/>
    <xf numFmtId="170" fontId="198" fillId="0" borderId="41" xfId="396" applyNumberFormat="1" applyFont="1" applyBorder="1" applyAlignment="1">
      <alignment vertical="center"/>
    </xf>
    <xf numFmtId="174" fontId="183" fillId="0" borderId="36" xfId="634" applyNumberFormat="1" applyFont="1" applyBorder="1" applyAlignment="1">
      <alignment horizontal="right"/>
    </xf>
    <xf numFmtId="174" fontId="183" fillId="0" borderId="36" xfId="634" applyNumberFormat="1" applyFont="1" applyFill="1" applyBorder="1" applyAlignment="1">
      <alignment horizontal="right"/>
    </xf>
    <xf numFmtId="174" fontId="183" fillId="0" borderId="38" xfId="634" applyNumberFormat="1" applyFont="1" applyFill="1" applyBorder="1" applyAlignment="1">
      <alignment horizontal="right" vertical="center"/>
    </xf>
    <xf numFmtId="268" fontId="185" fillId="0" borderId="37" xfId="396" applyNumberFormat="1" applyFont="1" applyFill="1" applyBorder="1" applyAlignment="1">
      <alignment vertical="center"/>
    </xf>
    <xf numFmtId="268" fontId="185" fillId="0" borderId="39" xfId="396" applyNumberFormat="1" applyFont="1" applyFill="1" applyBorder="1" applyAlignment="1">
      <alignment vertical="center"/>
    </xf>
    <xf numFmtId="268" fontId="185" fillId="0" borderId="36" xfId="396" applyNumberFormat="1" applyFont="1" applyFill="1" applyBorder="1" applyAlignment="1">
      <alignment vertical="center"/>
    </xf>
    <xf numFmtId="268" fontId="218" fillId="0" borderId="39" xfId="396" applyNumberFormat="1" applyFont="1" applyFill="1" applyBorder="1" applyAlignment="1">
      <alignment vertical="center"/>
    </xf>
    <xf numFmtId="268" fontId="183" fillId="0" borderId="36" xfId="396" applyNumberFormat="1" applyFont="1" applyFill="1" applyBorder="1" applyAlignment="1">
      <alignment vertical="center"/>
    </xf>
    <xf numFmtId="268" fontId="183" fillId="0" borderId="36" xfId="396" applyNumberFormat="1" applyFont="1" applyBorder="1" applyAlignment="1">
      <alignment vertical="center"/>
    </xf>
    <xf numFmtId="268" fontId="218" fillId="0" borderId="39" xfId="396" applyNumberFormat="1" applyFont="1" applyFill="1" applyBorder="1" applyAlignment="1"/>
    <xf numFmtId="180" fontId="205" fillId="0" borderId="0" xfId="634" applyNumberFormat="1" applyFont="1" applyAlignment="1">
      <alignment vertical="center"/>
    </xf>
    <xf numFmtId="0" fontId="205" fillId="0" borderId="0" xfId="634" applyFont="1" applyAlignment="1">
      <alignment vertical="center"/>
    </xf>
    <xf numFmtId="261" fontId="183" fillId="0" borderId="37" xfId="396" applyNumberFormat="1" applyFont="1" applyBorder="1" applyAlignment="1">
      <alignment vertical="center"/>
    </xf>
    <xf numFmtId="261" fontId="188" fillId="0" borderId="36" xfId="396" applyNumberFormat="1" applyFont="1" applyBorder="1" applyAlignment="1">
      <alignment vertical="center"/>
    </xf>
    <xf numFmtId="261" fontId="188" fillId="0" borderId="39" xfId="396" applyNumberFormat="1" applyFont="1" applyBorder="1" applyAlignment="1">
      <alignment vertical="center"/>
    </xf>
    <xf numFmtId="0" fontId="183" fillId="45" borderId="0" xfId="396" quotePrefix="1" applyFont="1" applyFill="1" applyBorder="1" applyAlignment="1">
      <alignment horizontal="left" vertical="center" wrapText="1" indent="1"/>
    </xf>
    <xf numFmtId="0" fontId="183" fillId="0" borderId="41" xfId="396" applyFont="1" applyBorder="1" applyAlignment="1">
      <alignment horizontal="left" vertical="center" wrapText="1" indent="1"/>
    </xf>
    <xf numFmtId="0" fontId="1" fillId="0" borderId="0" xfId="0" applyFont="1" applyAlignment="1">
      <alignment horizontal="right"/>
    </xf>
    <xf numFmtId="0" fontId="1" fillId="0" borderId="0" xfId="635" applyFont="1"/>
    <xf numFmtId="0" fontId="248" fillId="0" borderId="0" xfId="635" applyFont="1" applyAlignment="1">
      <alignment horizontal="left" vertical="center" indent="2" readingOrder="1"/>
    </xf>
    <xf numFmtId="0" fontId="184" fillId="0" borderId="42" xfId="396" applyFont="1" applyFill="1" applyBorder="1" applyAlignment="1">
      <alignment horizontal="left" vertical="center"/>
    </xf>
    <xf numFmtId="165" fontId="183" fillId="0" borderId="40" xfId="396" applyNumberFormat="1" applyFont="1" applyBorder="1" applyAlignment="1">
      <alignment vertical="center"/>
    </xf>
    <xf numFmtId="165" fontId="183" fillId="0" borderId="41" xfId="396" applyNumberFormat="1" applyFont="1" applyBorder="1" applyAlignment="1">
      <alignment vertical="center"/>
    </xf>
    <xf numFmtId="165" fontId="183" fillId="0" borderId="43" xfId="396" applyNumberFormat="1" applyFont="1" applyBorder="1" applyAlignment="1">
      <alignment vertical="center"/>
    </xf>
    <xf numFmtId="173" fontId="183" fillId="0" borderId="41" xfId="396" applyNumberFormat="1" applyFont="1" applyBorder="1" applyAlignment="1">
      <alignment vertical="center"/>
    </xf>
    <xf numFmtId="173" fontId="183" fillId="0" borderId="40" xfId="396" applyNumberFormat="1" applyFont="1" applyBorder="1" applyAlignment="1">
      <alignment vertical="center"/>
    </xf>
    <xf numFmtId="173" fontId="183" fillId="0" borderId="41" xfId="396" applyNumberFormat="1" applyFont="1" applyBorder="1" applyAlignment="1"/>
    <xf numFmtId="41" fontId="183" fillId="0" borderId="42" xfId="396" applyNumberFormat="1" applyFont="1" applyBorder="1" applyAlignment="1">
      <alignment vertical="center"/>
    </xf>
    <xf numFmtId="173" fontId="183" fillId="0" borderId="42" xfId="396" applyNumberFormat="1" applyFont="1" applyBorder="1" applyAlignment="1">
      <alignment vertical="center"/>
    </xf>
    <xf numFmtId="165" fontId="183" fillId="0" borderId="42" xfId="396" applyNumberFormat="1" applyFont="1" applyBorder="1" applyAlignment="1"/>
    <xf numFmtId="268" fontId="183" fillId="0" borderId="41" xfId="396" applyNumberFormat="1" applyFont="1" applyBorder="1" applyAlignment="1">
      <alignment vertical="center"/>
    </xf>
    <xf numFmtId="268" fontId="183" fillId="0" borderId="42" xfId="396" applyNumberFormat="1" applyFont="1" applyBorder="1" applyAlignment="1">
      <alignment vertical="center"/>
    </xf>
    <xf numFmtId="268" fontId="183" fillId="0" borderId="36" xfId="396" applyNumberFormat="1" applyFont="1" applyBorder="1" applyAlignment="1"/>
    <xf numFmtId="268" fontId="183" fillId="0" borderId="41" xfId="396" applyNumberFormat="1" applyFont="1" applyBorder="1" applyAlignment="1"/>
    <xf numFmtId="268" fontId="183" fillId="0" borderId="37" xfId="396" applyNumberFormat="1" applyFont="1" applyBorder="1" applyAlignment="1"/>
    <xf numFmtId="268" fontId="183" fillId="0" borderId="38" xfId="396" applyNumberFormat="1" applyFont="1" applyBorder="1" applyAlignment="1"/>
    <xf numFmtId="268" fontId="183" fillId="0" borderId="42" xfId="396" applyNumberFormat="1" applyFont="1" applyBorder="1" applyAlignment="1"/>
    <xf numFmtId="170" fontId="183" fillId="0" borderId="41" xfId="396" applyNumberFormat="1" applyFont="1" applyBorder="1" applyAlignment="1">
      <alignment vertical="center"/>
    </xf>
    <xf numFmtId="0" fontId="186" fillId="0" borderId="0" xfId="0" applyFont="1" applyFill="1" applyBorder="1"/>
    <xf numFmtId="49" fontId="251" fillId="0" borderId="0" xfId="300" applyNumberFormat="1" applyFont="1" applyAlignment="1" applyProtection="1"/>
    <xf numFmtId="0" fontId="251" fillId="0" borderId="0" xfId="300" applyFont="1" applyAlignment="1" applyProtection="1"/>
    <xf numFmtId="0" fontId="250" fillId="0" borderId="0" xfId="0" applyFont="1" applyAlignment="1">
      <alignment vertical="center"/>
    </xf>
    <xf numFmtId="0" fontId="252" fillId="0" borderId="0" xfId="0" applyFont="1" applyAlignment="1">
      <alignment horizontal="left" vertical="center"/>
    </xf>
    <xf numFmtId="0" fontId="253" fillId="0" borderId="0" xfId="300" applyFont="1" applyAlignment="1" applyProtection="1">
      <alignment horizontal="left" vertical="center"/>
    </xf>
    <xf numFmtId="49" fontId="157" fillId="0" borderId="0" xfId="0" applyNumberFormat="1" applyFont="1" applyAlignment="1">
      <alignment horizontal="left"/>
    </xf>
    <xf numFmtId="0" fontId="10" fillId="0" borderId="0" xfId="0" applyFont="1" applyAlignment="1"/>
    <xf numFmtId="0" fontId="146" fillId="0" borderId="0" xfId="634" applyFont="1" applyBorder="1" applyAlignment="1">
      <alignment vertical="center"/>
    </xf>
    <xf numFmtId="0" fontId="33" fillId="0" borderId="0" xfId="634" applyFont="1" applyAlignment="1">
      <alignment vertical="center"/>
    </xf>
    <xf numFmtId="170" fontId="188" fillId="0" borderId="39" xfId="634" applyNumberFormat="1" applyFont="1" applyBorder="1" applyAlignment="1">
      <alignment horizontal="right" vertical="center"/>
    </xf>
    <xf numFmtId="0" fontId="188" fillId="0" borderId="13" xfId="634" applyFont="1" applyBorder="1" applyAlignment="1">
      <alignment horizontal="left" vertical="center"/>
    </xf>
    <xf numFmtId="170" fontId="183" fillId="0" borderId="37" xfId="634" applyNumberFormat="1" applyFont="1" applyBorder="1" applyAlignment="1">
      <alignment horizontal="right" vertical="center"/>
    </xf>
    <xf numFmtId="0" fontId="183" fillId="0" borderId="0" xfId="634" applyFont="1" applyBorder="1" applyAlignment="1">
      <alignment horizontal="left" vertical="center" wrapText="1"/>
    </xf>
    <xf numFmtId="0" fontId="183" fillId="0" borderId="0" xfId="634" quotePrefix="1" applyFont="1" applyBorder="1" applyAlignment="1">
      <alignment horizontal="left" vertical="center" indent="1"/>
    </xf>
    <xf numFmtId="0" fontId="146" fillId="0" borderId="0" xfId="634" applyFont="1" applyAlignment="1">
      <alignment vertical="center"/>
    </xf>
    <xf numFmtId="0" fontId="183" fillId="0" borderId="0" xfId="634" applyFont="1" applyBorder="1" applyAlignment="1">
      <alignment horizontal="left" vertical="center"/>
    </xf>
    <xf numFmtId="170" fontId="183" fillId="0" borderId="37" xfId="634" applyNumberFormat="1" applyFont="1" applyBorder="1" applyAlignment="1">
      <alignment horizontal="right"/>
    </xf>
    <xf numFmtId="170" fontId="183" fillId="0" borderId="36" xfId="634" applyNumberFormat="1" applyFont="1" applyBorder="1" applyAlignment="1">
      <alignment horizontal="right" vertical="center"/>
    </xf>
    <xf numFmtId="0" fontId="183" fillId="0" borderId="45" xfId="634" applyFont="1" applyBorder="1" applyAlignment="1">
      <alignment horizontal="left" vertical="center"/>
    </xf>
    <xf numFmtId="174" fontId="183" fillId="0" borderId="37" xfId="634" applyNumberFormat="1" applyFont="1" applyBorder="1" applyAlignment="1">
      <alignment horizontal="right" vertical="center"/>
    </xf>
    <xf numFmtId="0" fontId="184" fillId="0" borderId="0" xfId="634" applyFont="1" applyBorder="1" applyAlignment="1">
      <alignment horizontal="left" vertical="center"/>
    </xf>
    <xf numFmtId="0" fontId="1" fillId="0" borderId="0" xfId="634" applyFont="1" applyAlignment="1">
      <alignment vertical="center"/>
    </xf>
    <xf numFmtId="0" fontId="183" fillId="0" borderId="0" xfId="634" applyFont="1" applyAlignment="1">
      <alignment vertical="center"/>
    </xf>
    <xf numFmtId="0" fontId="174" fillId="0" borderId="0" xfId="634" applyFont="1" applyFill="1"/>
    <xf numFmtId="0" fontId="174" fillId="0" borderId="0" xfId="634" applyFont="1" applyFill="1" applyAlignment="1">
      <alignment vertical="top"/>
    </xf>
    <xf numFmtId="0" fontId="231" fillId="0" borderId="0" xfId="634" applyFont="1" applyFill="1" applyAlignment="1">
      <alignment vertical="top"/>
    </xf>
    <xf numFmtId="0" fontId="231" fillId="0" borderId="0" xfId="396" applyFont="1" applyFill="1" applyAlignment="1">
      <alignment horizontal="left" vertical="top" wrapText="1"/>
    </xf>
    <xf numFmtId="0" fontId="33" fillId="0" borderId="0" xfId="396" applyFont="1" applyBorder="1" applyAlignment="1">
      <alignment vertical="center"/>
    </xf>
    <xf numFmtId="49" fontId="188" fillId="0" borderId="45" xfId="396" applyNumberFormat="1" applyFont="1" applyBorder="1" applyAlignment="1">
      <alignment horizontal="left" vertical="center" wrapText="1"/>
    </xf>
    <xf numFmtId="268" fontId="218" fillId="0" borderId="45" xfId="396" applyNumberFormat="1" applyFont="1" applyFill="1" applyBorder="1" applyAlignment="1"/>
    <xf numFmtId="0" fontId="27" fillId="0" borderId="0" xfId="0" applyFont="1" applyAlignment="1">
      <alignment vertical="top"/>
    </xf>
    <xf numFmtId="0" fontId="252" fillId="0" borderId="0" xfId="0" applyFont="1" applyFill="1" applyAlignment="1">
      <alignment horizontal="left" vertical="center"/>
    </xf>
    <xf numFmtId="49" fontId="251" fillId="0" borderId="0" xfId="300" applyNumberFormat="1" applyFont="1" applyFill="1" applyAlignment="1" applyProtection="1"/>
    <xf numFmtId="0" fontId="251" fillId="0" borderId="0" xfId="300" applyFont="1" applyFill="1" applyAlignment="1" applyProtection="1"/>
    <xf numFmtId="0" fontId="186" fillId="0" borderId="0" xfId="0" applyFont="1" applyFill="1" applyBorder="1" applyAlignment="1" applyProtection="1">
      <alignment wrapText="1"/>
      <protection locked="0"/>
    </xf>
    <xf numFmtId="0" fontId="20" fillId="0" borderId="0" xfId="300" applyFont="1" applyAlignment="1" applyProtection="1"/>
    <xf numFmtId="3" fontId="183" fillId="0" borderId="37" xfId="396" applyNumberFormat="1" applyFont="1" applyFill="1" applyBorder="1" applyAlignment="1" applyProtection="1">
      <alignment vertical="center"/>
      <protection locked="0"/>
    </xf>
    <xf numFmtId="165" fontId="185" fillId="0" borderId="39" xfId="397" applyNumberFormat="1" applyFont="1" applyBorder="1" applyAlignment="1" applyProtection="1">
      <alignment vertical="center"/>
      <protection locked="0"/>
    </xf>
    <xf numFmtId="0" fontId="230" fillId="0" borderId="45" xfId="300" applyFont="1" applyBorder="1" applyAlignment="1" applyProtection="1">
      <alignment horizontal="left" vertical="top"/>
    </xf>
    <xf numFmtId="0" fontId="16" fillId="0" borderId="45" xfId="396" applyFont="1" applyBorder="1"/>
    <xf numFmtId="0" fontId="230" fillId="0" borderId="45" xfId="300" applyFont="1" applyBorder="1" applyAlignment="1" applyProtection="1">
      <alignment vertical="top"/>
    </xf>
    <xf numFmtId="0" fontId="16" fillId="0" borderId="45" xfId="396" applyFont="1" applyBorder="1" applyAlignment="1"/>
    <xf numFmtId="0" fontId="0" fillId="0" borderId="45" xfId="0" applyBorder="1"/>
    <xf numFmtId="258" fontId="183" fillId="0" borderId="37" xfId="396" applyNumberFormat="1" applyFont="1" applyBorder="1" applyAlignment="1">
      <alignment vertical="center"/>
    </xf>
    <xf numFmtId="49" fontId="0" fillId="0" borderId="45" xfId="0" applyNumberFormat="1" applyBorder="1"/>
    <xf numFmtId="0" fontId="27" fillId="0" borderId="0" xfId="0" applyFont="1" applyAlignment="1">
      <alignment horizontal="left" vertical="top"/>
    </xf>
    <xf numFmtId="259" fontId="183" fillId="0" borderId="38" xfId="396" applyNumberFormat="1" applyFont="1" applyFill="1" applyBorder="1" applyAlignment="1" applyProtection="1">
      <alignment vertical="center"/>
      <protection locked="0"/>
    </xf>
    <xf numFmtId="0" fontId="188" fillId="0" borderId="43" xfId="396" applyFont="1" applyBorder="1" applyAlignment="1">
      <alignment horizontal="left" wrapText="1"/>
    </xf>
    <xf numFmtId="165" fontId="218" fillId="0" borderId="39" xfId="396" applyNumberFormat="1" applyFont="1" applyFill="1" applyBorder="1" applyAlignment="1"/>
    <xf numFmtId="0" fontId="240" fillId="0" borderId="0" xfId="396" applyFont="1" applyBorder="1" applyAlignment="1">
      <alignment horizontal="left" vertical="center"/>
    </xf>
    <xf numFmtId="170" fontId="183" fillId="0" borderId="39" xfId="396" applyNumberFormat="1" applyFont="1" applyFill="1" applyBorder="1" applyAlignment="1">
      <alignment vertical="center"/>
    </xf>
    <xf numFmtId="170" fontId="183" fillId="0" borderId="39" xfId="396" applyNumberFormat="1" applyFont="1" applyBorder="1" applyAlignment="1">
      <alignment vertical="center"/>
    </xf>
    <xf numFmtId="0" fontId="185" fillId="29" borderId="0" xfId="396" applyFont="1" applyFill="1" applyBorder="1" applyAlignment="1" applyProtection="1">
      <alignment horizontal="left" vertical="center" indent="1"/>
      <protection locked="0"/>
    </xf>
    <xf numFmtId="0" fontId="185" fillId="29" borderId="44" xfId="396" applyFont="1" applyFill="1" applyBorder="1" applyAlignment="1" applyProtection="1">
      <alignment horizontal="left" vertical="center" indent="1"/>
      <protection locked="0"/>
    </xf>
    <xf numFmtId="0" fontId="234" fillId="0" borderId="13" xfId="635" applyFont="1" applyBorder="1" applyAlignment="1">
      <alignment vertical="center"/>
    </xf>
    <xf numFmtId="0" fontId="1" fillId="0" borderId="0" xfId="635" applyFont="1" applyAlignment="1">
      <alignment vertical="center"/>
    </xf>
    <xf numFmtId="0" fontId="1" fillId="0" borderId="0" xfId="634" applyFont="1" applyBorder="1"/>
    <xf numFmtId="0" fontId="27" fillId="0" borderId="0" xfId="634" applyFont="1" applyAlignment="1">
      <alignment vertical="top" wrapText="1"/>
    </xf>
    <xf numFmtId="0" fontId="185" fillId="0" borderId="0" xfId="634" applyFont="1" applyBorder="1" applyAlignment="1">
      <alignment vertical="center"/>
    </xf>
    <xf numFmtId="170" fontId="183" fillId="0" borderId="0" xfId="634" applyNumberFormat="1" applyFont="1" applyFill="1" applyBorder="1" applyAlignment="1">
      <alignment horizontal="right"/>
    </xf>
    <xf numFmtId="0" fontId="183" fillId="0" borderId="0" xfId="634" applyFont="1" applyBorder="1" applyAlignment="1">
      <alignment horizontal="left"/>
    </xf>
    <xf numFmtId="0" fontId="146" fillId="0" borderId="0" xfId="634" applyFont="1" applyFill="1" applyBorder="1" applyAlignment="1">
      <alignment vertical="center"/>
    </xf>
    <xf numFmtId="170" fontId="183" fillId="0" borderId="38" xfId="634" applyNumberFormat="1" applyFont="1" applyBorder="1" applyAlignment="1">
      <alignment horizontal="right" vertical="center"/>
    </xf>
    <xf numFmtId="0" fontId="183" fillId="0" borderId="44" xfId="634" applyFont="1" applyBorder="1" applyAlignment="1">
      <alignment horizontal="left" vertical="center"/>
    </xf>
    <xf numFmtId="0" fontId="1" fillId="0" borderId="0" xfId="396" applyFont="1" applyFill="1"/>
    <xf numFmtId="170" fontId="188" fillId="0" borderId="39" xfId="634" applyNumberFormat="1" applyFont="1" applyFill="1" applyBorder="1" applyAlignment="1">
      <alignment horizontal="right" vertical="center"/>
    </xf>
    <xf numFmtId="0" fontId="27" fillId="0" borderId="0" xfId="0" applyFont="1" applyAlignment="1">
      <alignment horizontal="left" vertical="top" wrapText="1"/>
    </xf>
    <xf numFmtId="0" fontId="231" fillId="0" borderId="0" xfId="396" applyFont="1" applyFill="1" applyAlignment="1">
      <alignment horizontal="left" vertical="top" wrapText="1"/>
    </xf>
    <xf numFmtId="0" fontId="27" fillId="0" borderId="0" xfId="0" applyFont="1" applyAlignment="1">
      <alignment horizontal="left" vertical="top"/>
    </xf>
    <xf numFmtId="0" fontId="247" fillId="0" borderId="0" xfId="635" applyFont="1" applyAlignment="1">
      <alignment horizontal="left" vertical="center" wrapText="1" readingOrder="1"/>
    </xf>
    <xf numFmtId="0" fontId="27" fillId="45" borderId="0" xfId="0" applyFont="1" applyFill="1" applyAlignment="1">
      <alignment horizontal="left" vertical="top" wrapText="1"/>
    </xf>
    <xf numFmtId="0" fontId="27" fillId="0" borderId="0" xfId="0" applyFont="1" applyFill="1" applyAlignment="1">
      <alignment horizontal="left" vertical="top"/>
    </xf>
    <xf numFmtId="0" fontId="27" fillId="0" borderId="0" xfId="0" applyFont="1" applyAlignment="1">
      <alignment vertical="top" wrapText="1"/>
    </xf>
    <xf numFmtId="0" fontId="27" fillId="0" borderId="0" xfId="396" applyFont="1" applyAlignment="1">
      <alignment horizontal="left" vertical="top" wrapText="1"/>
    </xf>
    <xf numFmtId="0" fontId="185" fillId="0" borderId="46" xfId="393" applyFont="1" applyBorder="1" applyAlignment="1">
      <alignment horizontal="center" vertical="center"/>
    </xf>
    <xf numFmtId="0" fontId="185" fillId="0" borderId="45" xfId="393" applyFont="1" applyBorder="1" applyAlignment="1">
      <alignment horizontal="center" vertical="center"/>
    </xf>
    <xf numFmtId="0" fontId="185" fillId="0" borderId="40" xfId="393" applyFont="1" applyBorder="1" applyAlignment="1">
      <alignment horizontal="center" vertical="center"/>
    </xf>
    <xf numFmtId="0" fontId="231" fillId="0" borderId="0" xfId="396" applyFont="1" applyFill="1" applyAlignment="1">
      <alignment vertical="top" wrapText="1"/>
    </xf>
    <xf numFmtId="49" fontId="20" fillId="0" borderId="0" xfId="393" applyNumberFormat="1" applyFont="1" applyAlignment="1" applyProtection="1">
      <alignment horizontal="center"/>
      <protection locked="0"/>
    </xf>
    <xf numFmtId="174" fontId="183" fillId="0" borderId="46" xfId="396" applyNumberFormat="1" applyFont="1" applyFill="1" applyBorder="1" applyAlignment="1">
      <alignment horizontal="center"/>
    </xf>
    <xf numFmtId="174" fontId="183" fillId="0" borderId="45" xfId="396" applyNumberFormat="1" applyFont="1" applyFill="1" applyBorder="1" applyAlignment="1">
      <alignment horizontal="center"/>
    </xf>
    <xf numFmtId="174" fontId="183" fillId="0" borderId="40" xfId="396" applyNumberFormat="1" applyFont="1" applyFill="1" applyBorder="1" applyAlignment="1">
      <alignment horizontal="center"/>
    </xf>
    <xf numFmtId="174" fontId="183" fillId="0" borderId="47" xfId="396" applyNumberFormat="1" applyFont="1" applyFill="1" applyBorder="1" applyAlignment="1">
      <alignment horizontal="center"/>
    </xf>
    <xf numFmtId="174" fontId="183" fillId="0" borderId="0" xfId="396" applyNumberFormat="1" applyFont="1" applyFill="1" applyBorder="1" applyAlignment="1">
      <alignment horizontal="center"/>
    </xf>
    <xf numFmtId="174" fontId="183" fillId="0" borderId="41" xfId="396" applyNumberFormat="1" applyFont="1" applyFill="1" applyBorder="1" applyAlignment="1">
      <alignment horizontal="center"/>
    </xf>
    <xf numFmtId="174" fontId="183" fillId="0" borderId="48" xfId="396" applyNumberFormat="1" applyFont="1" applyFill="1" applyBorder="1" applyAlignment="1">
      <alignment horizontal="center"/>
    </xf>
    <xf numFmtId="174" fontId="183" fillId="0" borderId="44" xfId="396" applyNumberFormat="1" applyFont="1" applyFill="1" applyBorder="1" applyAlignment="1">
      <alignment horizontal="center"/>
    </xf>
    <xf numFmtId="174" fontId="183" fillId="0" borderId="42" xfId="396" applyNumberFormat="1" applyFont="1" applyFill="1" applyBorder="1" applyAlignment="1">
      <alignment horizontal="center"/>
    </xf>
    <xf numFmtId="0" fontId="27" fillId="0" borderId="0" xfId="653" applyFont="1" applyAlignment="1">
      <alignment horizontal="left" vertical="top" wrapText="1"/>
    </xf>
    <xf numFmtId="0" fontId="27" fillId="0" borderId="0" xfId="635" applyFont="1" applyAlignment="1">
      <alignment horizontal="left" vertical="top" wrapText="1"/>
    </xf>
    <xf numFmtId="0" fontId="27" fillId="0" borderId="0" xfId="396" applyFont="1" applyFill="1" applyAlignment="1">
      <alignment horizontal="left" vertical="top" wrapText="1"/>
    </xf>
    <xf numFmtId="49" fontId="27" fillId="0" borderId="49" xfId="395" applyNumberFormat="1" applyFont="1" applyFill="1" applyBorder="1" applyAlignment="1" applyProtection="1">
      <alignment horizontal="center" vertical="center" wrapText="1"/>
      <protection locked="0"/>
    </xf>
    <xf numFmtId="49" fontId="27" fillId="0" borderId="50" xfId="395" applyNumberFormat="1" applyFont="1" applyFill="1" applyBorder="1" applyAlignment="1" applyProtection="1">
      <alignment horizontal="center" vertical="center" wrapText="1"/>
      <protection locked="0"/>
    </xf>
    <xf numFmtId="0" fontId="27" fillId="0" borderId="0" xfId="0" applyFont="1" applyAlignment="1">
      <alignment vertical="top"/>
    </xf>
    <xf numFmtId="0" fontId="184" fillId="0" borderId="41" xfId="396" applyFont="1" applyBorder="1" applyAlignment="1">
      <alignment horizontal="left"/>
    </xf>
    <xf numFmtId="0" fontId="184" fillId="0" borderId="42" xfId="396" applyFont="1" applyBorder="1" applyAlignment="1">
      <alignment horizontal="left"/>
    </xf>
    <xf numFmtId="0" fontId="237" fillId="0" borderId="0" xfId="0" applyFont="1" applyAlignment="1">
      <alignment horizontal="left" vertical="top" wrapText="1"/>
    </xf>
    <xf numFmtId="46" fontId="198" fillId="0" borderId="40" xfId="397" quotePrefix="1" applyNumberFormat="1" applyFont="1" applyFill="1" applyBorder="1" applyAlignment="1">
      <alignment horizontal="center" vertical="center" wrapText="1"/>
    </xf>
    <xf numFmtId="46" fontId="198" fillId="0" borderId="41" xfId="397" quotePrefix="1" applyNumberFormat="1" applyFont="1" applyFill="1" applyBorder="1" applyAlignment="1">
      <alignment horizontal="center" vertical="center" wrapText="1"/>
    </xf>
    <xf numFmtId="46" fontId="198" fillId="0" borderId="42" xfId="397" quotePrefix="1" applyNumberFormat="1" applyFont="1" applyFill="1" applyBorder="1" applyAlignment="1">
      <alignment horizontal="center" vertical="center" wrapText="1"/>
    </xf>
    <xf numFmtId="0" fontId="20" fillId="0" borderId="0" xfId="0" applyFont="1" applyAlignment="1">
      <alignment vertical="top" wrapText="1"/>
    </xf>
    <xf numFmtId="174" fontId="183" fillId="0" borderId="14" xfId="396" applyNumberFormat="1" applyFont="1" applyFill="1" applyBorder="1" applyAlignment="1">
      <alignment horizontal="center" vertical="center"/>
    </xf>
    <xf numFmtId="174" fontId="183" fillId="0" borderId="43" xfId="396" applyNumberFormat="1" applyFont="1" applyFill="1" applyBorder="1" applyAlignment="1">
      <alignment horizontal="center" vertical="center"/>
    </xf>
    <xf numFmtId="0" fontId="178" fillId="0" borderId="0" xfId="396" applyFont="1" applyBorder="1" applyAlignment="1" applyProtection="1">
      <alignment horizontal="left"/>
      <protection locked="0"/>
    </xf>
    <xf numFmtId="0" fontId="175" fillId="0" borderId="0" xfId="0" applyFont="1" applyBorder="1" applyAlignment="1">
      <alignment horizontal="left"/>
    </xf>
    <xf numFmtId="0" fontId="6" fillId="0" borderId="39" xfId="396" applyFont="1" applyBorder="1" applyAlignment="1">
      <alignment horizontal="center" vertical="center"/>
    </xf>
  </cellXfs>
  <cellStyles count="655">
    <cellStyle name="-" xfId="1"/>
    <cellStyle name="&quot;123&quot;" xfId="2"/>
    <cellStyle name="******************************************" xfId="3"/>
    <cellStyle name="_%(SignOnly)" xfId="4"/>
    <cellStyle name="_%(SignSpaceOnly)" xfId="5"/>
    <cellStyle name="_Ark1" xfId="6"/>
    <cellStyle name="_Attr" xfId="7"/>
    <cellStyle name="_Balansen" xfId="8"/>
    <cellStyle name="_Book3" xfId="9"/>
    <cellStyle name="_Book32" xfId="10"/>
    <cellStyle name="_Comma" xfId="11"/>
    <cellStyle name="_Comma 2" xfId="12"/>
    <cellStyle name="_Comma 3" xfId="13"/>
    <cellStyle name="_Comma 3 2" xfId="14"/>
    <cellStyle name="_Comma 4" xfId="15"/>
    <cellStyle name="_Comma_03-Egne aksjer 1002" xfId="16"/>
    <cellStyle name="_Comma_03-Egne aksjer 1003" xfId="17"/>
    <cellStyle name="_Currency" xfId="18"/>
    <cellStyle name="_Currency 2" xfId="19"/>
    <cellStyle name="_Currency 3" xfId="20"/>
    <cellStyle name="_Currency 3 2" xfId="21"/>
    <cellStyle name="_Currency 4" xfId="22"/>
    <cellStyle name="_Currency_03-Egne aksjer 1002" xfId="23"/>
    <cellStyle name="_Currency_03-Egne aksjer 1003" xfId="24"/>
    <cellStyle name="_Currency_Merger Plans2" xfId="25"/>
    <cellStyle name="_Currency_Merger Plans2 2" xfId="26"/>
    <cellStyle name="_Currency_Merger Plans2 3" xfId="27"/>
    <cellStyle name="_Currency_Merger Plans2 3 2" xfId="28"/>
    <cellStyle name="_Currency_Merger Plans2 4" xfId="29"/>
    <cellStyle name="_CurrencySpace" xfId="30"/>
    <cellStyle name="_CurrencySpace 2" xfId="31"/>
    <cellStyle name="_CurrencySpace 3" xfId="32"/>
    <cellStyle name="_CurrencySpace 3 2" xfId="33"/>
    <cellStyle name="_CurrencySpace 4" xfId="34"/>
    <cellStyle name="_CurrencySpace_03-Egne aksjer 1002" xfId="35"/>
    <cellStyle name="_CurrencySpace_03-Egne aksjer 1003" xfId="36"/>
    <cellStyle name="_Euro" xfId="37"/>
    <cellStyle name="_Finansiell utvikling 2Q09" xfId="38"/>
    <cellStyle name="_Heading" xfId="39"/>
    <cellStyle name="_Heading_prestemp" xfId="40"/>
    <cellStyle name="_Highlight" xfId="41"/>
    <cellStyle name="_Hvordan levere rentegar" xfId="42"/>
    <cellStyle name="_Kontrollrapport" xfId="43"/>
    <cellStyle name="_Max 10% Obligasjoner Inv" xfId="44"/>
    <cellStyle name="_Multiple" xfId="45"/>
    <cellStyle name="_Multiple 2" xfId="46"/>
    <cellStyle name="_Multiple 3" xfId="47"/>
    <cellStyle name="_Multiple 3 2" xfId="48"/>
    <cellStyle name="_Multiple 4" xfId="49"/>
    <cellStyle name="_Multiple_03-Egne aksjer 1002" xfId="50"/>
    <cellStyle name="_Multiple_03-Egne aksjer 1003" xfId="51"/>
    <cellStyle name="_MultipleSpace" xfId="52"/>
    <cellStyle name="_MultipleSpace 2" xfId="53"/>
    <cellStyle name="_MultipleSpace 3" xfId="54"/>
    <cellStyle name="_MultipleSpace 3 2" xfId="55"/>
    <cellStyle name="_MultipleSpace 4" xfId="56"/>
    <cellStyle name="_MultipleSpace_03-Egne aksjer 1002" xfId="57"/>
    <cellStyle name="_MultipleSpace_03-Egne aksjer 1003" xfId="58"/>
    <cellStyle name="_Nedskrivninger i prosen av utlån 3Q09" xfId="59"/>
    <cellStyle name="_Nøkkeltall" xfId="60"/>
    <cellStyle name="_Percent" xfId="61"/>
    <cellStyle name="_Percent 2" xfId="62"/>
    <cellStyle name="_Percent 3" xfId="63"/>
    <cellStyle name="_Percent 3 2" xfId="64"/>
    <cellStyle name="_Percent 4" xfId="65"/>
    <cellStyle name="_PercentSpace" xfId="66"/>
    <cellStyle name="_PercentSpace 2" xfId="67"/>
    <cellStyle name="_PercentSpace 3" xfId="68"/>
    <cellStyle name="_PercentSpace 3 2" xfId="69"/>
    <cellStyle name="_PercentSpace 4" xfId="70"/>
    <cellStyle name="_PercentSpace_Bal Sheet, P&amp;L v4" xfId="71"/>
    <cellStyle name="_PercentSpace_Market Cap" xfId="72"/>
    <cellStyle name="_PercentSpace_Market Cap 2" xfId="73"/>
    <cellStyle name="_PercentSpace_Market Cap 3" xfId="74"/>
    <cellStyle name="_PercentSpace_Market Cap 3 2" xfId="75"/>
    <cellStyle name="_PercentSpace_Market Cap 4" xfId="76"/>
    <cellStyle name="_R10-Konsolidert_regnskap 2008 03" xfId="77"/>
    <cellStyle name="_RETAIL 2008" xfId="78"/>
    <cellStyle name="_Retail Norge historikk 2008_fra Hilde W 25.sep 09" xfId="79"/>
    <cellStyle name="_Samleoversikt" xfId="80"/>
    <cellStyle name="_style" xfId="81"/>
    <cellStyle name="_SubHeading" xfId="82"/>
    <cellStyle name="_SubHeading_prestemp" xfId="83"/>
    <cellStyle name="_Table" xfId="84"/>
    <cellStyle name="_TableHead" xfId="85"/>
    <cellStyle name="_TableRowHead" xfId="86"/>
    <cellStyle name="_TableSuperHead" xfId="87"/>
    <cellStyle name="_Total" xfId="88"/>
    <cellStyle name="_Vital Total" xfId="89"/>
    <cellStyle name="1 antraštė" xfId="90"/>
    <cellStyle name="1,comma" xfId="91"/>
    <cellStyle name="2 antraštė" xfId="92"/>
    <cellStyle name="20% - Accent1" xfId="93"/>
    <cellStyle name="20% - Accent2" xfId="94"/>
    <cellStyle name="20% - Accent3" xfId="95"/>
    <cellStyle name="20% - Accent4" xfId="96"/>
    <cellStyle name="20% - Accent5" xfId="97"/>
    <cellStyle name="20% - Accent6" xfId="98"/>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2 2" xfId="106"/>
    <cellStyle name="20% - uthevingsfarge 3 2" xfId="107"/>
    <cellStyle name="20% - uthevingsfarge 4 2" xfId="108"/>
    <cellStyle name="20% - uthevingsfarge 5 2" xfId="109"/>
    <cellStyle name="20% - uthevingsfarge 6 2" xfId="110"/>
    <cellStyle name="3 antraštė" xfId="111"/>
    <cellStyle name="4 antraštė" xfId="112"/>
    <cellStyle name="40% - Accent1" xfId="113"/>
    <cellStyle name="40% - Accent2" xfId="114"/>
    <cellStyle name="40% - Accent3" xfId="115"/>
    <cellStyle name="40% - Accent4" xfId="116"/>
    <cellStyle name="40% - Accent5" xfId="117"/>
    <cellStyle name="40% - Accent6" xfId="118"/>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60% - Accent1" xfId="131"/>
    <cellStyle name="60% - Accent2" xfId="132"/>
    <cellStyle name="60% - Accent3" xfId="133"/>
    <cellStyle name="60% - Accent4" xfId="134"/>
    <cellStyle name="60% - Accent5" xfId="135"/>
    <cellStyle name="60% - Accent6" xfId="136"/>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Accent1" xfId="149"/>
    <cellStyle name="Accent2" xfId="150"/>
    <cellStyle name="Accent3" xfId="151"/>
    <cellStyle name="Accent4" xfId="152"/>
    <cellStyle name="Accent5" xfId="153"/>
    <cellStyle name="Accent6" xfId="154"/>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rial 10" xfId="169"/>
    <cellStyle name="Arial 12" xfId="170"/>
    <cellStyle name="Bad" xfId="171"/>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ulation" xfId="637"/>
    <cellStyle name="Case" xfId="186"/>
    <cellStyle name="Check" xfId="187"/>
    <cellStyle name="Check Cell" xfId="188"/>
    <cellStyle name="claire" xfId="189"/>
    <cellStyle name="claire 2" xfId="190"/>
    <cellStyle name="claire 3" xfId="191"/>
    <cellStyle name="claire 3 2" xfId="192"/>
    <cellStyle name="claire 4" xfId="193"/>
    <cellStyle name="Column Title" xfId="194"/>
    <cellStyle name="Comma [0]_AuM 020331" xfId="638"/>
    <cellStyle name="Comma [1]" xfId="195"/>
    <cellStyle name="Comma [3]" xfId="196"/>
    <cellStyle name="Comma 0" xfId="197"/>
    <cellStyle name="Comma 0*" xfId="198"/>
    <cellStyle name="Comma 0_29-04-021" xfId="199"/>
    <cellStyle name="Comma 2" xfId="200"/>
    <cellStyle name="Comma 2*" xfId="201"/>
    <cellStyle name="Comma 2_29-04-021" xfId="202"/>
    <cellStyle name="Comma 3*" xfId="203"/>
    <cellStyle name="Comma*" xfId="204"/>
    <cellStyle name="Comma_Aksjekapital ut. aksjer" xfId="639"/>
    <cellStyle name="Comma0" xfId="205"/>
    <cellStyle name="Comma0 2" xfId="206"/>
    <cellStyle name="Comma0 3" xfId="207"/>
    <cellStyle name="Comma0 3 2" xfId="208"/>
    <cellStyle name="Company" xfId="209"/>
    <cellStyle name="Company name" xfId="210"/>
    <cellStyle name="Cover Date" xfId="211"/>
    <cellStyle name="Cover Subtitle" xfId="212"/>
    <cellStyle name="Cover Title" xfId="213"/>
    <cellStyle name="Currency ($)" xfId="214"/>
    <cellStyle name="Currency (£)" xfId="215"/>
    <cellStyle name="Currency [0]_AuM 020331" xfId="640"/>
    <cellStyle name="Currency [1]" xfId="216"/>
    <cellStyle name="Currency 0" xfId="217"/>
    <cellStyle name="Currency 2" xfId="218"/>
    <cellStyle name="Currency 2*" xfId="219"/>
    <cellStyle name="Currency 2_29-04-021" xfId="220"/>
    <cellStyle name="Currency 3*" xfId="221"/>
    <cellStyle name="Currency*" xfId="222"/>
    <cellStyle name="Currency_AuM 020331" xfId="641"/>
    <cellStyle name="Currency0" xfId="223"/>
    <cellStyle name="Currency2" xfId="224"/>
    <cellStyle name="Data" xfId="225"/>
    <cellStyle name="Date" xfId="226"/>
    <cellStyle name="Date Aligned" xfId="227"/>
    <cellStyle name="Date Aligned*" xfId="228"/>
    <cellStyle name="Date Aligned_Euro Banks Database" xfId="229"/>
    <cellStyle name="Date_Football field" xfId="230"/>
    <cellStyle name="default" xfId="231"/>
    <cellStyle name="default 2" xfId="232"/>
    <cellStyle name="default 3" xfId="233"/>
    <cellStyle name="default 3 2" xfId="234"/>
    <cellStyle name="default 4" xfId="235"/>
    <cellStyle name="Dezimal [0]_050526 Ratios Denmark without banks" xfId="236"/>
    <cellStyle name="Dezimal_050526 Ratios Denmark without banks" xfId="237"/>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Euro" xfId="247"/>
    <cellStyle name="Explanatory Text" xfId="248"/>
    <cellStyle name="External File Cells" xfId="249"/>
    <cellStyle name="External File Cells 2" xfId="250"/>
    <cellStyle name="External File Cells 3" xfId="251"/>
    <cellStyle name="External File Cells 3 2" xfId="252"/>
    <cellStyle name="FeltDataDecimal" xfId="253"/>
    <cellStyle name="FeltDataNormal" xfId="254"/>
    <cellStyle name="FeltID" xfId="255"/>
    <cellStyle name="Followed Hyperlink" xfId="642"/>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Editable amount" xfId="269"/>
    <cellStyle name="G1_1999 figures" xfId="270"/>
    <cellStyle name="Geras" xfId="271"/>
    <cellStyle name="God 2" xfId="272"/>
    <cellStyle name="Good" xfId="643"/>
    <cellStyle name="GruppeOverskrift" xfId="273"/>
    <cellStyle name="GråKant" xfId="274"/>
    <cellStyle name="H_1998_col_head" xfId="275"/>
    <cellStyle name="H_1998_col_head 2" xfId="276"/>
    <cellStyle name="H_1998_col_head 3" xfId="277"/>
    <cellStyle name="H_1998_col_head 3 2" xfId="278"/>
    <cellStyle name="H_1999_col_head" xfId="279"/>
    <cellStyle name="H1_1998 figures" xfId="280"/>
    <cellStyle name="hard no" xfId="281"/>
    <cellStyle name="Hard Percent" xfId="282"/>
    <cellStyle name="hardno" xfId="283"/>
    <cellStyle name="Header" xfId="284"/>
    <cellStyle name="Header Draft Stamp" xfId="285"/>
    <cellStyle name="Header_Balance Sheet" xfId="286"/>
    <cellStyle name="heading" xfId="287"/>
    <cellStyle name="Heading 1" xfId="288"/>
    <cellStyle name="Heading 1 Above" xfId="289"/>
    <cellStyle name="Heading 1_12M Forecast_June_ver01_20080612" xfId="290"/>
    <cellStyle name="Heading 1+" xfId="291"/>
    <cellStyle name="Heading 2" xfId="292"/>
    <cellStyle name="Heading 2 Below" xfId="293"/>
    <cellStyle name="Heading 2_12M Forecast_June_ver01_20080612" xfId="294"/>
    <cellStyle name="Heading 2+" xfId="295"/>
    <cellStyle name="Heading 3" xfId="296"/>
    <cellStyle name="Heading 3+" xfId="297"/>
    <cellStyle name="Heading 4" xfId="298"/>
    <cellStyle name="Heading1" xfId="299"/>
    <cellStyle name="Hyperkobling" xfId="300" builtinId="8"/>
    <cellStyle name="Hyperkobling 2" xfId="636"/>
    <cellStyle name="Hyperkobling 2 2" xfId="654"/>
    <cellStyle name="Hyperlink" xfId="644"/>
    <cellStyle name="Hyperlink 2" xfId="301"/>
    <cellStyle name="Hyperlink 3" xfId="302"/>
    <cellStyle name="Hyperlink 3 2" xfId="303"/>
    <cellStyle name="Inndata 2" xfId="304"/>
    <cellStyle name="Input" xfId="645"/>
    <cellStyle name="Input Cells" xfId="305"/>
    <cellStyle name="Input Cells 2" xfId="306"/>
    <cellStyle name="Input Cells 3" xfId="307"/>
    <cellStyle name="Input Cells 3 2" xfId="308"/>
    <cellStyle name="Input Currency" xfId="309"/>
    <cellStyle name="Input Currency 2" xfId="310"/>
    <cellStyle name="Input Currency_bnlfile" xfId="311"/>
    <cellStyle name="Input Multiple" xfId="312"/>
    <cellStyle name="Input Percent" xfId="313"/>
    <cellStyle name="Input_$cell" xfId="646"/>
    <cellStyle name="InputKeepColour" xfId="314"/>
    <cellStyle name="InputVariColour" xfId="315"/>
    <cellStyle name="Įspėjimo tekstas" xfId="316"/>
    <cellStyle name="Išvestis" xfId="317"/>
    <cellStyle name="Įvestis" xfId="318"/>
    <cellStyle name="Koblet celle 2" xfId="319"/>
    <cellStyle name="KolonneOverskrift" xfId="320"/>
    <cellStyle name="Kolumnrubrik" xfId="321"/>
    <cellStyle name="Komma" xfId="322" builtinId="3"/>
    <cellStyle name="Komma [0]_Blad1" xfId="323"/>
    <cellStyle name="Komma 10" xfId="651"/>
    <cellStyle name="Komma 2" xfId="324"/>
    <cellStyle name="Komma 3" xfId="325"/>
    <cellStyle name="Komma 4" xfId="326"/>
    <cellStyle name="Komma 4 2" xfId="652"/>
    <cellStyle name="Komma 5" xfId="647"/>
    <cellStyle name="Kontrollcelle 2" xfId="327"/>
    <cellStyle name="KRADSFI" xfId="328"/>
    <cellStyle name="Linked Cell" xfId="648"/>
    <cellStyle name="Mainhead" xfId="329"/>
    <cellStyle name="Margin" xfId="330"/>
    <cellStyle name="Merknad 2" xfId="331"/>
    <cellStyle name="Migliaia (0)_Costi" xfId="332"/>
    <cellStyle name="Migliaia [0]_INV2" xfId="333"/>
    <cellStyle name="MLComma0" xfId="334"/>
    <cellStyle name="MLPercent0" xfId="335"/>
    <cellStyle name="multiple" xfId="336"/>
    <cellStyle name="Multiple [1]" xfId="337"/>
    <cellStyle name="multiple 10" xfId="338"/>
    <cellStyle name="multiple 11" xfId="339"/>
    <cellStyle name="multiple 12" xfId="340"/>
    <cellStyle name="multiple 13" xfId="341"/>
    <cellStyle name="multiple 14" xfId="342"/>
    <cellStyle name="multiple 15" xfId="343"/>
    <cellStyle name="multiple 2" xfId="344"/>
    <cellStyle name="multiple 3" xfId="345"/>
    <cellStyle name="multiple 3 2" xfId="346"/>
    <cellStyle name="multiple 4" xfId="347"/>
    <cellStyle name="multiple 5" xfId="348"/>
    <cellStyle name="multiple 6" xfId="349"/>
    <cellStyle name="multiple 7" xfId="350"/>
    <cellStyle name="multiple 8" xfId="351"/>
    <cellStyle name="multiple 9" xfId="352"/>
    <cellStyle name="Multiple_03-Egne aksjer 1002" xfId="353"/>
    <cellStyle name="MultipleBelow" xfId="354"/>
    <cellStyle name="Neutral" xfId="355"/>
    <cellStyle name="Neutralus" xfId="356"/>
    <cellStyle name="Nil" xfId="357"/>
    <cellStyle name="Non_definito" xfId="358"/>
    <cellStyle name="nonmultiple" xfId="359"/>
    <cellStyle name="nonmultiple 2" xfId="360"/>
    <cellStyle name="nonmultiple 3" xfId="361"/>
    <cellStyle name="nonmultiple 3 2" xfId="362"/>
    <cellStyle name="nonmultiple 4" xfId="363"/>
    <cellStyle name="NonPrintingArea" xfId="364"/>
    <cellStyle name="Normal" xfId="0" builtinId="0"/>
    <cellStyle name="Normal 10" xfId="365"/>
    <cellStyle name="Normal 11" xfId="366"/>
    <cellStyle name="Normal 12" xfId="367"/>
    <cellStyle name="Normal 13" xfId="368"/>
    <cellStyle name="Normal 14" xfId="369"/>
    <cellStyle name="Normal 15" xfId="370"/>
    <cellStyle name="Normal 16" xfId="371"/>
    <cellStyle name="Normal 17" xfId="372"/>
    <cellStyle name="Normal 18" xfId="373"/>
    <cellStyle name="Normal 19" xfId="374"/>
    <cellStyle name="Normal 2" xfId="375"/>
    <cellStyle name="Normal 2 2" xfId="376"/>
    <cellStyle name="Normal 20" xfId="377"/>
    <cellStyle name="Normal 20 2" xfId="653"/>
    <cellStyle name="Normal 21" xfId="635"/>
    <cellStyle name="Normal 3" xfId="378"/>
    <cellStyle name="Normal 3 2" xfId="379"/>
    <cellStyle name="Normal 4" xfId="380"/>
    <cellStyle name="Normal 4 2" xfId="381"/>
    <cellStyle name="Normal 5" xfId="382"/>
    <cellStyle name="Normal 5 2" xfId="383"/>
    <cellStyle name="Normal 6" xfId="384"/>
    <cellStyle name="Normal 7" xfId="385"/>
    <cellStyle name="Normal 8" xfId="386"/>
    <cellStyle name="Normal 9" xfId="387"/>
    <cellStyle name="Normal Cells" xfId="388"/>
    <cellStyle name="Normal Cells 2" xfId="389"/>
    <cellStyle name="Normal Cells 3" xfId="390"/>
    <cellStyle name="Normal Cells 3 2" xfId="391"/>
    <cellStyle name="Normal_betty1" xfId="392"/>
    <cellStyle name="Normal_k_Margrethe" xfId="393"/>
    <cellStyle name="Normal_Kap 2" xfId="394"/>
    <cellStyle name="Normal_Kredittrisiko" xfId="395"/>
    <cellStyle name="Normal_tabeller.xls" xfId="396"/>
    <cellStyle name="Normal_tabeller.xls 2" xfId="397"/>
    <cellStyle name="Normal_tabeller.xls 2 2" xfId="634"/>
    <cellStyle name="Normal_tabeller.xls 3" xfId="398"/>
    <cellStyle name="Normal_tabeller.xls 5" xfId="399"/>
    <cellStyle name="Normal2" xfId="400"/>
    <cellStyle name="Normale_BP Mod2" xfId="401"/>
    <cellStyle name="NormalGB" xfId="402"/>
    <cellStyle name="Normalny_Forms for budgets 2006" xfId="403"/>
    <cellStyle name="Note" xfId="649"/>
    <cellStyle name="Notes" xfId="404"/>
    <cellStyle name="number" xfId="405"/>
    <cellStyle name="Nøytral 2" xfId="406"/>
    <cellStyle name="Output" xfId="407"/>
    <cellStyle name="Overskrift 1 2" xfId="408"/>
    <cellStyle name="Overskrift 2 2" xfId="409"/>
    <cellStyle name="Overskrift 3 2" xfId="410"/>
    <cellStyle name="Overskrift 4 2" xfId="411"/>
    <cellStyle name="Page header" xfId="412"/>
    <cellStyle name="Page header 2" xfId="413"/>
    <cellStyle name="Page header 3" xfId="414"/>
    <cellStyle name="Page header 3 2" xfId="415"/>
    <cellStyle name="Page Heading Large" xfId="416"/>
    <cellStyle name="Page Heading Small" xfId="417"/>
    <cellStyle name="Page Number" xfId="418"/>
    <cellStyle name="Paryškinimas 1" xfId="419"/>
    <cellStyle name="Paryškinimas 2" xfId="420"/>
    <cellStyle name="Paryškinimas 3" xfId="421"/>
    <cellStyle name="Paryškinimas 4" xfId="422"/>
    <cellStyle name="Paryškinimas 5" xfId="423"/>
    <cellStyle name="Paryškinimas 6" xfId="424"/>
    <cellStyle name="Pastaba" xfId="425"/>
    <cellStyle name="Pastaba 2" xfId="426"/>
    <cellStyle name="Pavadinimas" xfId="427"/>
    <cellStyle name="pb_page_heading_LS" xfId="428"/>
    <cellStyle name="Percent [0]" xfId="429"/>
    <cellStyle name="Percent [1]" xfId="430"/>
    <cellStyle name="Percent [2]" xfId="431"/>
    <cellStyle name="Percent Hard" xfId="432"/>
    <cellStyle name="Percent*" xfId="433"/>
    <cellStyle name="Percentneg" xfId="434"/>
    <cellStyle name="Percentuale_INV2" xfId="435"/>
    <cellStyle name="Price" xfId="436"/>
    <cellStyle name="Profit figure" xfId="437"/>
    <cellStyle name="Prosent" xfId="438" builtinId="5"/>
    <cellStyle name="Prosent 2" xfId="439"/>
    <cellStyle name="Prosent 2 2" xfId="440"/>
    <cellStyle name="Prosent 2 3" xfId="441"/>
    <cellStyle name="Prosent 3" xfId="442"/>
    <cellStyle name="Prosent 3 2" xfId="443"/>
    <cellStyle name="Prosent 4" xfId="444"/>
    <cellStyle name="Prosent 5" xfId="445"/>
    <cellStyle name="Prosent 6" xfId="446"/>
    <cellStyle name="RaekkeNiv1" xfId="447"/>
    <cellStyle name="RaekkeNiv2" xfId="448"/>
    <cellStyle name="RaekkeNiv3" xfId="449"/>
    <cellStyle name="RaekkeNiv4" xfId="450"/>
    <cellStyle name="Ratio" xfId="451"/>
    <cellStyle name="Reuters Cells" xfId="452"/>
    <cellStyle name="Reuters Cells 2" xfId="453"/>
    <cellStyle name="Reuters Cells 3" xfId="454"/>
    <cellStyle name="Reuters Cells 3 2" xfId="455"/>
    <cellStyle name="Salomon Logo" xfId="456"/>
    <cellStyle name="ScotchRule" xfId="457"/>
    <cellStyle name="Shaded" xfId="458"/>
    <cellStyle name="ShadedCells_Database" xfId="459"/>
    <cellStyle name="SimCorp_Data" xfId="460"/>
    <cellStyle name="Single Accounting" xfId="461"/>
    <cellStyle name="Skaičiavimas" xfId="462"/>
    <cellStyle name="Standaard_Blad1" xfId="463"/>
    <cellStyle name="Standard_01d Geographische Märkte" xfId="464"/>
    <cellStyle name="Stil 1" xfId="465"/>
    <cellStyle name="Stil 1 2" xfId="466"/>
    <cellStyle name="Stil 1 3" xfId="467"/>
    <cellStyle name="Stil 1 3 2" xfId="468"/>
    <cellStyle name="Stil 1 4" xfId="469"/>
    <cellStyle name="Stil 10" xfId="470"/>
    <cellStyle name="Stil 11" xfId="471"/>
    <cellStyle name="Stil 12" xfId="472"/>
    <cellStyle name="Stil 13" xfId="473"/>
    <cellStyle name="Stil 14" xfId="474"/>
    <cellStyle name="Stil 15" xfId="475"/>
    <cellStyle name="Stil 16" xfId="476"/>
    <cellStyle name="Stil 17" xfId="477"/>
    <cellStyle name="Stil 18" xfId="478"/>
    <cellStyle name="Stil 19" xfId="479"/>
    <cellStyle name="Stil 2" xfId="480"/>
    <cellStyle name="Stil 20" xfId="481"/>
    <cellStyle name="Stil 21" xfId="482"/>
    <cellStyle name="Stil 22" xfId="483"/>
    <cellStyle name="Stil 23" xfId="484"/>
    <cellStyle name="Stil 24" xfId="485"/>
    <cellStyle name="Stil 25" xfId="486"/>
    <cellStyle name="Stil 26" xfId="487"/>
    <cellStyle name="Stil 27" xfId="488"/>
    <cellStyle name="Stil 28" xfId="489"/>
    <cellStyle name="Stil 29" xfId="490"/>
    <cellStyle name="Stil 3" xfId="491"/>
    <cellStyle name="Stil 30" xfId="492"/>
    <cellStyle name="Stil 31" xfId="493"/>
    <cellStyle name="Stil 32" xfId="494"/>
    <cellStyle name="Stil 33" xfId="495"/>
    <cellStyle name="Stil 34" xfId="496"/>
    <cellStyle name="Stil 35" xfId="497"/>
    <cellStyle name="Stil 36" xfId="498"/>
    <cellStyle name="Stil 37" xfId="499"/>
    <cellStyle name="Stil 38" xfId="500"/>
    <cellStyle name="Stil 39" xfId="501"/>
    <cellStyle name="Stil 4" xfId="502"/>
    <cellStyle name="Stil 40" xfId="503"/>
    <cellStyle name="Stil 41" xfId="504"/>
    <cellStyle name="Stil 42" xfId="505"/>
    <cellStyle name="Stil 43" xfId="506"/>
    <cellStyle name="Stil 44" xfId="507"/>
    <cellStyle name="Stil 45" xfId="508"/>
    <cellStyle name="Stil 46" xfId="509"/>
    <cellStyle name="Stil 47" xfId="510"/>
    <cellStyle name="Stil 48" xfId="511"/>
    <cellStyle name="Stil 49" xfId="512"/>
    <cellStyle name="Stil 5" xfId="513"/>
    <cellStyle name="Stil 50" xfId="514"/>
    <cellStyle name="Stil 51" xfId="515"/>
    <cellStyle name="Stil 52" xfId="516"/>
    <cellStyle name="Stil 53" xfId="517"/>
    <cellStyle name="Stil 54" xfId="518"/>
    <cellStyle name="Stil 55" xfId="519"/>
    <cellStyle name="Stil 56" xfId="520"/>
    <cellStyle name="Stil 57" xfId="521"/>
    <cellStyle name="Stil 58" xfId="522"/>
    <cellStyle name="Stil 6" xfId="523"/>
    <cellStyle name="Stil 7" xfId="524"/>
    <cellStyle name="Stil 8" xfId="525"/>
    <cellStyle name="Stil 9" xfId="526"/>
    <cellStyle name="Style D green" xfId="527"/>
    <cellStyle name="Style E" xfId="528"/>
    <cellStyle name="Style H" xfId="529"/>
    <cellStyle name="Sub total" xfId="530"/>
    <cellStyle name="Sub total 2" xfId="531"/>
    <cellStyle name="Sub total 3" xfId="532"/>
    <cellStyle name="Sub total 3 2" xfId="533"/>
    <cellStyle name="Subtitle" xfId="534"/>
    <cellStyle name="Suma" xfId="535"/>
    <cellStyle name="Summa" xfId="536"/>
    <cellStyle name="Susietas langelis" xfId="537"/>
    <cellStyle name="SwitchCell" xfId="538"/>
    <cellStyle name="Table Col Head" xfId="539"/>
    <cellStyle name="Table end" xfId="540"/>
    <cellStyle name="Table end 2" xfId="541"/>
    <cellStyle name="Table end 3" xfId="542"/>
    <cellStyle name="Table end 3 2" xfId="543"/>
    <cellStyle name="Table head" xfId="544"/>
    <cellStyle name="Table head 2" xfId="545"/>
    <cellStyle name="Table head 3" xfId="546"/>
    <cellStyle name="Table head 3 2" xfId="547"/>
    <cellStyle name="Table Head Aligned" xfId="548"/>
    <cellStyle name="Table Head Blue" xfId="549"/>
    <cellStyle name="Table Head Green" xfId="550"/>
    <cellStyle name="Table Head_03-Egne aksjer 1002" xfId="551"/>
    <cellStyle name="Table Heading" xfId="552"/>
    <cellStyle name="Table Source" xfId="553"/>
    <cellStyle name="Table Sub Head" xfId="554"/>
    <cellStyle name="Table Text" xfId="555"/>
    <cellStyle name="table text bold" xfId="556"/>
    <cellStyle name="table text bold 2" xfId="557"/>
    <cellStyle name="table text bold 3" xfId="558"/>
    <cellStyle name="table text bold 3 2" xfId="559"/>
    <cellStyle name="table text bold green" xfId="560"/>
    <cellStyle name="table text bold green 2" xfId="561"/>
    <cellStyle name="table text light" xfId="562"/>
    <cellStyle name="table text light 2" xfId="563"/>
    <cellStyle name="table text light 3" xfId="564"/>
    <cellStyle name="table text light 3 2" xfId="565"/>
    <cellStyle name="Table Title" xfId="566"/>
    <cellStyle name="Table Units" xfId="567"/>
    <cellStyle name="Table_Header" xfId="568"/>
    <cellStyle name="TableBorder" xfId="569"/>
    <cellStyle name="TableColumnHeader" xfId="570"/>
    <cellStyle name="TableHeading" xfId="571"/>
    <cellStyle name="TableHighlight" xfId="572"/>
    <cellStyle name="TableNote" xfId="573"/>
    <cellStyle name="test a style" xfId="574"/>
    <cellStyle name="Text" xfId="575"/>
    <cellStyle name="Text [3]" xfId="576"/>
    <cellStyle name="Text [5]" xfId="577"/>
    <cellStyle name="Text 1" xfId="578"/>
    <cellStyle name="Text 2" xfId="579"/>
    <cellStyle name="Text Head 1" xfId="580"/>
    <cellStyle name="Text Head 2" xfId="581"/>
    <cellStyle name="Text Indent 1" xfId="582"/>
    <cellStyle name="Text Indent 2" xfId="583"/>
    <cellStyle name="Tikrinimo langelis" xfId="584"/>
    <cellStyle name="Times 10" xfId="585"/>
    <cellStyle name="Times 12" xfId="586"/>
    <cellStyle name="Title" xfId="587"/>
    <cellStyle name="Titles" xfId="588"/>
    <cellStyle name="Tittel 2" xfId="589"/>
    <cellStyle name="TOC" xfId="590"/>
    <cellStyle name="TOC 1" xfId="591"/>
    <cellStyle name="TOC 2" xfId="592"/>
    <cellStyle name="Total" xfId="593"/>
    <cellStyle name="Total Currency" xfId="594"/>
    <cellStyle name="Total Normal" xfId="595"/>
    <cellStyle name="Totalt 2" xfId="596"/>
    <cellStyle name="ts" xfId="597"/>
    <cellStyle name="Tusenskille [0]_Bok2" xfId="598"/>
    <cellStyle name="Tusenskille 10" xfId="599"/>
    <cellStyle name="Tusenskille 11" xfId="600"/>
    <cellStyle name="Tusenskille 12" xfId="601"/>
    <cellStyle name="Tusenskille 13" xfId="602"/>
    <cellStyle name="Tusenskille 14" xfId="603"/>
    <cellStyle name="Tusenskille 15" xfId="604"/>
    <cellStyle name="Tusenskille 16" xfId="605"/>
    <cellStyle name="Tusenskille 17" xfId="606"/>
    <cellStyle name="Tusenskille 2" xfId="607"/>
    <cellStyle name="Tusenskille 3" xfId="608"/>
    <cellStyle name="Tusenskille 4" xfId="609"/>
    <cellStyle name="Tusenskille 5" xfId="610"/>
    <cellStyle name="Tusenskille 6" xfId="611"/>
    <cellStyle name="Tusenskille 7" xfId="612"/>
    <cellStyle name="Tusenskille 8" xfId="613"/>
    <cellStyle name="Tusenskille 9" xfId="614"/>
    <cellStyle name="Underline_Single" xfId="615"/>
    <cellStyle name="Utdata 2" xfId="616"/>
    <cellStyle name="Uthevingsfarge1 2" xfId="617"/>
    <cellStyle name="Uthevingsfarge2 2" xfId="618"/>
    <cellStyle name="Uthevingsfarge3 2" xfId="619"/>
    <cellStyle name="Uthevingsfarge4 2" xfId="620"/>
    <cellStyle name="Uthevingsfarge5 2" xfId="621"/>
    <cellStyle name="Uthevingsfarge6 2" xfId="622"/>
    <cellStyle name="Valuta (0)_Costi" xfId="623"/>
    <cellStyle name="Varseltekst 2" xfId="624"/>
    <cellStyle name="w" xfId="625"/>
    <cellStyle name="Warburg" xfId="626"/>
    <cellStyle name="Warning Text" xfId="650"/>
    <cellStyle name="Währung [0]_050526 Ratios Denmark without banks" xfId="627"/>
    <cellStyle name="Währung_050526 Ratios Denmark without banks" xfId="628"/>
    <cellStyle name="Year" xfId="629"/>
    <cellStyle name="Year 2" xfId="630"/>
    <cellStyle name="Year 3" xfId="631"/>
    <cellStyle name="Year 3 2" xfId="632"/>
    <cellStyle name="Yen" xfId="6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25"/></Relationships>
</file>

<file path=xl/drawings/_rels/drawing11.xml.rels><?xml version="1.0" encoding="UTF-8" standalone="yes"?>
<Relationships xmlns="http://schemas.openxmlformats.org/package/2006/relationships"><Relationship Id="rId1" Type="http://schemas.openxmlformats.org/officeDocument/2006/relationships/hyperlink" Target="#Contents!A28"/></Relationships>
</file>

<file path=xl/drawings/_rels/drawing12.xml.rels><?xml version="1.0" encoding="UTF-8" standalone="yes"?>
<Relationships xmlns="http://schemas.openxmlformats.org/package/2006/relationships"><Relationship Id="rId1" Type="http://schemas.openxmlformats.org/officeDocument/2006/relationships/hyperlink" Target="#Contents!A28"/></Relationships>
</file>

<file path=xl/drawings/_rels/drawing13.xml.rels><?xml version="1.0" encoding="UTF-8" standalone="yes"?>
<Relationships xmlns="http://schemas.openxmlformats.org/package/2006/relationships"><Relationship Id="rId1" Type="http://schemas.openxmlformats.org/officeDocument/2006/relationships/hyperlink" Target="#Contents!A28"/></Relationships>
</file>

<file path=xl/drawings/_rels/drawing14.xml.rels><?xml version="1.0" encoding="UTF-8" standalone="yes"?>
<Relationships xmlns="http://schemas.openxmlformats.org/package/2006/relationships"><Relationship Id="rId1" Type="http://schemas.openxmlformats.org/officeDocument/2006/relationships/hyperlink" Target="#Contents!A35"/></Relationships>
</file>

<file path=xl/drawings/_rels/drawing15.xml.rels><?xml version="1.0" encoding="UTF-8" standalone="yes"?>
<Relationships xmlns="http://schemas.openxmlformats.org/package/2006/relationships"><Relationship Id="rId1" Type="http://schemas.openxmlformats.org/officeDocument/2006/relationships/hyperlink" Target="#Contents!A35"/></Relationships>
</file>

<file path=xl/drawings/_rels/drawing16.xml.rels><?xml version="1.0" encoding="UTF-8" standalone="yes"?>
<Relationships xmlns="http://schemas.openxmlformats.org/package/2006/relationships"><Relationship Id="rId1" Type="http://schemas.openxmlformats.org/officeDocument/2006/relationships/hyperlink" Target="#Contents!A40"/></Relationships>
</file>

<file path=xl/drawings/_rels/drawing17.xml.rels><?xml version="1.0" encoding="UTF-8" standalone="yes"?>
<Relationships xmlns="http://schemas.openxmlformats.org/package/2006/relationships"><Relationship Id="rId1" Type="http://schemas.openxmlformats.org/officeDocument/2006/relationships/hyperlink" Target="#Contents!A44"/></Relationships>
</file>

<file path=xl/drawings/_rels/drawing18.xml.rels><?xml version="1.0" encoding="UTF-8" standalone="yes"?>
<Relationships xmlns="http://schemas.openxmlformats.org/package/2006/relationships"><Relationship Id="rId1" Type="http://schemas.openxmlformats.org/officeDocument/2006/relationships/hyperlink" Target="#Contents!A44"/></Relationships>
</file>

<file path=xl/drawings/_rels/drawing19.xml.rels><?xml version="1.0" encoding="UTF-8" standalone="yes"?>
<Relationships xmlns="http://schemas.openxmlformats.org/package/2006/relationships"><Relationship Id="rId1" Type="http://schemas.openxmlformats.org/officeDocument/2006/relationships/hyperlink" Target="#Contents!A44"/></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Contents!A6"/></Relationships>
</file>

<file path=xl/drawings/_rels/drawing20.xml.rels><?xml version="1.0" encoding="UTF-8" standalone="yes"?>
<Relationships xmlns="http://schemas.openxmlformats.org/package/2006/relationships"><Relationship Id="rId1" Type="http://schemas.openxmlformats.org/officeDocument/2006/relationships/hyperlink" Target="#Contents!A44"/></Relationships>
</file>

<file path=xl/drawings/_rels/drawing21.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2.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3.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4.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5.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6.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7.xml.rels><?xml version="1.0" encoding="UTF-8" standalone="yes"?>
<Relationships xmlns="http://schemas.openxmlformats.org/package/2006/relationships"><Relationship Id="rId1" Type="http://schemas.openxmlformats.org/officeDocument/2006/relationships/hyperlink" Target="#Contents!A52"/></Relationships>
</file>

<file path=xl/drawings/_rels/drawing28.xml.rels><?xml version="1.0" encoding="UTF-8" standalone="yes"?>
<Relationships xmlns="http://schemas.openxmlformats.org/package/2006/relationships"><Relationship Id="rId1" Type="http://schemas.openxmlformats.org/officeDocument/2006/relationships/hyperlink" Target="#Contents!A61"/></Relationships>
</file>

<file path=xl/drawings/_rels/drawing29.xml.rels><?xml version="1.0" encoding="UTF-8" standalone="yes"?>
<Relationships xmlns="http://schemas.openxmlformats.org/package/2006/relationships"><Relationship Id="rId1" Type="http://schemas.openxmlformats.org/officeDocument/2006/relationships/hyperlink" Target="#Contents!A61"/></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s!A6"/></Relationships>
</file>

<file path=xl/drawings/_rels/drawing30.xml.rels><?xml version="1.0" encoding="UTF-8" standalone="yes"?>
<Relationships xmlns="http://schemas.openxmlformats.org/package/2006/relationships"><Relationship Id="rId1" Type="http://schemas.openxmlformats.org/officeDocument/2006/relationships/hyperlink" Target="#Contents!A61"/></Relationships>
</file>

<file path=xl/drawings/_rels/drawing31.xml.rels><?xml version="1.0" encoding="UTF-8" standalone="yes"?>
<Relationships xmlns="http://schemas.openxmlformats.org/package/2006/relationships"><Relationship Id="rId1" Type="http://schemas.openxmlformats.org/officeDocument/2006/relationships/hyperlink" Target="#Contents!A61"/></Relationships>
</file>

<file path=xl/drawings/_rels/drawing32.xml.rels><?xml version="1.0" encoding="UTF-8" standalone="yes"?>
<Relationships xmlns="http://schemas.openxmlformats.org/package/2006/relationships"><Relationship Id="rId1" Type="http://schemas.openxmlformats.org/officeDocument/2006/relationships/hyperlink" Target="#Contents!A68"/></Relationships>
</file>

<file path=xl/drawings/_rels/drawing33.xml.rels><?xml version="1.0" encoding="UTF-8" standalone="yes"?>
<Relationships xmlns="http://schemas.openxmlformats.org/package/2006/relationships"><Relationship Id="rId1" Type="http://schemas.openxmlformats.org/officeDocument/2006/relationships/hyperlink" Target="#Contents!A68"/></Relationships>
</file>

<file path=xl/drawings/_rels/drawing34.xml.rels><?xml version="1.0" encoding="UTF-8" standalone="yes"?>
<Relationships xmlns="http://schemas.openxmlformats.org/package/2006/relationships"><Relationship Id="rId1" Type="http://schemas.openxmlformats.org/officeDocument/2006/relationships/hyperlink" Target="#Contents!A68"/></Relationships>
</file>

<file path=xl/drawings/_rels/drawing35.xml.rels><?xml version="1.0" encoding="UTF-8" standalone="yes"?>
<Relationships xmlns="http://schemas.openxmlformats.org/package/2006/relationships"><Relationship Id="rId1" Type="http://schemas.openxmlformats.org/officeDocument/2006/relationships/hyperlink" Target="#Contents!A68"/></Relationships>
</file>

<file path=xl/drawings/_rels/drawing36.xml.rels><?xml version="1.0" encoding="UTF-8" standalone="yes"?>
<Relationships xmlns="http://schemas.openxmlformats.org/package/2006/relationships"><Relationship Id="rId1" Type="http://schemas.openxmlformats.org/officeDocument/2006/relationships/hyperlink" Target="#Contents!A74"/></Relationships>
</file>

<file path=xl/drawings/_rels/drawing37.xml.rels><?xml version="1.0" encoding="UTF-8" standalone="yes"?>
<Relationships xmlns="http://schemas.openxmlformats.org/package/2006/relationships"><Relationship Id="rId1" Type="http://schemas.openxmlformats.org/officeDocument/2006/relationships/hyperlink" Target="#Contents!A74"/></Relationships>
</file>

<file path=xl/drawings/_rels/drawing38.xml.rels><?xml version="1.0" encoding="UTF-8" standalone="yes"?>
<Relationships xmlns="http://schemas.openxmlformats.org/package/2006/relationships"><Relationship Id="rId1" Type="http://schemas.openxmlformats.org/officeDocument/2006/relationships/hyperlink" Target="#Contents!A74"/></Relationships>
</file>

<file path=xl/drawings/_rels/drawing39.xml.rels><?xml version="1.0" encoding="UTF-8" standalone="yes"?>
<Relationships xmlns="http://schemas.openxmlformats.org/package/2006/relationships"><Relationship Id="rId1" Type="http://schemas.openxmlformats.org/officeDocument/2006/relationships/hyperlink" Target="#Contents!A79"/></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ntents!A6"/></Relationships>
</file>

<file path=xl/drawings/_rels/drawing40.xml.rels><?xml version="1.0" encoding="UTF-8" standalone="yes"?>
<Relationships xmlns="http://schemas.openxmlformats.org/package/2006/relationships"><Relationship Id="rId1" Type="http://schemas.openxmlformats.org/officeDocument/2006/relationships/hyperlink" Target="#Contents!A79"/></Relationships>
</file>

<file path=xl/drawings/_rels/drawing41.xml.rels><?xml version="1.0" encoding="UTF-8" standalone="yes"?>
<Relationships xmlns="http://schemas.openxmlformats.org/package/2006/relationships"><Relationship Id="rId1" Type="http://schemas.openxmlformats.org/officeDocument/2006/relationships/hyperlink" Target="#Contents!A79"/></Relationships>
</file>

<file path=xl/drawings/_rels/drawing5.xml.rels><?xml version="1.0" encoding="UTF-8" standalone="yes"?>
<Relationships xmlns="http://schemas.openxmlformats.org/package/2006/relationships"><Relationship Id="rId1" Type="http://schemas.openxmlformats.org/officeDocument/2006/relationships/hyperlink" Target="#Contents!A8"/></Relationships>
</file>

<file path=xl/drawings/_rels/drawing6.xml.rels><?xml version="1.0" encoding="UTF-8" standalone="yes"?>
<Relationships xmlns="http://schemas.openxmlformats.org/package/2006/relationships"><Relationship Id="rId1" Type="http://schemas.openxmlformats.org/officeDocument/2006/relationships/hyperlink" Target="#Contents!A8"/></Relationships>
</file>

<file path=xl/drawings/_rels/drawing7.xml.rels><?xml version="1.0" encoding="UTF-8" standalone="yes"?>
<Relationships xmlns="http://schemas.openxmlformats.org/package/2006/relationships"><Relationship Id="rId1" Type="http://schemas.openxmlformats.org/officeDocument/2006/relationships/hyperlink" Target="#Contents!A8"/></Relationships>
</file>

<file path=xl/drawings/_rels/drawing8.xml.rels><?xml version="1.0" encoding="UTF-8" standalone="yes"?>
<Relationships xmlns="http://schemas.openxmlformats.org/package/2006/relationships"><Relationship Id="rId1" Type="http://schemas.openxmlformats.org/officeDocument/2006/relationships/hyperlink" Target="#Contents!A16"/></Relationships>
</file>

<file path=xl/drawings/_rels/drawing9.xml.rels><?xml version="1.0" encoding="UTF-8" standalone="yes"?>
<Relationships xmlns="http://schemas.openxmlformats.org/package/2006/relationships"><Relationship Id="rId1" Type="http://schemas.openxmlformats.org/officeDocument/2006/relationships/hyperlink" Target="#Contents!A16"/></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7184571</xdr:colOff>
      <xdr:row>61</xdr:row>
      <xdr:rowOff>97971</xdr:rowOff>
    </xdr:to>
    <xdr:pic>
      <xdr:nvPicPr>
        <xdr:cNvPr id="4" name="Bild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84571" cy="10058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1028700</xdr:colOff>
      <xdr:row>0</xdr:row>
      <xdr:rowOff>184150</xdr:rowOff>
    </xdr:to>
    <xdr:sp macro="" textlink="">
      <xdr:nvSpPr>
        <xdr:cNvPr id="2" name="TekstSylinder 1">
          <a:hlinkClick xmlns:r="http://schemas.openxmlformats.org/officeDocument/2006/relationships" r:id="rId1"/>
        </xdr:cNvPr>
        <xdr:cNvSpPr txBox="1"/>
      </xdr:nvSpPr>
      <xdr:spPr>
        <a:xfrm>
          <a:off x="0" y="0"/>
          <a:ext cx="10287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twoCellAnchor>
    <xdr:from>
      <xdr:col>5</xdr:col>
      <xdr:colOff>0</xdr:colOff>
      <xdr:row>26</xdr:row>
      <xdr:rowOff>0</xdr:rowOff>
    </xdr:from>
    <xdr:to>
      <xdr:col>5</xdr:col>
      <xdr:colOff>0</xdr:colOff>
      <xdr:row>26</xdr:row>
      <xdr:rowOff>0</xdr:rowOff>
    </xdr:to>
    <xdr:sp macro="" textlink="">
      <xdr:nvSpPr>
        <xdr:cNvPr id="3" name="Text Box 2"/>
        <xdr:cNvSpPr txBox="1">
          <a:spLocks noChangeArrowheads="1"/>
        </xdr:cNvSpPr>
      </xdr:nvSpPr>
      <xdr:spPr bwMode="auto">
        <a:xfrm>
          <a:off x="4067175" y="18669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6)</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4" name="Text Box 3"/>
        <xdr:cNvSpPr txBox="1">
          <a:spLocks noChangeArrowheads="1"/>
        </xdr:cNvSpPr>
      </xdr:nvSpPr>
      <xdr:spPr bwMode="auto">
        <a:xfrm>
          <a:off x="2352675" y="1866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upright="1"/>
        <a:lstStyle/>
        <a:p>
          <a:pPr algn="l" rtl="0">
            <a:defRPr sz="1000"/>
          </a:pPr>
          <a:r>
            <a:rPr lang="nb-NO" sz="400" b="0" i="0" u="none" strike="noStrike" baseline="0">
              <a:solidFill>
                <a:srgbClr val="000000"/>
              </a:solidFill>
              <a:latin typeface="Arial"/>
              <a:cs typeface="Arial"/>
            </a:rPr>
            <a:t>6)</a:t>
          </a:r>
          <a:endParaRPr lang="nb-NO"/>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6350</xdr:rowOff>
    </xdr:from>
    <xdr:to>
      <xdr:col>0</xdr:col>
      <xdr:colOff>1828800</xdr:colOff>
      <xdr:row>0</xdr:row>
      <xdr:rowOff>190500</xdr:rowOff>
    </xdr:to>
    <xdr:sp macro="" textlink="">
      <xdr:nvSpPr>
        <xdr:cNvPr id="2" name="TekstSylinder 1">
          <a:hlinkClick xmlns:r="http://schemas.openxmlformats.org/officeDocument/2006/relationships" r:id="rId1"/>
        </xdr:cNvPr>
        <xdr:cNvSpPr txBox="1"/>
      </xdr:nvSpPr>
      <xdr:spPr>
        <a:xfrm>
          <a:off x="0" y="635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twoCellAnchor editAs="oneCell">
    <xdr:from>
      <xdr:col>0</xdr:col>
      <xdr:colOff>0</xdr:colOff>
      <xdr:row>4</xdr:row>
      <xdr:rowOff>0</xdr:rowOff>
    </xdr:from>
    <xdr:to>
      <xdr:col>0</xdr:col>
      <xdr:colOff>6210000</xdr:colOff>
      <xdr:row>39</xdr:row>
      <xdr:rowOff>63765</xdr:rowOff>
    </xdr:to>
    <xdr:pic>
      <xdr:nvPicPr>
        <xdr:cNvPr id="5" name="Bild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5200"/>
          <a:ext cx="6210000" cy="5397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781050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412750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1168400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6350</xdr:rowOff>
    </xdr:from>
    <xdr:to>
      <xdr:col>0</xdr:col>
      <xdr:colOff>1828800</xdr:colOff>
      <xdr:row>0</xdr:row>
      <xdr:rowOff>190500</xdr:rowOff>
    </xdr:to>
    <xdr:sp macro="" textlink="">
      <xdr:nvSpPr>
        <xdr:cNvPr id="2" name="TekstSylinder 1">
          <a:hlinkClick xmlns:r="http://schemas.openxmlformats.org/officeDocument/2006/relationships" r:id="rId1"/>
        </xdr:cNvPr>
        <xdr:cNvSpPr txBox="1"/>
      </xdr:nvSpPr>
      <xdr:spPr>
        <a:xfrm>
          <a:off x="0" y="635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twoCellAnchor editAs="oneCell">
    <xdr:from>
      <xdr:col>0</xdr:col>
      <xdr:colOff>0</xdr:colOff>
      <xdr:row>3</xdr:row>
      <xdr:rowOff>152399</xdr:rowOff>
    </xdr:from>
    <xdr:to>
      <xdr:col>0</xdr:col>
      <xdr:colOff>6210000</xdr:colOff>
      <xdr:row>65</xdr:row>
      <xdr:rowOff>49443</xdr:rowOff>
    </xdr:to>
    <xdr:pic>
      <xdr:nvPicPr>
        <xdr:cNvPr id="6"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5199"/>
          <a:ext cx="6210000" cy="9345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19050</xdr:colOff>
      <xdr:row>0</xdr:row>
      <xdr:rowOff>184150</xdr:rowOff>
    </xdr:to>
    <xdr:sp macro="" textlink="">
      <xdr:nvSpPr>
        <xdr:cNvPr id="3" name="TekstSylinder 2">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190500</xdr:colOff>
      <xdr:row>15</xdr:row>
      <xdr:rowOff>0</xdr:rowOff>
    </xdr:from>
    <xdr:to>
      <xdr:col>5</xdr:col>
      <xdr:colOff>507632</xdr:colOff>
      <xdr:row>15</xdr:row>
      <xdr:rowOff>0</xdr:rowOff>
    </xdr:to>
    <xdr:sp macro="" textlink="#REF!">
      <xdr:nvSpPr>
        <xdr:cNvPr id="2" name="Text Box 3"/>
        <xdr:cNvSpPr txBox="1">
          <a:spLocks noChangeArrowheads="1" noTextEdit="1"/>
        </xdr:cNvSpPr>
      </xdr:nvSpPr>
      <xdr:spPr bwMode="auto">
        <a:xfrm>
          <a:off x="5234940" y="1657350"/>
          <a:ext cx="303350" cy="0"/>
        </a:xfrm>
        <a:prstGeom prst="rect">
          <a:avLst/>
        </a:prstGeom>
        <a:noFill/>
        <a:ln w="9525">
          <a:noFill/>
          <a:miter lim="800000"/>
          <a:headEnd/>
          <a:tailEnd/>
        </a:ln>
        <a:effectLst/>
      </xdr:spPr>
      <xdr:txBody>
        <a:bodyPr vertOverflow="clip" wrap="square" lIns="27432" tIns="22860" rIns="0" bIns="0" anchor="t" upright="1"/>
        <a:lstStyle/>
        <a:p>
          <a:pPr algn="l" rtl="0">
            <a:defRPr sz="1000"/>
          </a:pPr>
          <a:fld id="{03B29407-DCB5-4D26-A8AC-67E981D89BE3}" type="TxLink">
            <a:rPr lang="en-US" sz="850" b="0" i="0" u="none" strike="noStrike" baseline="0">
              <a:solidFill>
                <a:srgbClr val="000000"/>
              </a:solidFill>
              <a:latin typeface="Arial"/>
              <a:ea typeface="Verdana"/>
              <a:cs typeface="Arial"/>
            </a:rPr>
            <a:pPr algn="l" rtl="0">
              <a:defRPr sz="1000"/>
            </a:pPr>
            <a:t></a:t>
          </a:fld>
          <a:endParaRPr lang="en-US" sz="850" b="0" i="0" u="none" strike="noStrike" baseline="0">
            <a:solidFill>
              <a:srgbClr val="000000"/>
            </a:solidFill>
            <a:latin typeface="Arial"/>
            <a:cs typeface="Arial"/>
          </a:endParaRPr>
        </a:p>
      </xdr:txBody>
    </xdr:sp>
    <xdr:clientData/>
  </xdr:twoCellAnchor>
  <xdr:twoCellAnchor>
    <xdr:from>
      <xdr:col>5</xdr:col>
      <xdr:colOff>190500</xdr:colOff>
      <xdr:row>15</xdr:row>
      <xdr:rowOff>0</xdr:rowOff>
    </xdr:from>
    <xdr:to>
      <xdr:col>5</xdr:col>
      <xdr:colOff>507632</xdr:colOff>
      <xdr:row>15</xdr:row>
      <xdr:rowOff>0</xdr:rowOff>
    </xdr:to>
    <xdr:sp macro="" textlink="#REF!">
      <xdr:nvSpPr>
        <xdr:cNvPr id="3" name="Text Box 5"/>
        <xdr:cNvSpPr txBox="1">
          <a:spLocks noChangeArrowheads="1" noTextEdit="1"/>
        </xdr:cNvSpPr>
      </xdr:nvSpPr>
      <xdr:spPr bwMode="auto">
        <a:xfrm>
          <a:off x="5234940" y="1657350"/>
          <a:ext cx="303350" cy="0"/>
        </a:xfrm>
        <a:prstGeom prst="rect">
          <a:avLst/>
        </a:prstGeom>
        <a:noFill/>
        <a:ln w="9525">
          <a:noFill/>
          <a:miter lim="800000"/>
          <a:headEnd/>
          <a:tailEnd/>
        </a:ln>
        <a:effectLst/>
      </xdr:spPr>
      <xdr:txBody>
        <a:bodyPr vertOverflow="clip" wrap="square" lIns="27432" tIns="22860" rIns="0" bIns="0" anchor="t" upright="1"/>
        <a:lstStyle/>
        <a:p>
          <a:pPr algn="l" rtl="0">
            <a:defRPr sz="1000"/>
          </a:pPr>
          <a:fld id="{08EB3546-412F-4609-93B8-671A1BB78BCC}" type="TxLink">
            <a:rPr lang="en-US" sz="850" b="0" i="0" u="none" strike="noStrike" baseline="0">
              <a:solidFill>
                <a:srgbClr val="000000"/>
              </a:solidFill>
              <a:latin typeface="Arial"/>
              <a:ea typeface="Verdana"/>
              <a:cs typeface="Arial"/>
            </a:rPr>
            <a:pPr algn="l" rtl="0">
              <a:defRPr sz="1000"/>
            </a:pPr>
            <a:t></a:t>
          </a:fld>
          <a:endParaRPr lang="en-US" sz="85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1828800</xdr:colOff>
      <xdr:row>0</xdr:row>
      <xdr:rowOff>184150</xdr:rowOff>
    </xdr:to>
    <xdr:sp macro="" textlink="">
      <xdr:nvSpPr>
        <xdr:cNvPr id="7" name="TekstSylinder 6">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6350</xdr:rowOff>
    </xdr:from>
    <xdr:to>
      <xdr:col>0</xdr:col>
      <xdr:colOff>1828800</xdr:colOff>
      <xdr:row>0</xdr:row>
      <xdr:rowOff>190500</xdr:rowOff>
    </xdr:to>
    <xdr:sp macro="" textlink="">
      <xdr:nvSpPr>
        <xdr:cNvPr id="2" name="TekstSylinder 1">
          <a:hlinkClick xmlns:r="http://schemas.openxmlformats.org/officeDocument/2006/relationships" r:id="rId1"/>
        </xdr:cNvPr>
        <xdr:cNvSpPr txBox="1"/>
      </xdr:nvSpPr>
      <xdr:spPr>
        <a:xfrm>
          <a:off x="0" y="635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1682750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6350</xdr:rowOff>
    </xdr:from>
    <xdr:to>
      <xdr:col>0</xdr:col>
      <xdr:colOff>1828800</xdr:colOff>
      <xdr:row>0</xdr:row>
      <xdr:rowOff>190500</xdr:rowOff>
    </xdr:to>
    <xdr:sp macro="" textlink="">
      <xdr:nvSpPr>
        <xdr:cNvPr id="2" name="TekstSylinder 1">
          <a:hlinkClick xmlns:r="http://schemas.openxmlformats.org/officeDocument/2006/relationships" r:id="rId1"/>
        </xdr:cNvPr>
        <xdr:cNvSpPr txBox="1"/>
      </xdr:nvSpPr>
      <xdr:spPr>
        <a:xfrm>
          <a:off x="0" y="635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twoCellAnchor editAs="oneCell">
    <xdr:from>
      <xdr:col>0</xdr:col>
      <xdr:colOff>0</xdr:colOff>
      <xdr:row>3</xdr:row>
      <xdr:rowOff>155862</xdr:rowOff>
    </xdr:from>
    <xdr:to>
      <xdr:col>1</xdr:col>
      <xdr:colOff>1432</xdr:colOff>
      <xdr:row>53</xdr:row>
      <xdr:rowOff>67231</xdr:rowOff>
    </xdr:to>
    <xdr:pic>
      <xdr:nvPicPr>
        <xdr:cNvPr id="6"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9817"/>
          <a:ext cx="6210000" cy="770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1682750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1397000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6350</xdr:rowOff>
    </xdr:from>
    <xdr:to>
      <xdr:col>0</xdr:col>
      <xdr:colOff>1828800</xdr:colOff>
      <xdr:row>0</xdr:row>
      <xdr:rowOff>190500</xdr:rowOff>
    </xdr:to>
    <xdr:sp macro="" textlink="">
      <xdr:nvSpPr>
        <xdr:cNvPr id="2" name="TekstSylinder 1">
          <a:hlinkClick xmlns:r="http://schemas.openxmlformats.org/officeDocument/2006/relationships" r:id="rId1"/>
        </xdr:cNvPr>
        <xdr:cNvSpPr txBox="1"/>
      </xdr:nvSpPr>
      <xdr:spPr>
        <a:xfrm>
          <a:off x="0" y="635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1828800</xdr:colOff>
      <xdr:row>0</xdr:row>
      <xdr:rowOff>184150</xdr:rowOff>
    </xdr:to>
    <xdr:sp macro="" textlink="">
      <xdr:nvSpPr>
        <xdr:cNvPr id="2" name="TekstSylinder 1">
          <a:hlinkClick xmlns:r="http://schemas.openxmlformats.org/officeDocument/2006/relationships" r:id="rId1"/>
        </xdr:cNvPr>
        <xdr:cNvSpPr txBox="1"/>
      </xdr:nvSpPr>
      <xdr:spPr>
        <a:xfrm>
          <a:off x="0" y="0"/>
          <a:ext cx="18288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800" u="sng">
              <a:solidFill>
                <a:srgbClr val="0070C0"/>
              </a:solidFill>
              <a:latin typeface="Arial" pitchFamily="34" charset="0"/>
              <a:cs typeface="Arial" pitchFamily="34" charset="0"/>
            </a:rPr>
            <a:t>Back</a:t>
          </a:r>
          <a:r>
            <a:rPr lang="nb-NO" sz="800" u="sng" baseline="0">
              <a:solidFill>
                <a:srgbClr val="0070C0"/>
              </a:solidFill>
              <a:latin typeface="Arial" pitchFamily="34" charset="0"/>
              <a:cs typeface="Arial" pitchFamily="34" charset="0"/>
            </a:rPr>
            <a:t> to front page</a:t>
          </a:r>
          <a:endParaRPr lang="nb-NO" sz="800" u="sng">
            <a:solidFill>
              <a:srgbClr val="0070C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APSRAP/ENGTAP/REGN09-3/NOTER/Hvitbok/Resultat/Write-downs%20split%203Q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s>
    <sheetDataSet>
      <sheetData sheetId="0" refreshError="1"/>
      <sheetData sheetId="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70" zoomScaleNormal="70" workbookViewId="0">
      <selection activeCell="H44" sqref="H44"/>
    </sheetView>
  </sheetViews>
  <sheetFormatPr baseColWidth="10" defaultRowHeight="12.75"/>
  <cols>
    <col min="1" max="1" width="107.85546875" customWidth="1"/>
  </cols>
  <sheetData/>
  <pageMargins left="0" right="0" top="0" bottom="0" header="0.31496062992125984" footer="0.31496062992125984"/>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showGridLines="0" zoomScale="150" zoomScaleNormal="150" zoomScaleSheetLayoutView="100" workbookViewId="0"/>
  </sheetViews>
  <sheetFormatPr baseColWidth="10" defaultColWidth="11.42578125" defaultRowHeight="12.75"/>
  <cols>
    <col min="1" max="1" width="22.42578125" style="813" customWidth="1"/>
    <col min="2" max="12" width="6.42578125" style="813" customWidth="1"/>
    <col min="13" max="16384" width="11.42578125" style="813"/>
  </cols>
  <sheetData>
    <row r="1" spans="1:12" customFormat="1" ht="22.5" customHeight="1">
      <c r="A1" s="346"/>
    </row>
    <row r="2" spans="1:12" s="876" customFormat="1" ht="22.5" customHeight="1">
      <c r="A2" s="872"/>
    </row>
    <row r="3" spans="1:12" ht="15.75">
      <c r="A3" s="652" t="s">
        <v>914</v>
      </c>
      <c r="B3" s="652"/>
      <c r="C3" s="652"/>
      <c r="D3" s="652"/>
      <c r="E3" s="652"/>
      <c r="F3" s="652"/>
      <c r="G3" s="652"/>
      <c r="H3" s="652"/>
      <c r="I3" s="652"/>
      <c r="J3" s="652"/>
      <c r="K3" s="652"/>
      <c r="L3" s="652"/>
    </row>
    <row r="4" spans="1:12">
      <c r="A4" s="50"/>
      <c r="B4" s="50"/>
      <c r="C4" s="50"/>
      <c r="D4" s="50"/>
      <c r="E4" s="50"/>
      <c r="F4" s="50"/>
      <c r="G4" s="50"/>
      <c r="H4" s="50"/>
      <c r="I4" s="50"/>
      <c r="J4" s="50"/>
      <c r="K4" s="50"/>
      <c r="L4" s="50"/>
    </row>
    <row r="5" spans="1:12">
      <c r="A5" s="815" t="s">
        <v>1</v>
      </c>
      <c r="B5" s="393" t="s">
        <v>380</v>
      </c>
      <c r="C5" s="393" t="s">
        <v>13</v>
      </c>
      <c r="D5" s="393" t="s">
        <v>338</v>
      </c>
      <c r="E5" s="394" t="s">
        <v>801</v>
      </c>
      <c r="F5" s="393" t="s">
        <v>248</v>
      </c>
      <c r="G5" s="393" t="s">
        <v>13</v>
      </c>
      <c r="H5" s="393" t="s">
        <v>241</v>
      </c>
      <c r="I5" s="393" t="s">
        <v>13</v>
      </c>
      <c r="J5" s="393" t="s">
        <v>236</v>
      </c>
      <c r="K5" s="393" t="s">
        <v>13</v>
      </c>
      <c r="L5" s="393" t="s">
        <v>555</v>
      </c>
    </row>
    <row r="6" spans="1:12" s="889" customFormat="1">
      <c r="A6" s="888" t="s">
        <v>14</v>
      </c>
      <c r="B6" s="576">
        <v>7480.053877239</v>
      </c>
      <c r="C6" s="884">
        <v>623.07826197700069</v>
      </c>
      <c r="D6" s="486">
        <v>6856.9756152619993</v>
      </c>
      <c r="E6" s="885">
        <v>-244.1096251200006</v>
      </c>
      <c r="F6" s="486">
        <v>7101.0852403819999</v>
      </c>
      <c r="G6" s="885">
        <v>273.39378124800169</v>
      </c>
      <c r="H6" s="576">
        <v>6827.6914591339983</v>
      </c>
      <c r="I6" s="884">
        <v>193.9599768959979</v>
      </c>
      <c r="J6" s="486">
        <v>6633.7314822380004</v>
      </c>
      <c r="K6" s="885">
        <v>-19.573626405999676</v>
      </c>
      <c r="L6" s="486">
        <v>6653.305108644</v>
      </c>
    </row>
    <row r="7" spans="1:12">
      <c r="A7" s="886" t="s">
        <v>772</v>
      </c>
      <c r="B7" s="452"/>
      <c r="C7" s="519">
        <v>0.66628450705038489</v>
      </c>
      <c r="D7" s="453"/>
      <c r="E7" s="552">
        <v>-21.914375443947218</v>
      </c>
      <c r="F7" s="453"/>
      <c r="G7" s="552">
        <v>7.6123627901072553</v>
      </c>
      <c r="H7" s="452"/>
      <c r="I7" s="519">
        <v>90.025329510492014</v>
      </c>
      <c r="J7" s="453"/>
      <c r="K7" s="552">
        <v>23.008894523006845</v>
      </c>
      <c r="L7" s="453"/>
    </row>
    <row r="8" spans="1:12">
      <c r="A8" s="886" t="s">
        <v>771</v>
      </c>
      <c r="B8" s="452"/>
      <c r="C8" s="519">
        <v>-13.211049196510192</v>
      </c>
      <c r="D8" s="453"/>
      <c r="E8" s="552">
        <v>-5.2701851664147821</v>
      </c>
      <c r="F8" s="453"/>
      <c r="G8" s="552">
        <v>1.7147738325809285</v>
      </c>
      <c r="H8" s="452"/>
      <c r="I8" s="519">
        <v>-7.0633850217260452</v>
      </c>
      <c r="J8" s="453"/>
      <c r="K8" s="552">
        <v>-1.8394592581940672</v>
      </c>
      <c r="L8" s="453"/>
    </row>
    <row r="9" spans="1:12">
      <c r="A9" s="886" t="s">
        <v>770</v>
      </c>
      <c r="B9" s="452"/>
      <c r="C9" s="519">
        <v>368.54814506508291</v>
      </c>
      <c r="D9" s="453"/>
      <c r="E9" s="552">
        <v>89.575394308010402</v>
      </c>
      <c r="F9" s="453"/>
      <c r="G9" s="552">
        <v>544.24526254372643</v>
      </c>
      <c r="H9" s="452"/>
      <c r="I9" s="519">
        <v>92.151902366958126</v>
      </c>
      <c r="J9" s="453"/>
      <c r="K9" s="552">
        <v>482.76609556725532</v>
      </c>
      <c r="L9" s="453"/>
    </row>
    <row r="10" spans="1:12">
      <c r="A10" s="886" t="s">
        <v>769</v>
      </c>
      <c r="B10" s="452"/>
      <c r="C10" s="519">
        <v>134.96415291096784</v>
      </c>
      <c r="D10" s="453"/>
      <c r="E10" s="552">
        <v>-80.014583786848846</v>
      </c>
      <c r="F10" s="453"/>
      <c r="G10" s="552">
        <v>-311.74664423829165</v>
      </c>
      <c r="H10" s="452"/>
      <c r="I10" s="519">
        <v>-28.622335832278061</v>
      </c>
      <c r="J10" s="453"/>
      <c r="K10" s="552">
        <v>-302.16712694078535</v>
      </c>
      <c r="L10" s="453"/>
    </row>
    <row r="11" spans="1:12">
      <c r="A11" s="886" t="s">
        <v>768</v>
      </c>
      <c r="B11" s="452"/>
      <c r="C11" s="519">
        <v>50.451053636931128</v>
      </c>
      <c r="D11" s="453"/>
      <c r="E11" s="552">
        <v>4.1082922181563557</v>
      </c>
      <c r="F11" s="453"/>
      <c r="G11" s="552">
        <v>-43.357356998121219</v>
      </c>
      <c r="H11" s="452"/>
      <c r="I11" s="519">
        <v>-12.008336499556425</v>
      </c>
      <c r="J11" s="453"/>
      <c r="K11" s="552">
        <v>15.009481080716586</v>
      </c>
      <c r="L11" s="453"/>
    </row>
    <row r="12" spans="1:12">
      <c r="A12" s="886" t="s">
        <v>767</v>
      </c>
      <c r="B12" s="452"/>
      <c r="C12" s="519">
        <v>70.546948479477763</v>
      </c>
      <c r="D12" s="453"/>
      <c r="E12" s="552">
        <v>-140.99201021195651</v>
      </c>
      <c r="F12" s="453"/>
      <c r="G12" s="552">
        <v>0</v>
      </c>
      <c r="H12" s="452"/>
      <c r="I12" s="519">
        <v>66.899180802109896</v>
      </c>
      <c r="J12" s="453"/>
      <c r="K12" s="552">
        <v>0</v>
      </c>
      <c r="L12" s="453"/>
    </row>
    <row r="13" spans="1:12">
      <c r="A13" s="886" t="s">
        <v>915</v>
      </c>
      <c r="B13" s="452"/>
      <c r="C13" s="519">
        <v>-41.14759572166713</v>
      </c>
      <c r="D13" s="453"/>
      <c r="E13" s="552">
        <v>32.578768555923148</v>
      </c>
      <c r="F13" s="453"/>
      <c r="G13" s="552">
        <v>50.661210069496065</v>
      </c>
      <c r="H13" s="452"/>
      <c r="I13" s="519">
        <v>-9.1354268827142278</v>
      </c>
      <c r="J13" s="453"/>
      <c r="K13" s="552">
        <v>-139.4000000000002</v>
      </c>
      <c r="L13" s="453"/>
    </row>
    <row r="14" spans="1:12">
      <c r="A14" s="887" t="s">
        <v>766</v>
      </c>
      <c r="B14" s="484"/>
      <c r="C14" s="521">
        <v>52.260322295667947</v>
      </c>
      <c r="D14" s="467"/>
      <c r="E14" s="554">
        <v>-122.18092559292316</v>
      </c>
      <c r="F14" s="467"/>
      <c r="G14" s="554">
        <v>24.264173248503909</v>
      </c>
      <c r="H14" s="484"/>
      <c r="I14" s="521">
        <v>1.7130484527126271</v>
      </c>
      <c r="J14" s="467"/>
      <c r="K14" s="554">
        <v>-96.951511377998798</v>
      </c>
      <c r="L14" s="467"/>
    </row>
    <row r="15" spans="1:12" ht="7.5" customHeight="1"/>
    <row r="16" spans="1:12" ht="31.5" customHeight="1">
      <c r="A16" s="903" t="s">
        <v>916</v>
      </c>
      <c r="B16" s="903"/>
      <c r="C16" s="903"/>
      <c r="D16" s="903"/>
      <c r="E16" s="903"/>
      <c r="F16" s="903"/>
      <c r="G16" s="903"/>
      <c r="H16" s="903"/>
      <c r="I16" s="903"/>
      <c r="J16" s="903"/>
      <c r="K16" s="903"/>
      <c r="L16" s="903"/>
    </row>
    <row r="17" spans="1:1">
      <c r="A17" s="814"/>
    </row>
  </sheetData>
  <mergeCells count="1">
    <mergeCell ref="A16:L16"/>
  </mergeCells>
  <pageMargins left="0.70866141732283472" right="0.70866141732283472" top="0.6692913385826772" bottom="0.39370078740157483" header="0.51181102362204722" footer="0.51181102362204722"/>
  <pageSetup paperSize="9" scale="95" fitToHeight="0" orientation="portrait" verticalDpi="0" r:id="rId1"/>
  <headerFooter scaleWithDoc="0">
    <oddHeader xml:space="preserve">&amp;L&amp;8FACT BOOK DNB - 2Q13&amp;C&amp;8CHAPTER 1&amp;R&amp;8FINANCIAL RESULTS DNB GROUP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35"/>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7" width="6.42578125" style="64" customWidth="1"/>
    <col min="8" max="9" width="6.28515625" style="64" customWidth="1"/>
    <col min="10" max="10" width="6.28515625" style="67" customWidth="1"/>
    <col min="11" max="16384" width="10.85546875" style="64"/>
  </cols>
  <sheetData>
    <row r="1" spans="1:10" ht="22.5" customHeight="1">
      <c r="A1" s="346"/>
      <c r="J1" s="64"/>
    </row>
    <row r="2" spans="1:10" s="873" customFormat="1" ht="22.5" customHeight="1">
      <c r="A2" s="872"/>
    </row>
    <row r="3" spans="1:10" s="653" customFormat="1" ht="18.75" customHeight="1">
      <c r="A3" s="652" t="s">
        <v>640</v>
      </c>
    </row>
    <row r="4" spans="1:10" s="50" customFormat="1" ht="12" customHeight="1"/>
    <row r="5" spans="1:10" s="53" customFormat="1" ht="13.5" customHeight="1">
      <c r="A5" s="71" t="s">
        <v>1</v>
      </c>
      <c r="B5" s="393" t="s">
        <v>380</v>
      </c>
      <c r="C5" s="393" t="s">
        <v>338</v>
      </c>
      <c r="D5" s="393" t="s">
        <v>248</v>
      </c>
      <c r="E5" s="393" t="s">
        <v>241</v>
      </c>
      <c r="F5" s="393" t="s">
        <v>236</v>
      </c>
      <c r="G5" s="393" t="s">
        <v>555</v>
      </c>
    </row>
    <row r="6" spans="1:10" s="53" customFormat="1" ht="12" customHeight="1">
      <c r="A6" s="448" t="s">
        <v>54</v>
      </c>
      <c r="B6" s="449">
        <v>499.84967699999999</v>
      </c>
      <c r="C6" s="449">
        <v>499.63550600000002</v>
      </c>
      <c r="D6" s="450">
        <v>490.23714299999989</v>
      </c>
      <c r="E6" s="450">
        <v>525.23346500000002</v>
      </c>
      <c r="F6" s="450">
        <v>490.24332599999997</v>
      </c>
      <c r="G6" s="450">
        <v>502.670818</v>
      </c>
    </row>
    <row r="7" spans="1:10" s="53" customFormat="1" ht="12" customHeight="1">
      <c r="A7" s="451" t="s">
        <v>55</v>
      </c>
      <c r="B7" s="452">
        <v>226.05601799999999</v>
      </c>
      <c r="C7" s="452">
        <v>219.57961399999999</v>
      </c>
      <c r="D7" s="453">
        <v>223.90363199999999</v>
      </c>
      <c r="E7" s="453">
        <v>229.16995100000005</v>
      </c>
      <c r="F7" s="453">
        <v>211.33917</v>
      </c>
      <c r="G7" s="453">
        <v>220.18846099999999</v>
      </c>
    </row>
    <row r="8" spans="1:10" s="53" customFormat="1" ht="12" customHeight="1">
      <c r="A8" s="451" t="s">
        <v>113</v>
      </c>
      <c r="B8" s="452">
        <v>193.142954</v>
      </c>
      <c r="C8" s="452">
        <v>36.011006000000002</v>
      </c>
      <c r="D8" s="453">
        <v>122.27229799999999</v>
      </c>
      <c r="E8" s="453">
        <v>36.792828</v>
      </c>
      <c r="F8" s="453">
        <v>169.651115</v>
      </c>
      <c r="G8" s="453">
        <v>25.310219</v>
      </c>
    </row>
    <row r="9" spans="1:10" s="53" customFormat="1" ht="12" customHeight="1">
      <c r="A9" s="451" t="s">
        <v>56</v>
      </c>
      <c r="B9" s="452">
        <v>350.84904</v>
      </c>
      <c r="C9" s="452">
        <v>262.51771300000001</v>
      </c>
      <c r="D9" s="453">
        <v>288.13613800000007</v>
      </c>
      <c r="E9" s="453">
        <v>262.55155100000002</v>
      </c>
      <c r="F9" s="453">
        <v>315.52765299999999</v>
      </c>
      <c r="G9" s="453">
        <v>267.76724999999999</v>
      </c>
    </row>
    <row r="10" spans="1:10" s="53" customFormat="1" ht="12" customHeight="1">
      <c r="A10" s="451" t="s">
        <v>57</v>
      </c>
      <c r="B10" s="452">
        <v>42.664746999999991</v>
      </c>
      <c r="C10" s="452">
        <v>45.249504000000002</v>
      </c>
      <c r="D10" s="453">
        <v>51.649181000000006</v>
      </c>
      <c r="E10" s="453">
        <v>50.431596999999989</v>
      </c>
      <c r="F10" s="453">
        <v>46.353459000000008</v>
      </c>
      <c r="G10" s="453">
        <v>39.783014999999999</v>
      </c>
    </row>
    <row r="11" spans="1:10" s="53" customFormat="1" ht="12" customHeight="1">
      <c r="A11" s="451" t="s">
        <v>824</v>
      </c>
      <c r="B11" s="452">
        <v>53.171103000000009</v>
      </c>
      <c r="C11" s="452">
        <v>49.314000999999998</v>
      </c>
      <c r="D11" s="453">
        <v>22.251411000000001</v>
      </c>
      <c r="E11" s="453">
        <v>28.363766999999992</v>
      </c>
      <c r="F11" s="453">
        <v>23.295944000000002</v>
      </c>
      <c r="G11" s="453">
        <v>17.614329999999999</v>
      </c>
    </row>
    <row r="12" spans="1:10" s="53" customFormat="1" ht="12" customHeight="1">
      <c r="A12" s="451" t="s">
        <v>124</v>
      </c>
      <c r="B12" s="452">
        <v>669.13852099999997</v>
      </c>
      <c r="C12" s="452">
        <v>653.66530399999999</v>
      </c>
      <c r="D12" s="453">
        <v>607.44411000000014</v>
      </c>
      <c r="E12" s="453">
        <v>627.497028</v>
      </c>
      <c r="F12" s="453">
        <v>635.95876599999997</v>
      </c>
      <c r="G12" s="453">
        <v>616.18163200000004</v>
      </c>
    </row>
    <row r="13" spans="1:10" s="53" customFormat="1" ht="12" customHeight="1">
      <c r="A13" s="451" t="s">
        <v>58</v>
      </c>
      <c r="B13" s="452">
        <v>107.57489</v>
      </c>
      <c r="C13" s="452">
        <v>85.109448999999998</v>
      </c>
      <c r="D13" s="453">
        <v>90.016503999999998</v>
      </c>
      <c r="E13" s="453">
        <v>92.294699999999978</v>
      </c>
      <c r="F13" s="453">
        <v>120.33969100000002</v>
      </c>
      <c r="G13" s="453">
        <v>60.784494000000002</v>
      </c>
    </row>
    <row r="14" spans="1:10" s="53" customFormat="1" ht="12" customHeight="1">
      <c r="A14" s="454" t="s">
        <v>199</v>
      </c>
      <c r="B14" s="455">
        <v>2142.4469509999999</v>
      </c>
      <c r="C14" s="455">
        <v>1851.0820960000001</v>
      </c>
      <c r="D14" s="455">
        <v>1895.9104169999996</v>
      </c>
      <c r="E14" s="455">
        <v>1852.3348849999998</v>
      </c>
      <c r="F14" s="455">
        <v>2012.7091259999997</v>
      </c>
      <c r="G14" s="455">
        <v>1750.3002190000002</v>
      </c>
    </row>
    <row r="15" spans="1:10" s="53" customFormat="1" ht="12" customHeight="1">
      <c r="A15" s="717" t="s">
        <v>564</v>
      </c>
      <c r="B15" s="452">
        <v>199.15626200000003</v>
      </c>
      <c r="C15" s="452">
        <v>68.842832999999985</v>
      </c>
      <c r="D15" s="453">
        <v>247.92018300000001</v>
      </c>
      <c r="E15" s="453">
        <v>114.34226499999998</v>
      </c>
      <c r="F15" s="453">
        <v>74.070315000000008</v>
      </c>
      <c r="G15" s="453">
        <v>84.311380999999997</v>
      </c>
    </row>
    <row r="16" spans="1:10" s="53" customFormat="1" ht="12" customHeight="1">
      <c r="A16" s="446" t="s">
        <v>59</v>
      </c>
      <c r="B16" s="452">
        <v>109.813889</v>
      </c>
      <c r="C16" s="452">
        <v>104.520912</v>
      </c>
      <c r="D16" s="453">
        <v>192.4332370000001</v>
      </c>
      <c r="E16" s="453">
        <v>107.59564500000002</v>
      </c>
      <c r="F16" s="453">
        <v>99.793286999999992</v>
      </c>
      <c r="G16" s="453">
        <v>184.90637599999999</v>
      </c>
    </row>
    <row r="17" spans="1:10" s="53" customFormat="1" ht="12" customHeight="1">
      <c r="A17" s="717" t="s">
        <v>565</v>
      </c>
      <c r="B17" s="456">
        <v>70.268605000000008</v>
      </c>
      <c r="C17" s="456">
        <v>74.360705999999993</v>
      </c>
      <c r="D17" s="456">
        <v>176.69748900000008</v>
      </c>
      <c r="E17" s="456">
        <v>245.964271</v>
      </c>
      <c r="F17" s="456">
        <v>140.70136300000001</v>
      </c>
      <c r="G17" s="456">
        <v>225.21647200000001</v>
      </c>
    </row>
    <row r="18" spans="1:10" s="53" customFormat="1" ht="12" customHeight="1">
      <c r="A18" s="446" t="s">
        <v>232</v>
      </c>
      <c r="B18" s="452">
        <v>3.7212700000000005</v>
      </c>
      <c r="C18" s="452">
        <v>12.396955999999999</v>
      </c>
      <c r="D18" s="453">
        <v>-15.739525999999955</v>
      </c>
      <c r="E18" s="453">
        <v>3.978875999999957</v>
      </c>
      <c r="F18" s="453">
        <v>-183.90484099999998</v>
      </c>
      <c r="G18" s="453">
        <v>-144.48254900000001</v>
      </c>
    </row>
    <row r="19" spans="1:10" s="53" customFormat="1" ht="12" customHeight="1">
      <c r="A19" s="446" t="s">
        <v>17</v>
      </c>
      <c r="B19" s="452">
        <v>271.79443800000007</v>
      </c>
      <c r="C19" s="452">
        <v>280.76412599999998</v>
      </c>
      <c r="D19" s="453">
        <v>230.28017</v>
      </c>
      <c r="E19" s="453">
        <v>229.06527700000004</v>
      </c>
      <c r="F19" s="453">
        <v>293.63614799999999</v>
      </c>
      <c r="G19" s="453">
        <v>254.33013199999999</v>
      </c>
    </row>
    <row r="20" spans="1:10" s="53" customFormat="1" ht="12" customHeight="1">
      <c r="A20" s="446" t="s">
        <v>608</v>
      </c>
      <c r="B20" s="452">
        <v>230.08949999999999</v>
      </c>
      <c r="C20" s="452">
        <v>219.97800000000001</v>
      </c>
      <c r="D20" s="453">
        <v>139.81199999999995</v>
      </c>
      <c r="E20" s="453">
        <v>177.63100000000003</v>
      </c>
      <c r="F20" s="453">
        <v>103.28599999999994</v>
      </c>
      <c r="G20" s="453">
        <v>292.85700000000003</v>
      </c>
    </row>
    <row r="21" spans="1:10" s="53" customFormat="1" ht="12" customHeight="1">
      <c r="A21" s="284" t="s">
        <v>566</v>
      </c>
      <c r="B21" s="452">
        <v>118.54900000000001</v>
      </c>
      <c r="C21" s="452">
        <v>75.405000000000001</v>
      </c>
      <c r="D21" s="457">
        <v>78.457000000000008</v>
      </c>
      <c r="E21" s="457">
        <v>105.31599999999999</v>
      </c>
      <c r="F21" s="457">
        <v>91.665000000000006</v>
      </c>
      <c r="G21" s="457">
        <v>49.884</v>
      </c>
    </row>
    <row r="22" spans="1:10" s="53" customFormat="1" ht="12" customHeight="1">
      <c r="A22" s="284" t="s">
        <v>563</v>
      </c>
      <c r="B22" s="458">
        <v>1252.2439438364784</v>
      </c>
      <c r="C22" s="458">
        <v>1227.6392618579309</v>
      </c>
      <c r="D22" s="456">
        <v>880.80057496215989</v>
      </c>
      <c r="E22" s="456">
        <v>1358.5952193208495</v>
      </c>
      <c r="F22" s="456">
        <v>1493.9601429449874</v>
      </c>
      <c r="G22" s="456">
        <v>1342.6365136019758</v>
      </c>
    </row>
    <row r="23" spans="1:10" s="53" customFormat="1" ht="12" customHeight="1">
      <c r="A23" s="284" t="s">
        <v>249</v>
      </c>
      <c r="B23" s="458">
        <v>-88.319471836478215</v>
      </c>
      <c r="C23" s="458">
        <v>-233.10695585793098</v>
      </c>
      <c r="D23" s="456">
        <v>234.73367203783982</v>
      </c>
      <c r="E23" s="456">
        <v>-566.46356732084917</v>
      </c>
      <c r="F23" s="456">
        <v>1077.7026050550126</v>
      </c>
      <c r="G23" s="456">
        <v>-2432.4796586019756</v>
      </c>
    </row>
    <row r="24" spans="1:10" s="53" customFormat="1" ht="12" customHeight="1">
      <c r="A24" s="454" t="s">
        <v>185</v>
      </c>
      <c r="B24" s="455">
        <v>2167.3174359999998</v>
      </c>
      <c r="C24" s="455">
        <v>1830.800839</v>
      </c>
      <c r="D24" s="455">
        <v>2165.3947999999996</v>
      </c>
      <c r="E24" s="455">
        <v>1776.0249860000004</v>
      </c>
      <c r="F24" s="455">
        <v>3190.9100199999998</v>
      </c>
      <c r="G24" s="455">
        <v>-142.82033299999966</v>
      </c>
    </row>
    <row r="25" spans="1:10" s="53" customFormat="1" ht="12" customHeight="1">
      <c r="A25" s="459" t="s">
        <v>186</v>
      </c>
      <c r="B25" s="460">
        <v>4309.7643869999993</v>
      </c>
      <c r="C25" s="460">
        <v>3681.8829350000001</v>
      </c>
      <c r="D25" s="460">
        <v>4061.3052159999993</v>
      </c>
      <c r="E25" s="460">
        <v>3628.3598710000001</v>
      </c>
      <c r="F25" s="460">
        <v>5203.6191459999991</v>
      </c>
      <c r="G25" s="460">
        <v>1607.4798860000005</v>
      </c>
    </row>
    <row r="26" spans="1:10" s="53" customFormat="1" ht="7.5" customHeight="1">
      <c r="A26" s="461"/>
      <c r="B26" s="462"/>
      <c r="C26" s="462"/>
      <c r="D26" s="463"/>
      <c r="E26" s="463"/>
      <c r="F26" s="463"/>
      <c r="G26" s="463"/>
    </row>
    <row r="27" spans="1:10" s="160" customFormat="1" ht="12" customHeight="1">
      <c r="A27" s="73" t="s">
        <v>60</v>
      </c>
      <c r="B27" s="464">
        <v>36.55496878857106</v>
      </c>
      <c r="C27" s="464">
        <v>34.93625915493476</v>
      </c>
      <c r="D27" s="464">
        <v>36.38383369446916</v>
      </c>
      <c r="E27" s="464">
        <v>34.701045966317565</v>
      </c>
      <c r="F27" s="464">
        <v>43.959326268878577</v>
      </c>
      <c r="G27" s="464">
        <v>19.459168613561889</v>
      </c>
    </row>
    <row r="28" spans="1:10" s="65" customFormat="1" ht="7.5" customHeight="1">
      <c r="A28" s="152"/>
      <c r="B28" s="152"/>
      <c r="C28" s="152"/>
      <c r="D28" s="152"/>
      <c r="E28" s="152"/>
      <c r="F28" s="152"/>
      <c r="G28" s="152"/>
      <c r="H28" s="152"/>
      <c r="I28" s="152"/>
      <c r="J28" s="162"/>
    </row>
    <row r="29" spans="1:10" ht="12.75" customHeight="1">
      <c r="A29" s="900" t="s">
        <v>568</v>
      </c>
      <c r="B29" s="900"/>
      <c r="C29" s="900"/>
      <c r="D29" s="900"/>
      <c r="E29" s="900"/>
      <c r="F29" s="900"/>
      <c r="G29" s="900"/>
      <c r="H29" s="900"/>
      <c r="I29" s="900"/>
      <c r="J29" s="900"/>
    </row>
    <row r="30" spans="1:10" ht="75.75" customHeight="1">
      <c r="A30" s="900" t="s">
        <v>569</v>
      </c>
      <c r="B30" s="900"/>
      <c r="C30" s="900"/>
      <c r="D30" s="900"/>
      <c r="E30" s="900"/>
      <c r="F30" s="900"/>
      <c r="G30" s="900"/>
      <c r="H30" s="900"/>
      <c r="I30" s="900"/>
      <c r="J30" s="900"/>
    </row>
    <row r="31" spans="1:10" s="65" customFormat="1" ht="22.5" customHeight="1">
      <c r="J31" s="66"/>
    </row>
    <row r="32" spans="1:10" s="65" customFormat="1" ht="22.5" customHeight="1">
      <c r="J32" s="66"/>
    </row>
    <row r="33" spans="10:10" s="65" customFormat="1" ht="22.5" customHeight="1">
      <c r="J33" s="66"/>
    </row>
    <row r="34" spans="10:10" s="65" customFormat="1" ht="22.5" customHeight="1">
      <c r="J34" s="66"/>
    </row>
    <row r="35" spans="10:10" s="65" customFormat="1" ht="22.5" customHeight="1">
      <c r="J35" s="66"/>
    </row>
  </sheetData>
  <mergeCells count="2">
    <mergeCell ref="A29:J29"/>
    <mergeCell ref="A30:J30"/>
  </mergeCells>
  <phoneticPr fontId="0" type="noConversion"/>
  <pageMargins left="0.70866141732283472" right="0.70866141732283472" top="0.6692913385826772" bottom="0.39370078740157483" header="0.51181102362204722" footer="0.51181102362204722"/>
  <pageSetup paperSize="9" scale="96" fitToHeight="0" orientation="portrait" r:id="rId1"/>
  <headerFooter scaleWithDoc="0">
    <oddHeader xml:space="preserve">&amp;L&amp;8FACT BOOK DNB - 2Q13&amp;C&amp;8CHAPTER 1&amp;R&amp;8FINANCIAL RESULTS DNB GROUP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N49"/>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2" width="6.42578125" style="105" customWidth="1"/>
    <col min="3" max="10" width="6.42578125" style="64" customWidth="1"/>
    <col min="11" max="17" width="10.42578125" style="64" customWidth="1"/>
    <col min="18" max="18" width="10.85546875" style="64" customWidth="1"/>
    <col min="19" max="19" width="49" style="64" customWidth="1"/>
    <col min="20" max="26" width="10.42578125" style="64" customWidth="1"/>
    <col min="27" max="16384" width="10.85546875" style="64"/>
  </cols>
  <sheetData>
    <row r="1" spans="1:7" ht="22.5" customHeight="1">
      <c r="A1" s="346"/>
      <c r="B1" s="64"/>
    </row>
    <row r="2" spans="1:7" s="873" customFormat="1" ht="22.5" customHeight="1">
      <c r="A2" s="872"/>
    </row>
    <row r="3" spans="1:7" s="653" customFormat="1" ht="18.75" customHeight="1">
      <c r="A3" s="652" t="s">
        <v>641</v>
      </c>
    </row>
    <row r="4" spans="1:7" s="50" customFormat="1" ht="12.75" customHeight="1"/>
    <row r="5" spans="1:7" s="53" customFormat="1" ht="13.5" customHeight="1">
      <c r="A5" s="73" t="s">
        <v>1</v>
      </c>
      <c r="B5" s="393" t="s">
        <v>380</v>
      </c>
      <c r="C5" s="393" t="s">
        <v>338</v>
      </c>
      <c r="D5" s="393" t="s">
        <v>248</v>
      </c>
      <c r="E5" s="393" t="s">
        <v>241</v>
      </c>
      <c r="F5" s="393" t="s">
        <v>236</v>
      </c>
      <c r="G5" s="393" t="s">
        <v>555</v>
      </c>
    </row>
    <row r="6" spans="1:7" s="53" customFormat="1" ht="12" customHeight="1">
      <c r="A6" s="448" t="s">
        <v>169</v>
      </c>
      <c r="B6" s="719">
        <v>2036.1050000000002</v>
      </c>
      <c r="C6" s="720">
        <v>1890.338</v>
      </c>
      <c r="D6" s="720">
        <v>1880.3690000000011</v>
      </c>
      <c r="E6" s="720">
        <v>2006.1129999999998</v>
      </c>
      <c r="F6" s="720">
        <v>2002.2399999999998</v>
      </c>
      <c r="G6" s="720">
        <v>1955.7080000000001</v>
      </c>
    </row>
    <row r="7" spans="1:7" s="53" customFormat="1" ht="12" customHeight="1">
      <c r="A7" s="451" t="s">
        <v>73</v>
      </c>
      <c r="B7" s="661">
        <v>288.70600000000002</v>
      </c>
      <c r="C7" s="662">
        <v>277.73599999999999</v>
      </c>
      <c r="D7" s="662">
        <v>262.37099999999998</v>
      </c>
      <c r="E7" s="662">
        <v>282.15899999999999</v>
      </c>
      <c r="F7" s="662">
        <v>290.27499999999998</v>
      </c>
      <c r="G7" s="662">
        <v>288.68700000000001</v>
      </c>
    </row>
    <row r="8" spans="1:7" s="53" customFormat="1" ht="12" customHeight="1">
      <c r="A8" s="451" t="s">
        <v>903</v>
      </c>
      <c r="B8" s="661">
        <v>116.22699999999998</v>
      </c>
      <c r="C8" s="662">
        <v>277.37700000000001</v>
      </c>
      <c r="D8" s="662">
        <v>363.79399999999998</v>
      </c>
      <c r="E8" s="662">
        <v>299.28199999999998</v>
      </c>
      <c r="F8" s="662">
        <v>282.38799999999998</v>
      </c>
      <c r="G8" s="662">
        <v>290.32400000000001</v>
      </c>
    </row>
    <row r="9" spans="1:7" s="53" customFormat="1" ht="12" customHeight="1">
      <c r="A9" s="718" t="s">
        <v>904</v>
      </c>
      <c r="B9" s="661">
        <v>605.49900000000002</v>
      </c>
      <c r="C9" s="662">
        <v>27.984999999999999</v>
      </c>
      <c r="D9" s="661">
        <v>87.910000000000011</v>
      </c>
      <c r="E9" s="661">
        <v>37.435000000000002</v>
      </c>
      <c r="F9" s="661">
        <v>5.13</v>
      </c>
      <c r="G9" s="661">
        <v>0.67500000000000004</v>
      </c>
    </row>
    <row r="10" spans="1:7" s="53" customFormat="1" ht="12" customHeight="1">
      <c r="A10" s="520" t="s">
        <v>118</v>
      </c>
      <c r="B10" s="721">
        <v>168.45400000000001</v>
      </c>
      <c r="C10" s="662">
        <v>165.82900000000001</v>
      </c>
      <c r="D10" s="663">
        <v>108.02599999999998</v>
      </c>
      <c r="E10" s="663">
        <v>195.24900000000005</v>
      </c>
      <c r="F10" s="663">
        <v>162.501</v>
      </c>
      <c r="G10" s="663">
        <v>185.893</v>
      </c>
    </row>
    <row r="11" spans="1:7" s="53" customFormat="1" ht="12" customHeight="1">
      <c r="A11" s="258" t="s">
        <v>74</v>
      </c>
      <c r="B11" s="722">
        <v>3214.9910000000004</v>
      </c>
      <c r="C11" s="611">
        <v>2639.2650000000003</v>
      </c>
      <c r="D11" s="722">
        <v>2702.4700000000007</v>
      </c>
      <c r="E11" s="722">
        <v>2820.2380000000003</v>
      </c>
      <c r="F11" s="722">
        <v>2742.5340000000001</v>
      </c>
      <c r="G11" s="722">
        <v>2721.2870000000003</v>
      </c>
    </row>
    <row r="12" spans="1:7" s="53" customFormat="1" ht="12" customHeight="1">
      <c r="A12" s="448" t="s">
        <v>905</v>
      </c>
      <c r="B12" s="719">
        <v>326.62899999999996</v>
      </c>
      <c r="C12" s="662">
        <v>281.23700000000002</v>
      </c>
      <c r="D12" s="720">
        <v>373.46100000000001</v>
      </c>
      <c r="E12" s="720">
        <v>316.91700000000003</v>
      </c>
      <c r="F12" s="720">
        <v>307.73400000000004</v>
      </c>
      <c r="G12" s="720">
        <v>290.67399999999998</v>
      </c>
    </row>
    <row r="13" spans="1:7" s="53" customFormat="1" ht="12" customHeight="1">
      <c r="A13" s="451" t="s">
        <v>906</v>
      </c>
      <c r="B13" s="661">
        <v>561.89300000000014</v>
      </c>
      <c r="C13" s="662">
        <v>567.37199999999996</v>
      </c>
      <c r="D13" s="662">
        <v>413.40300000000002</v>
      </c>
      <c r="E13" s="662">
        <v>454.41100000000006</v>
      </c>
      <c r="F13" s="662">
        <v>482.23</v>
      </c>
      <c r="G13" s="662">
        <v>499.33600000000001</v>
      </c>
    </row>
    <row r="14" spans="1:7" s="53" customFormat="1" ht="12" customHeight="1">
      <c r="A14" s="451" t="s">
        <v>75</v>
      </c>
      <c r="B14" s="661">
        <v>73.437000000000012</v>
      </c>
      <c r="C14" s="662">
        <v>80.147999999999996</v>
      </c>
      <c r="D14" s="662">
        <v>78.522000000000062</v>
      </c>
      <c r="E14" s="662">
        <v>83.71099999999997</v>
      </c>
      <c r="F14" s="662">
        <v>91.227999999999994</v>
      </c>
      <c r="G14" s="662">
        <v>88.823999999999998</v>
      </c>
    </row>
    <row r="15" spans="1:7" s="53" customFormat="1" ht="12" customHeight="1">
      <c r="A15" s="451" t="s">
        <v>76</v>
      </c>
      <c r="B15" s="661">
        <v>25.771000000000001</v>
      </c>
      <c r="C15" s="662">
        <v>23.292999999999999</v>
      </c>
      <c r="D15" s="662">
        <v>34.337999999999994</v>
      </c>
      <c r="E15" s="662">
        <v>18.459000000000003</v>
      </c>
      <c r="F15" s="662">
        <v>23.949999999999996</v>
      </c>
      <c r="G15" s="662">
        <v>22.597000000000001</v>
      </c>
    </row>
    <row r="16" spans="1:7" s="53" customFormat="1" ht="12" customHeight="1">
      <c r="A16" s="451" t="s">
        <v>77</v>
      </c>
      <c r="B16" s="661">
        <v>226.11099999999999</v>
      </c>
      <c r="C16" s="662">
        <v>204.49</v>
      </c>
      <c r="D16" s="662">
        <v>204.27900000000005</v>
      </c>
      <c r="E16" s="662">
        <v>219.10899999999998</v>
      </c>
      <c r="F16" s="662">
        <v>228.52499999999998</v>
      </c>
      <c r="G16" s="662">
        <v>252.358</v>
      </c>
    </row>
    <row r="17" spans="1:10" s="53" customFormat="1" ht="12" customHeight="1">
      <c r="A17" s="451" t="s">
        <v>78</v>
      </c>
      <c r="B17" s="661">
        <v>59.33400000000001</v>
      </c>
      <c r="C17" s="662">
        <v>43.720999999999997</v>
      </c>
      <c r="D17" s="662">
        <v>79.144999999999982</v>
      </c>
      <c r="E17" s="662">
        <v>44.243000000000016</v>
      </c>
      <c r="F17" s="662">
        <v>68.355999999999995</v>
      </c>
      <c r="G17" s="662">
        <v>58.747999999999998</v>
      </c>
    </row>
    <row r="18" spans="1:10" s="53" customFormat="1" ht="12" customHeight="1">
      <c r="A18" s="451" t="s">
        <v>79</v>
      </c>
      <c r="B18" s="661">
        <v>38.041000000000011</v>
      </c>
      <c r="C18" s="662">
        <v>28.141999999999999</v>
      </c>
      <c r="D18" s="662">
        <v>33.978999999999999</v>
      </c>
      <c r="E18" s="662">
        <v>38.812999999999988</v>
      </c>
      <c r="F18" s="662">
        <v>34.769000000000005</v>
      </c>
      <c r="G18" s="662">
        <v>30.771000000000001</v>
      </c>
    </row>
    <row r="19" spans="1:10" s="53" customFormat="1" ht="12" customHeight="1">
      <c r="A19" s="451" t="s">
        <v>80</v>
      </c>
      <c r="B19" s="661">
        <v>9.6509999999999998</v>
      </c>
      <c r="C19" s="662">
        <v>14.795999999999999</v>
      </c>
      <c r="D19" s="662">
        <v>20.924000000000007</v>
      </c>
      <c r="E19" s="662">
        <v>9.6899999999999977</v>
      </c>
      <c r="F19" s="662">
        <v>12.893999999999998</v>
      </c>
      <c r="G19" s="662">
        <v>21.1</v>
      </c>
    </row>
    <row r="20" spans="1:10" s="53" customFormat="1" ht="12" customHeight="1">
      <c r="A20" s="451" t="s">
        <v>81</v>
      </c>
      <c r="B20" s="661">
        <v>314.88200000000001</v>
      </c>
      <c r="C20" s="662">
        <v>357.47800000000001</v>
      </c>
      <c r="D20" s="662">
        <v>372.16599999999994</v>
      </c>
      <c r="E20" s="662">
        <v>388.42100000000005</v>
      </c>
      <c r="F20" s="662">
        <v>329.51800000000003</v>
      </c>
      <c r="G20" s="662">
        <v>350.45100000000002</v>
      </c>
    </row>
    <row r="21" spans="1:10" s="53" customFormat="1" ht="18" customHeight="1">
      <c r="A21" s="281" t="s">
        <v>645</v>
      </c>
      <c r="B21" s="468">
        <v>29.914000000000001</v>
      </c>
      <c r="C21" s="469">
        <v>32.012999999999998</v>
      </c>
      <c r="D21" s="469">
        <v>35.189999999999991</v>
      </c>
      <c r="E21" s="469">
        <v>35.491999999999983</v>
      </c>
      <c r="F21" s="469">
        <v>39.139000000000003</v>
      </c>
      <c r="G21" s="469">
        <v>32.832000000000001</v>
      </c>
    </row>
    <row r="22" spans="1:10" s="53" customFormat="1" ht="12" customHeight="1">
      <c r="A22" s="723" t="s">
        <v>907</v>
      </c>
      <c r="B22" s="721">
        <v>186.88599999999997</v>
      </c>
      <c r="C22" s="662">
        <v>683.37699999999995</v>
      </c>
      <c r="D22" s="663">
        <v>253.67200000000008</v>
      </c>
      <c r="E22" s="663">
        <v>169.84300000000002</v>
      </c>
      <c r="F22" s="663">
        <v>247.45799999999997</v>
      </c>
      <c r="G22" s="663">
        <v>259.589</v>
      </c>
    </row>
    <row r="23" spans="1:10" s="53" customFormat="1" ht="12" customHeight="1">
      <c r="A23" s="258" t="s">
        <v>329</v>
      </c>
      <c r="B23" s="611">
        <v>1852.5490000000002</v>
      </c>
      <c r="C23" s="611">
        <v>2316.067</v>
      </c>
      <c r="D23" s="611">
        <v>1899.0790000000002</v>
      </c>
      <c r="E23" s="611">
        <v>1779.1090000000002</v>
      </c>
      <c r="F23" s="611">
        <v>1865.8009999999999</v>
      </c>
      <c r="G23" s="611">
        <v>1907.28</v>
      </c>
    </row>
    <row r="24" spans="1:10" s="53" customFormat="1" ht="12" customHeight="1">
      <c r="A24" s="724" t="s">
        <v>908</v>
      </c>
      <c r="B24" s="539">
        <v>0</v>
      </c>
      <c r="C24" s="539">
        <v>0</v>
      </c>
      <c r="D24" s="450">
        <v>202.39999999999998</v>
      </c>
      <c r="E24" s="450">
        <v>85.02</v>
      </c>
      <c r="F24" s="539">
        <v>0</v>
      </c>
      <c r="G24" s="539">
        <v>0</v>
      </c>
    </row>
    <row r="25" spans="1:10" s="53" customFormat="1" ht="12" customHeight="1">
      <c r="A25" s="660" t="s">
        <v>909</v>
      </c>
      <c r="B25" s="661">
        <v>592.62</v>
      </c>
      <c r="C25" s="662">
        <v>529.24300000000005</v>
      </c>
      <c r="D25" s="521">
        <v>651.10099999999989</v>
      </c>
      <c r="E25" s="521">
        <v>460.25199999999995</v>
      </c>
      <c r="F25" s="663">
        <v>493.64599999999996</v>
      </c>
      <c r="G25" s="662">
        <v>429.73</v>
      </c>
    </row>
    <row r="26" spans="1:10" s="53" customFormat="1" ht="18" customHeight="1">
      <c r="A26" s="472" t="s">
        <v>646</v>
      </c>
      <c r="B26" s="470">
        <v>592.62099999999998</v>
      </c>
      <c r="C26" s="470">
        <v>529.24300000000005</v>
      </c>
      <c r="D26" s="470">
        <v>853.50099999999986</v>
      </c>
      <c r="E26" s="470">
        <v>545.25</v>
      </c>
      <c r="F26" s="470">
        <v>493.64789999999994</v>
      </c>
      <c r="G26" s="470">
        <v>429.73</v>
      </c>
    </row>
    <row r="27" spans="1:10" s="53" customFormat="1" ht="12" customHeight="1">
      <c r="A27" s="487" t="s">
        <v>7</v>
      </c>
      <c r="B27" s="486">
        <v>5660.161000000001</v>
      </c>
      <c r="C27" s="486">
        <v>5484.5750000000007</v>
      </c>
      <c r="D27" s="486">
        <v>5455.0500000000011</v>
      </c>
      <c r="E27" s="486">
        <v>5144.5970000000007</v>
      </c>
      <c r="F27" s="486">
        <v>5101.9829</v>
      </c>
      <c r="G27" s="486">
        <v>5058.2970000000005</v>
      </c>
    </row>
    <row r="28" spans="1:10" ht="7.5" customHeight="1"/>
    <row r="29" spans="1:10" s="371" customFormat="1" ht="41.25" customHeight="1">
      <c r="A29" s="900" t="s">
        <v>910</v>
      </c>
      <c r="B29" s="900"/>
      <c r="C29" s="900"/>
      <c r="D29" s="900"/>
      <c r="E29" s="900"/>
      <c r="F29" s="900"/>
      <c r="G29" s="900"/>
      <c r="H29" s="900"/>
      <c r="I29" s="900"/>
      <c r="J29" s="900"/>
    </row>
    <row r="30" spans="1:10" s="371" customFormat="1" ht="12.75" customHeight="1">
      <c r="A30" s="900" t="s">
        <v>911</v>
      </c>
      <c r="B30" s="900"/>
      <c r="C30" s="900"/>
      <c r="D30" s="900"/>
      <c r="E30" s="900"/>
      <c r="F30" s="900"/>
      <c r="G30" s="900"/>
      <c r="H30" s="900"/>
      <c r="I30" s="900"/>
      <c r="J30" s="900"/>
    </row>
    <row r="31" spans="1:10" s="371" customFormat="1" ht="21.75" customHeight="1">
      <c r="A31" s="900" t="s">
        <v>839</v>
      </c>
      <c r="B31" s="900"/>
      <c r="C31" s="900"/>
      <c r="D31" s="900"/>
      <c r="E31" s="900"/>
      <c r="F31" s="900"/>
      <c r="G31" s="900"/>
      <c r="H31" s="900"/>
      <c r="I31" s="900"/>
      <c r="J31" s="900"/>
    </row>
    <row r="32" spans="1:10" s="371" customFormat="1" ht="21.75" customHeight="1">
      <c r="A32" s="900" t="s">
        <v>912</v>
      </c>
      <c r="B32" s="900"/>
      <c r="C32" s="900"/>
      <c r="D32" s="900"/>
      <c r="E32" s="900"/>
      <c r="F32" s="900"/>
      <c r="G32" s="900"/>
      <c r="H32" s="900"/>
      <c r="I32" s="900"/>
      <c r="J32" s="900"/>
    </row>
    <row r="33" spans="1:14" s="371" customFormat="1" ht="31.5" customHeight="1">
      <c r="A33" s="900" t="s">
        <v>913</v>
      </c>
      <c r="B33" s="900"/>
      <c r="C33" s="900"/>
      <c r="D33" s="900"/>
      <c r="E33" s="900"/>
      <c r="F33" s="900"/>
      <c r="G33" s="900"/>
      <c r="H33" s="900"/>
      <c r="I33" s="900"/>
      <c r="J33" s="900"/>
    </row>
    <row r="35" spans="1:14" s="653" customFormat="1" ht="33.75" customHeight="1">
      <c r="A35" s="901" t="s">
        <v>850</v>
      </c>
      <c r="B35" s="901"/>
      <c r="C35" s="901"/>
      <c r="D35" s="901"/>
      <c r="E35" s="901"/>
      <c r="F35" s="901"/>
      <c r="G35" s="901"/>
      <c r="H35" s="901"/>
      <c r="I35" s="901"/>
      <c r="J35" s="901"/>
    </row>
    <row r="36" spans="1:14" s="50" customFormat="1" ht="12.75" customHeight="1"/>
    <row r="37" spans="1:14" s="53" customFormat="1" ht="11.25" customHeight="1">
      <c r="A37" s="473"/>
      <c r="B37" s="184" t="s">
        <v>2</v>
      </c>
      <c r="C37" s="184" t="s">
        <v>5</v>
      </c>
      <c r="D37" s="184" t="s">
        <v>3</v>
      </c>
      <c r="E37" s="185" t="s">
        <v>6</v>
      </c>
      <c r="F37" s="184" t="s">
        <v>2</v>
      </c>
      <c r="G37" s="184" t="s">
        <v>5</v>
      </c>
      <c r="H37" s="50"/>
      <c r="I37" s="50"/>
      <c r="J37" s="50"/>
      <c r="K37" s="50"/>
      <c r="L37" s="50"/>
      <c r="M37" s="50"/>
      <c r="N37" s="50"/>
    </row>
    <row r="38" spans="1:14" s="53" customFormat="1" ht="12" customHeight="1">
      <c r="A38" s="71" t="s">
        <v>15</v>
      </c>
      <c r="B38" s="474" t="s">
        <v>237</v>
      </c>
      <c r="C38" s="475" t="s">
        <v>237</v>
      </c>
      <c r="D38" s="474" t="s">
        <v>233</v>
      </c>
      <c r="E38" s="474" t="s">
        <v>233</v>
      </c>
      <c r="F38" s="474" t="s">
        <v>233</v>
      </c>
      <c r="G38" s="474" t="s">
        <v>233</v>
      </c>
      <c r="H38" s="50"/>
      <c r="I38" s="50"/>
      <c r="J38" s="50"/>
      <c r="K38" s="50"/>
      <c r="L38" s="50"/>
      <c r="M38" s="50"/>
      <c r="N38" s="50"/>
    </row>
    <row r="39" spans="1:14" s="156" customFormat="1" ht="12" customHeight="1">
      <c r="A39" s="476" t="s">
        <v>851</v>
      </c>
      <c r="B39" s="477">
        <v>3329</v>
      </c>
      <c r="C39" s="477">
        <v>3390</v>
      </c>
      <c r="D39" s="477">
        <v>3530</v>
      </c>
      <c r="E39" s="477">
        <v>3521</v>
      </c>
      <c r="F39" s="478">
        <v>3565</v>
      </c>
      <c r="G39" s="477">
        <v>3588</v>
      </c>
      <c r="H39" s="725"/>
      <c r="I39" s="725"/>
      <c r="J39" s="725"/>
      <c r="K39" s="725"/>
      <c r="L39" s="725"/>
      <c r="M39" s="725"/>
      <c r="N39" s="725"/>
    </row>
    <row r="40" spans="1:14" s="156" customFormat="1" ht="12" customHeight="1">
      <c r="A40" s="479" t="s">
        <v>570</v>
      </c>
      <c r="B40" s="480">
        <v>792</v>
      </c>
      <c r="C40" s="480">
        <v>791</v>
      </c>
      <c r="D40" s="480">
        <v>806</v>
      </c>
      <c r="E40" s="480">
        <v>807</v>
      </c>
      <c r="F40" s="481">
        <v>815</v>
      </c>
      <c r="G40" s="480">
        <v>817</v>
      </c>
      <c r="H40" s="725"/>
      <c r="I40" s="725"/>
      <c r="J40" s="725"/>
      <c r="K40" s="725"/>
      <c r="L40" s="725"/>
      <c r="M40" s="725"/>
      <c r="N40" s="725"/>
    </row>
    <row r="41" spans="1:14" s="156" customFormat="1" ht="12" customHeight="1">
      <c r="A41" s="479" t="s">
        <v>852</v>
      </c>
      <c r="B41" s="452">
        <v>3717</v>
      </c>
      <c r="C41" s="452">
        <v>4053</v>
      </c>
      <c r="D41" s="452">
        <v>4158</v>
      </c>
      <c r="E41" s="452">
        <v>4318</v>
      </c>
      <c r="F41" s="452">
        <v>4420</v>
      </c>
      <c r="G41" s="452">
        <v>4436</v>
      </c>
      <c r="H41" s="725"/>
      <c r="I41" s="725"/>
      <c r="J41" s="725"/>
      <c r="K41" s="725"/>
      <c r="L41" s="725"/>
      <c r="M41" s="725"/>
      <c r="N41" s="725"/>
    </row>
    <row r="42" spans="1:14" s="156" customFormat="1" ht="12" customHeight="1">
      <c r="A42" s="479" t="s">
        <v>758</v>
      </c>
      <c r="B42" s="452">
        <v>687</v>
      </c>
      <c r="C42" s="452">
        <v>693</v>
      </c>
      <c r="D42" s="452">
        <v>722</v>
      </c>
      <c r="E42" s="452">
        <v>721</v>
      </c>
      <c r="F42" s="452">
        <v>717</v>
      </c>
      <c r="G42" s="452">
        <v>716</v>
      </c>
      <c r="H42" s="725"/>
      <c r="I42" s="725"/>
      <c r="J42" s="725"/>
      <c r="K42" s="725"/>
      <c r="L42" s="725"/>
      <c r="M42" s="725"/>
      <c r="N42" s="725"/>
    </row>
    <row r="43" spans="1:14" s="156" customFormat="1" ht="12" customHeight="1">
      <c r="A43" s="483" t="s">
        <v>853</v>
      </c>
      <c r="B43" s="484">
        <v>4025.1900000000005</v>
      </c>
      <c r="C43" s="484">
        <v>4034.6000000000004</v>
      </c>
      <c r="D43" s="484">
        <v>4075.3600000000006</v>
      </c>
      <c r="E43" s="484">
        <v>4058.5709999999999</v>
      </c>
      <c r="F43" s="484">
        <v>4074.6200000000008</v>
      </c>
      <c r="G43" s="484">
        <v>4078</v>
      </c>
    </row>
    <row r="44" spans="1:14" s="157" customFormat="1" ht="12" customHeight="1">
      <c r="A44" s="485" t="s">
        <v>762</v>
      </c>
      <c r="B44" s="486">
        <v>12550.19</v>
      </c>
      <c r="C44" s="486">
        <v>12961.6</v>
      </c>
      <c r="D44" s="486">
        <v>13291.36</v>
      </c>
      <c r="E44" s="486">
        <v>13425.571</v>
      </c>
      <c r="F44" s="486">
        <v>13591.62</v>
      </c>
      <c r="G44" s="486">
        <v>13635</v>
      </c>
    </row>
    <row r="45" spans="1:14" s="156" customFormat="1" ht="7.5" customHeight="1">
      <c r="K45" s="127"/>
    </row>
    <row r="46" spans="1:14" s="127" customFormat="1" ht="21.75" customHeight="1">
      <c r="A46" s="904" t="s">
        <v>854</v>
      </c>
      <c r="B46" s="904"/>
      <c r="C46" s="904"/>
      <c r="D46" s="904"/>
      <c r="E46" s="904"/>
      <c r="F46" s="904"/>
      <c r="G46" s="904"/>
      <c r="H46" s="904"/>
      <c r="I46" s="904"/>
      <c r="J46" s="904"/>
    </row>
    <row r="47" spans="1:14" s="793" customFormat="1" ht="31.5" customHeight="1">
      <c r="A47" s="904" t="s">
        <v>855</v>
      </c>
      <c r="B47" s="904"/>
      <c r="C47" s="904"/>
      <c r="D47" s="904"/>
      <c r="E47" s="904"/>
      <c r="F47" s="904"/>
      <c r="G47" s="904"/>
      <c r="H47" s="904"/>
      <c r="I47" s="904"/>
      <c r="J47" s="904"/>
    </row>
    <row r="48" spans="1:14" s="793" customFormat="1" ht="12.75" customHeight="1">
      <c r="A48" s="904" t="s">
        <v>858</v>
      </c>
      <c r="B48" s="904"/>
      <c r="C48" s="904"/>
      <c r="D48" s="904"/>
      <c r="E48" s="904"/>
      <c r="F48" s="904"/>
      <c r="G48" s="904"/>
      <c r="H48" s="904"/>
      <c r="I48" s="904"/>
      <c r="J48" s="904"/>
    </row>
    <row r="49" spans="1:10" s="793" customFormat="1" ht="12.75" customHeight="1">
      <c r="A49" s="904" t="s">
        <v>763</v>
      </c>
      <c r="B49" s="904"/>
      <c r="C49" s="904"/>
      <c r="D49" s="904"/>
      <c r="E49" s="904"/>
      <c r="F49" s="904"/>
      <c r="G49" s="904"/>
      <c r="H49" s="904"/>
      <c r="I49" s="904"/>
      <c r="J49" s="904"/>
    </row>
  </sheetData>
  <mergeCells count="10">
    <mergeCell ref="A35:J35"/>
    <mergeCell ref="A46:J46"/>
    <mergeCell ref="A47:J47"/>
    <mergeCell ref="A48:J48"/>
    <mergeCell ref="A49:J49"/>
    <mergeCell ref="A33:J33"/>
    <mergeCell ref="A29:J29"/>
    <mergeCell ref="A30:J30"/>
    <mergeCell ref="A31:J31"/>
    <mergeCell ref="A32:J32"/>
  </mergeCells>
  <phoneticPr fontId="0" type="noConversion"/>
  <pageMargins left="0.70866141732283472" right="0.70866141732283472" top="0.6692913385826772" bottom="0.39370078740157483" header="0.51181102362204722" footer="0.51181102362204722"/>
  <pageSetup paperSize="9" scale="66" fitToHeight="0" orientation="portrait" r:id="rId1"/>
  <headerFooter scaleWithDoc="0">
    <oddHeader xml:space="preserve">&amp;L&amp;8FACT BOOK DNB - 2Q13&amp;C&amp;8CHAPTER 1&amp;R&amp;8FINANCIAL RESULTS DNB GROUP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F51"/>
  <sheetViews>
    <sheetView showGridLines="0" zoomScale="150" zoomScaleNormal="150" zoomScaleSheetLayoutView="110" workbookViewId="0"/>
  </sheetViews>
  <sheetFormatPr baseColWidth="10" defaultColWidth="9.140625" defaultRowHeight="22.5" customHeight="1"/>
  <cols>
    <col min="1" max="1" width="51" style="127" customWidth="1"/>
    <col min="2" max="5" width="10.5703125" style="127" customWidth="1"/>
    <col min="6" max="7" width="9.140625" style="127"/>
    <col min="8" max="8" width="10.42578125" style="127" bestFit="1" customWidth="1"/>
    <col min="9" max="9" width="9.140625" style="127"/>
    <col min="10" max="10" width="9.140625" style="127" customWidth="1"/>
    <col min="11" max="16384" width="9.140625" style="127"/>
  </cols>
  <sheetData>
    <row r="1" spans="1:5" s="64" customFormat="1" ht="22.5" customHeight="1">
      <c r="A1" s="346"/>
    </row>
    <row r="2" spans="1:5" s="873" customFormat="1" ht="22.5" customHeight="1">
      <c r="A2" s="872"/>
    </row>
    <row r="3" spans="1:5" s="653" customFormat="1" ht="18.75" customHeight="1">
      <c r="A3" s="652" t="s">
        <v>642</v>
      </c>
    </row>
    <row r="4" spans="1:5" s="50" customFormat="1" ht="12.75" customHeight="1"/>
    <row r="5" spans="1:5" ht="11.25" customHeight="1">
      <c r="A5" s="174"/>
      <c r="B5" s="182"/>
      <c r="C5" s="182"/>
      <c r="D5" s="182"/>
      <c r="E5" s="248" t="s">
        <v>243</v>
      </c>
    </row>
    <row r="6" spans="1:5" ht="13.5" customHeight="1">
      <c r="A6" s="174" t="s">
        <v>1</v>
      </c>
      <c r="B6" s="247" t="s">
        <v>380</v>
      </c>
      <c r="C6" s="247" t="s">
        <v>13</v>
      </c>
      <c r="D6" s="247" t="s">
        <v>857</v>
      </c>
      <c r="E6" s="247" t="s">
        <v>244</v>
      </c>
    </row>
    <row r="7" spans="1:5" s="158" customFormat="1" ht="13.5" customHeight="1">
      <c r="A7" s="300" t="s">
        <v>7</v>
      </c>
      <c r="B7" s="175">
        <v>5660.1589999999997</v>
      </c>
      <c r="C7" s="175">
        <v>558.17699999999968</v>
      </c>
      <c r="D7" s="175">
        <v>5101.982</v>
      </c>
      <c r="E7" s="347">
        <v>10.940395320877252</v>
      </c>
    </row>
    <row r="8" spans="1:5" s="156" customFormat="1" ht="6.95" customHeight="1">
      <c r="A8" s="177"/>
      <c r="B8" s="251"/>
      <c r="C8" s="172"/>
      <c r="D8" s="255"/>
      <c r="E8" s="125"/>
    </row>
    <row r="9" spans="1:5" s="156" customFormat="1" ht="13.5" customHeight="1">
      <c r="A9" s="249" t="s">
        <v>430</v>
      </c>
      <c r="C9" s="172"/>
      <c r="E9" s="125"/>
    </row>
    <row r="10" spans="1:5" s="156" customFormat="1" ht="13.5" customHeight="1">
      <c r="A10" s="176" t="s">
        <v>439</v>
      </c>
      <c r="B10" s="251">
        <v>110</v>
      </c>
      <c r="C10" s="172">
        <v>52.994</v>
      </c>
      <c r="D10" s="255">
        <v>57.006</v>
      </c>
      <c r="E10" s="125" t="s">
        <v>0</v>
      </c>
    </row>
    <row r="11" spans="1:5" s="156" customFormat="1" ht="13.5" customHeight="1">
      <c r="A11" s="176" t="s">
        <v>432</v>
      </c>
      <c r="B11" s="251">
        <v>459.48599999999999</v>
      </c>
      <c r="C11" s="172">
        <v>454.35599999999999</v>
      </c>
      <c r="D11" s="255">
        <v>5.13</v>
      </c>
      <c r="E11" s="125"/>
    </row>
    <row r="12" spans="1:5" s="156" customFormat="1" ht="13.5" customHeight="1">
      <c r="A12" s="176" t="s">
        <v>433</v>
      </c>
      <c r="B12" s="794">
        <v>0</v>
      </c>
      <c r="C12" s="172">
        <v>-24.504000000000001</v>
      </c>
      <c r="D12" s="255">
        <v>24.504000000000001</v>
      </c>
      <c r="E12" s="125"/>
    </row>
    <row r="13" spans="1:5" s="156" customFormat="1" ht="13.5" customHeight="1">
      <c r="A13" s="176" t="s">
        <v>16</v>
      </c>
      <c r="B13" s="251">
        <v>80.926000000000002</v>
      </c>
      <c r="C13" s="172">
        <v>146.53800000000001</v>
      </c>
      <c r="D13" s="255">
        <v>-65.611999999999995</v>
      </c>
      <c r="E13" s="125"/>
    </row>
    <row r="14" spans="1:5" s="158" customFormat="1" ht="13.5" customHeight="1">
      <c r="A14" s="183" t="s">
        <v>246</v>
      </c>
      <c r="B14" s="175">
        <v>5009.7469999999994</v>
      </c>
      <c r="C14" s="175">
        <v>-71.207000000000349</v>
      </c>
      <c r="D14" s="175">
        <v>5080.9539999999997</v>
      </c>
      <c r="E14" s="347">
        <v>-1.401449412846492</v>
      </c>
    </row>
    <row r="15" spans="1:5" s="156" customFormat="1" ht="6.95" customHeight="1">
      <c r="A15" s="177"/>
      <c r="B15" s="250"/>
      <c r="C15" s="172"/>
      <c r="D15" s="253"/>
      <c r="E15" s="254"/>
    </row>
    <row r="16" spans="1:5" s="156" customFormat="1" ht="13.5" customHeight="1">
      <c r="A16" s="249" t="s">
        <v>376</v>
      </c>
      <c r="B16" s="251"/>
      <c r="C16" s="172"/>
      <c r="D16" s="255"/>
      <c r="E16" s="125"/>
    </row>
    <row r="17" spans="1:6" s="156" customFormat="1" ht="13.5" customHeight="1">
      <c r="A17" s="176" t="s">
        <v>443</v>
      </c>
      <c r="B17" s="251"/>
      <c r="C17" s="172">
        <v>22.614999999999998</v>
      </c>
      <c r="D17" s="255"/>
      <c r="E17" s="125"/>
    </row>
    <row r="18" spans="1:6" s="156" customFormat="1" ht="13.5" customHeight="1">
      <c r="A18" s="176" t="s">
        <v>182</v>
      </c>
      <c r="B18" s="251"/>
      <c r="C18" s="172">
        <v>-77</v>
      </c>
      <c r="D18" s="255"/>
      <c r="E18" s="125"/>
    </row>
    <row r="19" spans="1:6" s="156" customFormat="1" ht="13.5" customHeight="1">
      <c r="A19" s="176" t="s">
        <v>375</v>
      </c>
      <c r="B19" s="251"/>
      <c r="C19" s="172">
        <v>-20.478999999999999</v>
      </c>
      <c r="D19" s="255"/>
      <c r="E19" s="125"/>
    </row>
    <row r="20" spans="1:6" s="156" customFormat="1" ht="6.95" customHeight="1">
      <c r="A20" s="177"/>
      <c r="B20" s="251"/>
      <c r="C20" s="172"/>
      <c r="D20" s="255"/>
      <c r="E20" s="125"/>
    </row>
    <row r="21" spans="1:6" s="156" customFormat="1" ht="13.5" customHeight="1">
      <c r="A21" s="249" t="s">
        <v>247</v>
      </c>
      <c r="B21" s="251"/>
      <c r="C21" s="172"/>
      <c r="D21" s="255"/>
      <c r="E21" s="125"/>
    </row>
    <row r="22" spans="1:6" s="156" customFormat="1" ht="13.5" customHeight="1">
      <c r="A22" s="178" t="s">
        <v>365</v>
      </c>
      <c r="B22" s="251"/>
      <c r="C22" s="172">
        <v>-18</v>
      </c>
      <c r="D22" s="256"/>
      <c r="E22" s="257"/>
    </row>
    <row r="23" spans="1:6" s="156" customFormat="1" ht="13.5" customHeight="1">
      <c r="A23" s="178" t="s">
        <v>8</v>
      </c>
      <c r="B23" s="251"/>
      <c r="C23" s="172">
        <v>89</v>
      </c>
      <c r="D23" s="256"/>
      <c r="E23" s="257"/>
    </row>
    <row r="24" spans="1:6" s="156" customFormat="1" ht="13.5" customHeight="1">
      <c r="A24" s="178" t="s">
        <v>434</v>
      </c>
      <c r="B24" s="251"/>
      <c r="C24" s="172">
        <v>71.762</v>
      </c>
      <c r="D24" s="256"/>
      <c r="E24" s="257"/>
    </row>
    <row r="25" spans="1:6" s="156" customFormat="1" ht="13.5" customHeight="1">
      <c r="A25" s="178" t="s">
        <v>435</v>
      </c>
      <c r="B25" s="251"/>
      <c r="C25" s="172">
        <v>-110</v>
      </c>
      <c r="D25" s="255"/>
      <c r="E25" s="125"/>
    </row>
    <row r="26" spans="1:6" s="156" customFormat="1" ht="13.5" customHeight="1">
      <c r="A26" s="338" t="s">
        <v>436</v>
      </c>
      <c r="B26" s="252"/>
      <c r="C26" s="180">
        <v>-29.105000000000345</v>
      </c>
      <c r="D26" s="255"/>
      <c r="E26" s="125"/>
      <c r="F26" s="242"/>
    </row>
    <row r="27" spans="1:6" s="156" customFormat="1" ht="12.75" customHeight="1">
      <c r="A27" s="170"/>
      <c r="B27" s="125"/>
      <c r="C27" s="125" t="s">
        <v>366</v>
      </c>
      <c r="D27" s="125"/>
      <c r="E27" s="125"/>
    </row>
    <row r="28" spans="1:6" s="156" customFormat="1" ht="12.75" customHeight="1">
      <c r="A28" s="170"/>
      <c r="B28" s="245"/>
      <c r="C28" s="159"/>
      <c r="D28" s="181"/>
      <c r="E28" s="181"/>
    </row>
    <row r="29" spans="1:6" ht="11.25" customHeight="1">
      <c r="A29" s="174"/>
      <c r="B29" s="182"/>
      <c r="C29" s="182"/>
      <c r="D29" s="182"/>
      <c r="E29" s="248" t="s">
        <v>243</v>
      </c>
    </row>
    <row r="30" spans="1:6" ht="13.5" customHeight="1">
      <c r="A30" s="174" t="s">
        <v>1</v>
      </c>
      <c r="B30" s="247" t="s">
        <v>380</v>
      </c>
      <c r="C30" s="247" t="s">
        <v>13</v>
      </c>
      <c r="D30" s="247" t="s">
        <v>338</v>
      </c>
      <c r="E30" s="247" t="s">
        <v>244</v>
      </c>
    </row>
    <row r="31" spans="1:6" s="158" customFormat="1" ht="13.5" customHeight="1">
      <c r="A31" s="300" t="s">
        <v>7</v>
      </c>
      <c r="B31" s="175">
        <v>5660.1589999999997</v>
      </c>
      <c r="C31" s="175">
        <v>175.58500000000004</v>
      </c>
      <c r="D31" s="175">
        <v>5484.5739999999996</v>
      </c>
      <c r="E31" s="347">
        <v>3.2014336938475085</v>
      </c>
    </row>
    <row r="32" spans="1:6" s="156" customFormat="1" ht="6.95" customHeight="1">
      <c r="A32" s="177"/>
      <c r="B32" s="125"/>
      <c r="C32" s="172"/>
      <c r="D32" s="253"/>
      <c r="E32" s="339"/>
    </row>
    <row r="33" spans="1:5" s="156" customFormat="1" ht="13.5" customHeight="1">
      <c r="A33" s="249" t="s">
        <v>444</v>
      </c>
      <c r="B33" s="794">
        <v>0</v>
      </c>
      <c r="C33" s="172">
        <v>-450</v>
      </c>
      <c r="D33" s="255">
        <v>450</v>
      </c>
      <c r="E33" s="125"/>
    </row>
    <row r="34" spans="1:5" s="156" customFormat="1" ht="6.95" customHeight="1">
      <c r="A34" s="177"/>
      <c r="B34" s="251"/>
      <c r="C34" s="172"/>
      <c r="D34" s="255"/>
      <c r="E34" s="125"/>
    </row>
    <row r="35" spans="1:5" s="156" customFormat="1" ht="13.5" customHeight="1">
      <c r="A35" s="249" t="s">
        <v>430</v>
      </c>
      <c r="B35" s="171"/>
      <c r="C35" s="172"/>
      <c r="D35" s="171"/>
      <c r="E35" s="51"/>
    </row>
    <row r="36" spans="1:5" s="156" customFormat="1" ht="13.5" customHeight="1">
      <c r="A36" s="176" t="s">
        <v>439</v>
      </c>
      <c r="B36" s="171">
        <v>110</v>
      </c>
      <c r="C36" s="172">
        <v>83.2</v>
      </c>
      <c r="D36" s="171">
        <v>26.8</v>
      </c>
      <c r="E36" s="51"/>
    </row>
    <row r="37" spans="1:5" s="156" customFormat="1" ht="13.5" customHeight="1">
      <c r="A37" s="176" t="s">
        <v>432</v>
      </c>
      <c r="B37" s="171">
        <v>459.48599999999999</v>
      </c>
      <c r="C37" s="172">
        <v>430.30700000000002</v>
      </c>
      <c r="D37" s="171">
        <v>29.178999999999998</v>
      </c>
      <c r="E37" s="51"/>
    </row>
    <row r="38" spans="1:5" s="156" customFormat="1" ht="13.5" customHeight="1">
      <c r="A38" s="176" t="s">
        <v>16</v>
      </c>
      <c r="B38" s="251">
        <v>80.926000000000002</v>
      </c>
      <c r="C38" s="172">
        <v>128.56299999999999</v>
      </c>
      <c r="D38" s="171">
        <v>-47.637</v>
      </c>
      <c r="E38" s="51"/>
    </row>
    <row r="39" spans="1:5" s="158" customFormat="1" ht="13.5" customHeight="1">
      <c r="A39" s="183" t="s">
        <v>246</v>
      </c>
      <c r="B39" s="175">
        <v>5009.7469999999994</v>
      </c>
      <c r="C39" s="175">
        <v>-16.485000000000014</v>
      </c>
      <c r="D39" s="175">
        <v>5026.2319999999991</v>
      </c>
      <c r="E39" s="347">
        <v>-0.32797928945579941</v>
      </c>
    </row>
    <row r="40" spans="1:5" s="156" customFormat="1" ht="6.95" customHeight="1">
      <c r="A40" s="177"/>
      <c r="B40" s="125"/>
      <c r="C40" s="172"/>
      <c r="D40" s="125"/>
      <c r="E40" s="51"/>
    </row>
    <row r="41" spans="1:5" s="156" customFormat="1" ht="13.5" customHeight="1">
      <c r="A41" s="249" t="s">
        <v>376</v>
      </c>
      <c r="B41" s="171"/>
      <c r="C41" s="173"/>
      <c r="D41" s="125"/>
      <c r="E41" s="51"/>
    </row>
    <row r="42" spans="1:5" s="156" customFormat="1" ht="13.5" customHeight="1">
      <c r="A42" s="176" t="s">
        <v>182</v>
      </c>
      <c r="B42" s="171"/>
      <c r="C42" s="172">
        <v>56.521000000000001</v>
      </c>
      <c r="D42" s="125"/>
      <c r="E42" s="51"/>
    </row>
    <row r="43" spans="1:5" s="156" customFormat="1" ht="6.95" customHeight="1">
      <c r="A43" s="177"/>
      <c r="B43" s="125"/>
      <c r="C43" s="172"/>
      <c r="D43" s="125"/>
      <c r="E43" s="51"/>
    </row>
    <row r="44" spans="1:5" s="156" customFormat="1" ht="13.5" customHeight="1">
      <c r="A44" s="249" t="s">
        <v>247</v>
      </c>
      <c r="B44" s="125"/>
      <c r="C44" s="172"/>
      <c r="D44" s="125"/>
      <c r="E44" s="51"/>
    </row>
    <row r="45" spans="1:5" s="156" customFormat="1" ht="13.5" customHeight="1">
      <c r="A45" s="178" t="s">
        <v>365</v>
      </c>
      <c r="B45" s="125"/>
      <c r="C45" s="172">
        <v>-12.993</v>
      </c>
      <c r="D45" s="125"/>
      <c r="E45" s="51"/>
    </row>
    <row r="46" spans="1:5" s="156" customFormat="1" ht="13.5" customHeight="1">
      <c r="A46" s="178" t="s">
        <v>306</v>
      </c>
      <c r="B46" s="125"/>
      <c r="C46" s="172">
        <v>31.504000000000001</v>
      </c>
      <c r="D46" s="125"/>
      <c r="E46" s="51"/>
    </row>
    <row r="47" spans="1:5" s="156" customFormat="1" ht="13.5" customHeight="1">
      <c r="A47" s="178" t="s">
        <v>367</v>
      </c>
      <c r="B47" s="125"/>
      <c r="C47" s="172">
        <v>-44.124000000000002</v>
      </c>
      <c r="D47" s="125"/>
      <c r="E47" s="51"/>
    </row>
    <row r="48" spans="1:5" s="156" customFormat="1" ht="13.5" customHeight="1">
      <c r="A48" s="178" t="s">
        <v>435</v>
      </c>
      <c r="B48" s="125"/>
      <c r="C48" s="172">
        <v>-24.137</v>
      </c>
      <c r="D48" s="125"/>
      <c r="E48" s="51"/>
    </row>
    <row r="49" spans="1:5" s="156" customFormat="1" ht="13.5" customHeight="1">
      <c r="A49" s="338" t="s">
        <v>436</v>
      </c>
      <c r="B49" s="179"/>
      <c r="C49" s="180">
        <v>-23.256000000000007</v>
      </c>
      <c r="D49" s="125"/>
      <c r="E49" s="51"/>
    </row>
    <row r="50" spans="1:5" s="156" customFormat="1" ht="7.5" customHeight="1">
      <c r="A50" s="127"/>
      <c r="B50" s="127"/>
      <c r="C50" s="127"/>
      <c r="D50" s="127"/>
      <c r="E50" s="127"/>
    </row>
    <row r="51" spans="1:5" s="156" customFormat="1" ht="22.5" customHeight="1">
      <c r="A51" s="364"/>
      <c r="B51" s="127"/>
      <c r="C51" s="127"/>
      <c r="D51" s="127"/>
      <c r="E51" s="127"/>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L19"/>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1" width="8" style="64" customWidth="1"/>
    <col min="12" max="12" width="49" style="64" customWidth="1"/>
    <col min="13" max="19" width="10.42578125" style="64" customWidth="1"/>
    <col min="20" max="20" width="10.85546875" style="64" customWidth="1"/>
    <col min="21" max="21" width="49" style="64" customWidth="1"/>
    <col min="22" max="28" width="10.42578125" style="64" customWidth="1"/>
    <col min="29" max="16384" width="10.85546875" style="64"/>
  </cols>
  <sheetData>
    <row r="1" spans="1:12" ht="22.5" customHeight="1">
      <c r="A1" s="346"/>
    </row>
    <row r="2" spans="1:12" s="873" customFormat="1" ht="22.5" customHeight="1">
      <c r="A2" s="872"/>
    </row>
    <row r="3" spans="1:12" s="653" customFormat="1" ht="18.75" customHeight="1">
      <c r="A3" s="652" t="s">
        <v>643</v>
      </c>
    </row>
    <row r="4" spans="1:12" s="50" customFormat="1" ht="12.75" customHeight="1"/>
    <row r="5" spans="1:12" s="53" customFormat="1" ht="13.5" customHeight="1">
      <c r="A5" s="71" t="s">
        <v>1</v>
      </c>
      <c r="B5" s="393" t="s">
        <v>380</v>
      </c>
      <c r="C5" s="393" t="s">
        <v>338</v>
      </c>
      <c r="D5" s="393" t="s">
        <v>248</v>
      </c>
      <c r="E5" s="393" t="s">
        <v>241</v>
      </c>
      <c r="F5" s="393" t="s">
        <v>236</v>
      </c>
      <c r="G5" s="393" t="s">
        <v>555</v>
      </c>
      <c r="H5" s="52"/>
    </row>
    <row r="6" spans="1:12" s="53" customFormat="1" ht="12" customHeight="1">
      <c r="A6" s="448" t="s">
        <v>187</v>
      </c>
      <c r="B6" s="450">
        <v>565.78865733499993</v>
      </c>
      <c r="C6" s="450">
        <v>547.82056815999999</v>
      </c>
      <c r="D6" s="450">
        <v>540.30206096500024</v>
      </c>
      <c r="E6" s="450">
        <v>504.67281246499988</v>
      </c>
      <c r="F6" s="450">
        <v>541.38905855799999</v>
      </c>
      <c r="G6" s="450">
        <v>521.15223953700001</v>
      </c>
      <c r="H6" s="52"/>
    </row>
    <row r="7" spans="1:12" s="53" customFormat="1" ht="12" customHeight="1">
      <c r="A7" s="451" t="s">
        <v>360</v>
      </c>
      <c r="B7" s="453">
        <v>564.67526854100015</v>
      </c>
      <c r="C7" s="453">
        <v>581.46014420899996</v>
      </c>
      <c r="D7" s="453">
        <v>492.90545709399998</v>
      </c>
      <c r="E7" s="453">
        <v>510.23849503199972</v>
      </c>
      <c r="F7" s="453">
        <v>499.71471354899995</v>
      </c>
      <c r="G7" s="453">
        <v>516.62661584600005</v>
      </c>
      <c r="H7" s="52"/>
    </row>
    <row r="8" spans="1:12" s="100" customFormat="1" ht="12" customHeight="1">
      <c r="A8" s="487" t="s">
        <v>571</v>
      </c>
      <c r="B8" s="488">
        <v>1130.4639258759998</v>
      </c>
      <c r="C8" s="488">
        <v>1129.280712369</v>
      </c>
      <c r="D8" s="488">
        <v>1033.2075180590004</v>
      </c>
      <c r="E8" s="488">
        <v>1014.9113074970001</v>
      </c>
      <c r="F8" s="488">
        <v>1041.1037721069997</v>
      </c>
      <c r="G8" s="488">
        <v>1037.7788553830001</v>
      </c>
      <c r="H8" s="120"/>
    </row>
    <row r="9" spans="1:12" s="65" customFormat="1" ht="7.5" customHeight="1">
      <c r="A9" s="154"/>
      <c r="B9" s="155"/>
      <c r="C9" s="155"/>
      <c r="D9" s="155"/>
      <c r="E9" s="155"/>
      <c r="F9" s="155"/>
      <c r="G9" s="155"/>
      <c r="H9" s="155"/>
      <c r="I9" s="155"/>
      <c r="J9" s="155"/>
      <c r="K9" s="155"/>
      <c r="L9" s="153"/>
    </row>
    <row r="10" spans="1:12" s="370" customFormat="1" ht="12.75" customHeight="1">
      <c r="A10" s="367" t="s">
        <v>472</v>
      </c>
      <c r="B10" s="372"/>
      <c r="C10" s="372"/>
      <c r="D10" s="372"/>
      <c r="E10" s="372"/>
      <c r="F10" s="372"/>
      <c r="G10" s="372"/>
      <c r="H10" s="372"/>
      <c r="I10" s="372"/>
      <c r="J10" s="372"/>
      <c r="K10" s="372"/>
      <c r="L10" s="373"/>
    </row>
    <row r="11" spans="1:12" ht="22.5" customHeight="1">
      <c r="A11" s="105"/>
      <c r="B11" s="105"/>
      <c r="C11" s="105"/>
      <c r="D11" s="105"/>
      <c r="E11" s="105"/>
      <c r="F11" s="105"/>
      <c r="G11" s="105"/>
      <c r="H11" s="105"/>
      <c r="I11" s="105"/>
      <c r="J11" s="105"/>
      <c r="K11" s="105"/>
      <c r="L11" s="105"/>
    </row>
    <row r="12" spans="1:12" s="653" customFormat="1" ht="18.75" customHeight="1">
      <c r="A12" s="652" t="s">
        <v>644</v>
      </c>
    </row>
    <row r="13" spans="1:12" s="50" customFormat="1" ht="12.75" customHeight="1"/>
    <row r="14" spans="1:12" s="53" customFormat="1" ht="13.5" customHeight="1">
      <c r="A14" s="442" t="s">
        <v>52</v>
      </c>
      <c r="B14" s="489" t="s">
        <v>380</v>
      </c>
      <c r="C14" s="394" t="s">
        <v>722</v>
      </c>
      <c r="D14" s="489" t="s">
        <v>832</v>
      </c>
      <c r="E14" s="489" t="s">
        <v>833</v>
      </c>
      <c r="F14" s="489" t="s">
        <v>834</v>
      </c>
      <c r="G14" s="489" t="s">
        <v>835</v>
      </c>
      <c r="H14" s="52"/>
    </row>
    <row r="15" spans="1:12" s="53" customFormat="1" ht="12" customHeight="1">
      <c r="A15" s="490" t="s">
        <v>572</v>
      </c>
      <c r="B15" s="492">
        <v>48</v>
      </c>
      <c r="C15" s="492">
        <v>52</v>
      </c>
      <c r="D15" s="492">
        <v>47.1</v>
      </c>
      <c r="E15" s="492">
        <v>48.4</v>
      </c>
      <c r="F15" s="492">
        <v>43.1</v>
      </c>
      <c r="G15" s="492">
        <v>61.2</v>
      </c>
      <c r="H15" s="52"/>
    </row>
    <row r="16" spans="1:12" s="53" customFormat="1" ht="12" customHeight="1">
      <c r="A16" s="491" t="s">
        <v>573</v>
      </c>
      <c r="B16" s="493">
        <v>47.7</v>
      </c>
      <c r="C16" s="493">
        <v>50.9</v>
      </c>
      <c r="D16" s="493">
        <v>48.1</v>
      </c>
      <c r="E16" s="493">
        <v>45.9</v>
      </c>
      <c r="F16" s="493">
        <v>47.4</v>
      </c>
      <c r="G16" s="493">
        <v>47.3</v>
      </c>
      <c r="H16" s="52"/>
    </row>
    <row r="17" spans="1:11" s="53" customFormat="1" ht="7.5" customHeight="1">
      <c r="A17" s="170"/>
      <c r="B17" s="171"/>
      <c r="C17" s="171"/>
      <c r="D17" s="171"/>
      <c r="E17" s="171"/>
      <c r="F17" s="171"/>
      <c r="G17" s="171"/>
      <c r="H17" s="171"/>
      <c r="I17" s="171"/>
      <c r="J17" s="171"/>
      <c r="K17" s="52"/>
    </row>
    <row r="18" spans="1:11" s="370" customFormat="1" ht="12" customHeight="1">
      <c r="A18" s="902" t="s">
        <v>574</v>
      </c>
      <c r="B18" s="902"/>
      <c r="C18" s="902"/>
      <c r="D18" s="902"/>
      <c r="E18" s="902"/>
      <c r="F18" s="902"/>
      <c r="G18" s="902"/>
      <c r="H18" s="902"/>
      <c r="I18" s="902"/>
      <c r="J18" s="902"/>
      <c r="K18" s="369"/>
    </row>
    <row r="19" spans="1:11" s="53" customFormat="1" ht="13.5" customHeight="1">
      <c r="A19" s="905" t="s">
        <v>611</v>
      </c>
      <c r="B19" s="905"/>
      <c r="C19" s="905"/>
      <c r="D19" s="905"/>
      <c r="E19" s="905"/>
      <c r="F19" s="905"/>
      <c r="G19" s="905"/>
      <c r="H19" s="905"/>
      <c r="I19" s="905"/>
      <c r="J19" s="905"/>
      <c r="K19" s="52"/>
    </row>
  </sheetData>
  <mergeCells count="2">
    <mergeCell ref="A18:J18"/>
    <mergeCell ref="A19:J19"/>
  </mergeCells>
  <phoneticPr fontId="0" type="noConversion"/>
  <pageMargins left="0.70866141732283472" right="0.70866141732283472" top="0.6692913385826772" bottom="0.39370078740157483" header="0.51181102362204722" footer="0.51181102362204722"/>
  <pageSetup paperSize="9" scale="59" fitToHeight="0" orientation="portrait" r:id="rId1"/>
  <headerFooter scaleWithDoc="0">
    <oddHeader xml:space="preserve">&amp;L&amp;8FACT BOOK DNB - 2Q13&amp;C&amp;8CHAPTER 1&amp;R&amp;8FINANCIAL RESULTS DNB GROUP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K26"/>
  <sheetViews>
    <sheetView showGridLines="0" zoomScale="150" zoomScaleNormal="150" zoomScaleSheetLayoutView="110" workbookViewId="0"/>
  </sheetViews>
  <sheetFormatPr baseColWidth="10" defaultColWidth="9.140625" defaultRowHeight="22.5" customHeight="1"/>
  <cols>
    <col min="1" max="1" width="35.28515625" style="64" customWidth="1"/>
    <col min="2" max="2" width="6.42578125" style="105" customWidth="1"/>
    <col min="3" max="4" width="6.42578125" style="64" customWidth="1"/>
    <col min="5" max="8" width="6.42578125" style="105" customWidth="1"/>
    <col min="9" max="9" width="6.42578125" style="64" customWidth="1"/>
    <col min="10" max="10" width="6.42578125" style="105" customWidth="1"/>
    <col min="11" max="11" width="10.85546875" style="64" customWidth="1"/>
    <col min="12" max="18" width="10.42578125" style="64" customWidth="1"/>
    <col min="19" max="19" width="10.85546875" style="64" customWidth="1"/>
    <col min="20" max="20" width="49" style="64" customWidth="1"/>
    <col min="21" max="27" width="10.42578125" style="64" customWidth="1"/>
    <col min="28" max="16384" width="9.140625" style="64"/>
  </cols>
  <sheetData>
    <row r="1" spans="1:10" ht="22.5" customHeight="1">
      <c r="A1" s="346"/>
      <c r="B1" s="64"/>
      <c r="E1" s="64"/>
      <c r="F1" s="64"/>
      <c r="G1" s="64"/>
      <c r="H1" s="64"/>
      <c r="J1" s="64"/>
    </row>
    <row r="2" spans="1:10" s="873" customFormat="1" ht="22.5" customHeight="1">
      <c r="A2" s="872"/>
    </row>
    <row r="3" spans="1:10" s="653" customFormat="1" ht="18.75" customHeight="1">
      <c r="A3" s="652" t="s">
        <v>700</v>
      </c>
    </row>
    <row r="4" spans="1:10" s="50" customFormat="1" ht="12.75" customHeight="1"/>
    <row r="5" spans="1:10" s="53" customFormat="1" ht="13.5" customHeight="1">
      <c r="A5" s="71" t="s">
        <v>1</v>
      </c>
      <c r="B5" s="393" t="s">
        <v>380</v>
      </c>
      <c r="C5" s="393" t="s">
        <v>338</v>
      </c>
      <c r="D5" s="393" t="s">
        <v>248</v>
      </c>
      <c r="E5" s="393" t="s">
        <v>241</v>
      </c>
      <c r="F5" s="393" t="s">
        <v>236</v>
      </c>
      <c r="G5" s="393" t="s">
        <v>555</v>
      </c>
      <c r="H5" s="52"/>
    </row>
    <row r="6" spans="1:10" s="53" customFormat="1" ht="12" customHeight="1">
      <c r="A6" s="448" t="s">
        <v>230</v>
      </c>
      <c r="B6" s="452">
        <v>326.27483100000001</v>
      </c>
      <c r="C6" s="452">
        <v>65.217196000000001</v>
      </c>
      <c r="D6" s="519">
        <v>144.47869299999999</v>
      </c>
      <c r="E6" s="453">
        <v>56</v>
      </c>
      <c r="F6" s="453">
        <v>62.071941000000002</v>
      </c>
      <c r="G6" s="453">
        <v>82</v>
      </c>
      <c r="H6" s="52"/>
    </row>
    <row r="7" spans="1:10" s="53" customFormat="1" ht="12" customHeight="1">
      <c r="A7" s="520" t="s">
        <v>307</v>
      </c>
      <c r="B7" s="484">
        <v>809.86722099999997</v>
      </c>
      <c r="C7" s="484">
        <v>1070.06988</v>
      </c>
      <c r="D7" s="521">
        <v>1069.8383349999999</v>
      </c>
      <c r="E7" s="467">
        <v>919.84685000000002</v>
      </c>
      <c r="F7" s="467">
        <v>804.98776499999997</v>
      </c>
      <c r="G7" s="467">
        <v>1005</v>
      </c>
      <c r="H7" s="52"/>
    </row>
    <row r="8" spans="1:10" s="53" customFormat="1" ht="12" customHeight="1">
      <c r="A8" s="448" t="s">
        <v>308</v>
      </c>
      <c r="B8" s="449">
        <v>1136.1420519999999</v>
      </c>
      <c r="C8" s="449">
        <v>1135.2870760000001</v>
      </c>
      <c r="D8" s="449">
        <v>1214.3170279999999</v>
      </c>
      <c r="E8" s="449">
        <v>975.84685000000002</v>
      </c>
      <c r="F8" s="449">
        <v>867.05970600000001</v>
      </c>
      <c r="G8" s="449">
        <v>1087</v>
      </c>
      <c r="H8" s="119"/>
    </row>
    <row r="9" spans="1:10" s="53" customFormat="1" ht="12" customHeight="1">
      <c r="A9" s="451" t="s">
        <v>309</v>
      </c>
      <c r="B9" s="452">
        <v>236.65290200000001</v>
      </c>
      <c r="C9" s="452">
        <v>405.61905400000001</v>
      </c>
      <c r="D9" s="452">
        <v>157.80363299999999</v>
      </c>
      <c r="E9" s="452">
        <v>199.5</v>
      </c>
      <c r="F9" s="452">
        <v>162.650183</v>
      </c>
      <c r="G9" s="452">
        <v>297.7</v>
      </c>
      <c r="H9" s="119"/>
    </row>
    <row r="10" spans="1:10" s="56" customFormat="1" ht="12" customHeight="1">
      <c r="A10" s="529" t="s">
        <v>330</v>
      </c>
      <c r="B10" s="466">
        <v>108.410163</v>
      </c>
      <c r="C10" s="466">
        <v>113.213747</v>
      </c>
      <c r="D10" s="466">
        <v>107.895602</v>
      </c>
      <c r="E10" s="466">
        <v>106.8</v>
      </c>
      <c r="F10" s="466">
        <v>95.188098999999994</v>
      </c>
      <c r="G10" s="466">
        <v>101.8</v>
      </c>
      <c r="H10" s="530"/>
    </row>
    <row r="11" spans="1:10" s="53" customFormat="1" ht="12" customHeight="1">
      <c r="A11" s="448" t="s">
        <v>310</v>
      </c>
      <c r="B11" s="449">
        <v>791.07898699999987</v>
      </c>
      <c r="C11" s="449">
        <v>616.45427500000005</v>
      </c>
      <c r="D11" s="449">
        <v>948.61779299999989</v>
      </c>
      <c r="E11" s="449">
        <v>669.54685000000006</v>
      </c>
      <c r="F11" s="449">
        <v>609.22142400000007</v>
      </c>
      <c r="G11" s="449">
        <v>687.5</v>
      </c>
      <c r="H11" s="119"/>
    </row>
    <row r="12" spans="1:10" s="53" customFormat="1" ht="12" customHeight="1">
      <c r="A12" s="520" t="s">
        <v>290</v>
      </c>
      <c r="B12" s="484">
        <v>145.79359299999999</v>
      </c>
      <c r="C12" s="484">
        <v>121.028122</v>
      </c>
      <c r="D12" s="521">
        <v>241.30273299999999</v>
      </c>
      <c r="E12" s="467">
        <v>-148.49261899999999</v>
      </c>
      <c r="F12" s="467">
        <v>75.625158999999996</v>
      </c>
      <c r="G12" s="467">
        <v>96</v>
      </c>
      <c r="H12" s="52"/>
    </row>
    <row r="13" spans="1:10" s="100" customFormat="1" ht="12" customHeight="1">
      <c r="A13" s="459" t="s">
        <v>291</v>
      </c>
      <c r="B13" s="522">
        <v>936.87257999999986</v>
      </c>
      <c r="C13" s="522">
        <v>737.48239699999999</v>
      </c>
      <c r="D13" s="522">
        <v>1189.9205259999999</v>
      </c>
      <c r="E13" s="522">
        <v>521.05423100000007</v>
      </c>
      <c r="F13" s="522">
        <v>684.84658300000001</v>
      </c>
      <c r="G13" s="522">
        <v>783.5</v>
      </c>
      <c r="H13" s="120"/>
    </row>
    <row r="14" spans="1:10" s="53" customFormat="1" ht="12" customHeight="1">
      <c r="A14" s="284" t="s">
        <v>592</v>
      </c>
      <c r="B14" s="523">
        <v>0.28610000000000002</v>
      </c>
      <c r="C14" s="523">
        <v>0.22950000000000004</v>
      </c>
      <c r="D14" s="523">
        <v>0.36180000000000001</v>
      </c>
      <c r="E14" s="523">
        <v>0.15809999999999999</v>
      </c>
      <c r="F14" s="523">
        <v>0.21210000000000001</v>
      </c>
      <c r="G14" s="523">
        <v>0.25</v>
      </c>
      <c r="H14" s="52"/>
    </row>
    <row r="15" spans="1:10" s="56" customFormat="1" ht="12" customHeight="1">
      <c r="A15" s="524" t="s">
        <v>361</v>
      </c>
      <c r="B15" s="523">
        <v>0.27850000000000003</v>
      </c>
      <c r="C15" s="523">
        <v>0.21779999999999997</v>
      </c>
      <c r="D15" s="523">
        <v>0.36560000000000004</v>
      </c>
      <c r="E15" s="525">
        <v>0.1467</v>
      </c>
      <c r="F15" s="525">
        <v>0.1893</v>
      </c>
      <c r="G15" s="525">
        <v>0.24</v>
      </c>
      <c r="H15" s="55"/>
    </row>
    <row r="16" spans="1:10" s="238" customFormat="1" ht="12" customHeight="1">
      <c r="A16" s="526" t="s">
        <v>362</v>
      </c>
      <c r="B16" s="527">
        <v>0.4667</v>
      </c>
      <c r="C16" s="527">
        <v>0.50670000000000004</v>
      </c>
      <c r="D16" s="527">
        <v>0.27100000000000002</v>
      </c>
      <c r="E16" s="528">
        <v>0.43030000000000002</v>
      </c>
      <c r="F16" s="528">
        <v>0.7419</v>
      </c>
      <c r="G16" s="528">
        <v>0.47</v>
      </c>
      <c r="H16" s="237"/>
    </row>
    <row r="17" spans="1:11" s="108" customFormat="1" ht="15.75" customHeight="1">
      <c r="A17" s="106"/>
      <c r="B17" s="129"/>
      <c r="C17" s="128"/>
      <c r="D17" s="129"/>
      <c r="E17" s="129"/>
      <c r="F17" s="129"/>
      <c r="G17" s="129"/>
      <c r="H17" s="129"/>
      <c r="I17" s="129"/>
      <c r="J17" s="128"/>
      <c r="K17" s="107"/>
    </row>
    <row r="18" spans="1:11" s="100" customFormat="1" ht="13.5" customHeight="1">
      <c r="A18" s="89"/>
      <c r="B18" s="124"/>
      <c r="C18" s="122"/>
      <c r="D18" s="123"/>
      <c r="E18" s="124"/>
      <c r="F18" s="124"/>
      <c r="G18" s="124"/>
      <c r="H18" s="124"/>
      <c r="I18" s="124"/>
      <c r="J18" s="124"/>
      <c r="K18" s="122"/>
    </row>
    <row r="19" spans="1:11" s="100" customFormat="1" ht="13.5" customHeight="1">
      <c r="A19" s="89"/>
      <c r="B19" s="124"/>
      <c r="C19" s="122"/>
      <c r="D19" s="123"/>
      <c r="E19" s="124"/>
      <c r="F19" s="124"/>
      <c r="G19" s="124"/>
      <c r="H19" s="124"/>
      <c r="I19" s="124"/>
      <c r="J19" s="124"/>
      <c r="K19" s="130"/>
    </row>
    <row r="20" spans="1:11" s="100" customFormat="1" ht="13.5" customHeight="1">
      <c r="A20" s="89"/>
      <c r="B20" s="124"/>
      <c r="C20" s="122"/>
      <c r="D20" s="123"/>
      <c r="E20" s="123"/>
      <c r="F20" s="123"/>
      <c r="G20" s="123"/>
      <c r="H20" s="123"/>
      <c r="I20" s="123"/>
      <c r="J20" s="124"/>
      <c r="K20" s="120"/>
    </row>
    <row r="21" spans="1:11" s="100" customFormat="1" ht="13.5" customHeight="1">
      <c r="A21" s="89"/>
      <c r="B21" s="124"/>
      <c r="C21" s="122"/>
      <c r="D21" s="123"/>
      <c r="E21" s="124"/>
      <c r="F21" s="124"/>
      <c r="G21" s="124"/>
      <c r="H21" s="124"/>
      <c r="I21" s="124"/>
      <c r="J21" s="124"/>
      <c r="K21" s="120"/>
    </row>
    <row r="22" spans="1:11" s="100" customFormat="1" ht="13.5" customHeight="1">
      <c r="A22" s="89"/>
      <c r="B22" s="124"/>
      <c r="C22" s="122"/>
      <c r="D22" s="123"/>
      <c r="E22" s="124"/>
      <c r="F22" s="124"/>
      <c r="G22" s="124"/>
      <c r="H22" s="124"/>
      <c r="I22" s="124"/>
      <c r="J22" s="124"/>
      <c r="K22" s="120"/>
    </row>
    <row r="23" spans="1:11" s="100" customFormat="1" ht="13.5" customHeight="1">
      <c r="A23" s="89"/>
      <c r="B23" s="124"/>
      <c r="C23" s="122"/>
      <c r="D23" s="123"/>
      <c r="E23" s="124"/>
      <c r="F23" s="124"/>
      <c r="G23" s="124"/>
      <c r="H23" s="124"/>
      <c r="I23" s="124"/>
      <c r="J23" s="124"/>
      <c r="K23" s="120"/>
    </row>
    <row r="24" spans="1:11" s="100" customFormat="1" ht="13.5" customHeight="1">
      <c r="A24" s="89"/>
      <c r="B24" s="124"/>
      <c r="C24" s="122"/>
      <c r="D24" s="123"/>
      <c r="E24" s="124"/>
      <c r="F24" s="124"/>
      <c r="G24" s="124"/>
      <c r="H24" s="124"/>
      <c r="I24" s="124"/>
      <c r="J24" s="124"/>
      <c r="K24" s="120"/>
    </row>
    <row r="25" spans="1:11" s="100" customFormat="1" ht="13.5" customHeight="1">
      <c r="A25" s="89"/>
      <c r="B25" s="124"/>
      <c r="C25" s="122"/>
      <c r="D25" s="123"/>
      <c r="E25" s="124"/>
      <c r="F25" s="124"/>
      <c r="G25" s="124"/>
      <c r="H25" s="124"/>
      <c r="I25" s="124"/>
      <c r="J25" s="124"/>
      <c r="K25" s="120"/>
    </row>
    <row r="26" spans="1:11" ht="22.5" customHeight="1">
      <c r="A26" s="126"/>
      <c r="C26" s="126"/>
      <c r="D26" s="126"/>
      <c r="E26" s="126"/>
      <c r="F26" s="126"/>
      <c r="G26" s="126"/>
      <c r="H26" s="126"/>
      <c r="I26" s="126"/>
      <c r="J26" s="64"/>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M48"/>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2" width="6.42578125" style="105" customWidth="1"/>
    <col min="3" max="4" width="6.42578125" style="64" customWidth="1"/>
    <col min="5" max="8" width="6.42578125" style="105" customWidth="1"/>
    <col min="9" max="9" width="6.42578125" style="64" customWidth="1"/>
    <col min="10" max="10" width="6.42578125" style="105" customWidth="1"/>
    <col min="11" max="11" width="10.85546875" style="64" customWidth="1"/>
    <col min="12" max="12" width="49" style="64" customWidth="1"/>
    <col min="13" max="19" width="10.42578125" style="64" customWidth="1"/>
    <col min="20" max="20" width="10.85546875" style="64" customWidth="1"/>
    <col min="21" max="21" width="49" style="64" customWidth="1"/>
    <col min="22" max="28" width="10.42578125" style="64" customWidth="1"/>
    <col min="29" max="16384" width="10.85546875" style="64"/>
  </cols>
  <sheetData>
    <row r="1" spans="1:10" ht="22.5" customHeight="1">
      <c r="A1" s="346"/>
      <c r="B1" s="64"/>
      <c r="E1" s="64"/>
      <c r="F1" s="64"/>
      <c r="G1" s="64"/>
      <c r="H1" s="64"/>
      <c r="J1" s="64"/>
    </row>
    <row r="2" spans="1:10" s="873" customFormat="1" ht="22.5" customHeight="1">
      <c r="A2" s="872"/>
    </row>
    <row r="3" spans="1:10" s="653" customFormat="1" ht="18.75" customHeight="1">
      <c r="A3" s="652" t="s">
        <v>827</v>
      </c>
    </row>
    <row r="4" spans="1:10" s="50" customFormat="1" ht="12.75" customHeight="1"/>
    <row r="5" spans="1:10" s="53" customFormat="1" ht="13.5" customHeight="1">
      <c r="A5" s="71" t="s">
        <v>1</v>
      </c>
      <c r="B5" s="531" t="s">
        <v>380</v>
      </c>
      <c r="C5" s="531" t="s">
        <v>338</v>
      </c>
      <c r="D5" s="531" t="s">
        <v>248</v>
      </c>
      <c r="E5" s="531" t="s">
        <v>241</v>
      </c>
      <c r="F5" s="531" t="s">
        <v>236</v>
      </c>
      <c r="G5" s="393" t="s">
        <v>555</v>
      </c>
      <c r="H5" s="100"/>
      <c r="I5" s="100"/>
    </row>
    <row r="6" spans="1:10" s="53" customFormat="1" ht="13.5" customHeight="1">
      <c r="A6" s="532" t="s">
        <v>305</v>
      </c>
      <c r="B6" s="533"/>
      <c r="C6" s="533"/>
      <c r="D6" s="533"/>
      <c r="E6" s="533"/>
      <c r="F6" s="533"/>
      <c r="G6" s="533"/>
      <c r="H6" s="100"/>
      <c r="I6" s="100"/>
    </row>
    <row r="7" spans="1:10" s="53" customFormat="1" ht="12" customHeight="1">
      <c r="A7" s="443" t="s">
        <v>924</v>
      </c>
      <c r="B7" s="534"/>
      <c r="C7" s="534"/>
      <c r="D7" s="534"/>
      <c r="E7" s="534"/>
      <c r="F7" s="534"/>
      <c r="G7" s="534"/>
      <c r="H7" s="100"/>
      <c r="I7" s="100"/>
    </row>
    <row r="8" spans="1:10" s="53" customFormat="1" ht="12" customHeight="1">
      <c r="A8" s="538" t="s">
        <v>777</v>
      </c>
      <c r="B8" s="534">
        <v>17.109998999999931</v>
      </c>
      <c r="C8" s="534">
        <v>9.2679989999999304</v>
      </c>
      <c r="D8" s="534">
        <v>7</v>
      </c>
      <c r="E8" s="534">
        <v>38</v>
      </c>
      <c r="F8" s="534">
        <v>7</v>
      </c>
      <c r="G8" s="534">
        <v>59</v>
      </c>
      <c r="H8" s="100"/>
      <c r="I8" s="100"/>
    </row>
    <row r="9" spans="1:10" s="53" customFormat="1" ht="12" customHeight="1">
      <c r="A9" s="810" t="s">
        <v>778</v>
      </c>
      <c r="B9" s="539">
        <v>121.43363016324116</v>
      </c>
      <c r="C9" s="539">
        <v>88.145984250772102</v>
      </c>
      <c r="D9" s="539">
        <v>74.369048360368197</v>
      </c>
      <c r="E9" s="539">
        <v>62.3813838005549</v>
      </c>
      <c r="F9" s="539">
        <v>115</v>
      </c>
      <c r="G9" s="539">
        <v>80.72704064514032</v>
      </c>
      <c r="H9" s="100"/>
      <c r="I9" s="100"/>
    </row>
    <row r="10" spans="1:10" s="53" customFormat="1" ht="12" customHeight="1">
      <c r="A10" s="443" t="s">
        <v>812</v>
      </c>
      <c r="B10" s="534">
        <v>156.09428007675885</v>
      </c>
      <c r="C10" s="534">
        <v>81.847141429227889</v>
      </c>
      <c r="D10" s="534">
        <v>220.6412002696319</v>
      </c>
      <c r="E10" s="534">
        <v>98.000541529445087</v>
      </c>
      <c r="F10" s="534">
        <v>90.773501438592092</v>
      </c>
      <c r="G10" s="534">
        <v>130.58545040485967</v>
      </c>
      <c r="H10" s="100"/>
      <c r="I10" s="100"/>
    </row>
    <row r="11" spans="1:10" s="56" customFormat="1" ht="12" customHeight="1">
      <c r="A11" s="536" t="s">
        <v>813</v>
      </c>
      <c r="B11" s="537"/>
      <c r="C11" s="537"/>
      <c r="D11" s="537"/>
      <c r="E11" s="537"/>
      <c r="F11" s="537"/>
      <c r="G11" s="537"/>
      <c r="H11" s="100"/>
      <c r="I11" s="100"/>
    </row>
    <row r="12" spans="1:10" s="53" customFormat="1" ht="12" customHeight="1">
      <c r="A12" s="538" t="s">
        <v>177</v>
      </c>
      <c r="B12" s="534">
        <v>60.997931000000001</v>
      </c>
      <c r="C12" s="534">
        <v>-24.486000000000001</v>
      </c>
      <c r="D12" s="534">
        <v>26.709000000000003</v>
      </c>
      <c r="E12" s="534">
        <v>-13.601506036193385</v>
      </c>
      <c r="F12" s="534">
        <v>-21.661939722507384</v>
      </c>
      <c r="G12" s="534">
        <v>-12</v>
      </c>
      <c r="H12" s="100"/>
      <c r="I12" s="100"/>
    </row>
    <row r="13" spans="1:10" s="53" customFormat="1" ht="12" customHeight="1">
      <c r="A13" s="538" t="s">
        <v>178</v>
      </c>
      <c r="B13" s="539">
        <v>82.180481</v>
      </c>
      <c r="C13" s="539">
        <v>8.1470460000000031</v>
      </c>
      <c r="D13" s="539">
        <v>-18.107382999999999</v>
      </c>
      <c r="E13" s="539">
        <v>12.4</v>
      </c>
      <c r="F13" s="539">
        <v>143.69999999999999</v>
      </c>
      <c r="G13" s="539">
        <v>4</v>
      </c>
      <c r="H13" s="100"/>
      <c r="I13" s="100"/>
    </row>
    <row r="14" spans="1:10" s="53" customFormat="1" ht="12" customHeight="1">
      <c r="A14" s="535" t="s">
        <v>188</v>
      </c>
      <c r="B14" s="540">
        <v>198.41288199999997</v>
      </c>
      <c r="C14" s="540">
        <v>346.75987600000002</v>
      </c>
      <c r="D14" s="540">
        <v>314.698533</v>
      </c>
      <c r="E14" s="540">
        <v>293.39999999999998</v>
      </c>
      <c r="F14" s="540">
        <v>141.90940894999997</v>
      </c>
      <c r="G14" s="540">
        <v>195</v>
      </c>
      <c r="H14" s="100"/>
      <c r="I14" s="100"/>
    </row>
    <row r="15" spans="1:10" s="53" customFormat="1" ht="12" customHeight="1">
      <c r="A15" s="541" t="s">
        <v>176</v>
      </c>
      <c r="B15" s="539">
        <v>66.092633759999998</v>
      </c>
      <c r="C15" s="539">
        <v>1.0125883199999999</v>
      </c>
      <c r="D15" s="539">
        <v>191.62069636999996</v>
      </c>
      <c r="E15" s="539">
        <v>3.8192346700000073</v>
      </c>
      <c r="F15" s="539">
        <v>-3.4414074200000044</v>
      </c>
      <c r="G15" s="539">
        <v>38.443001950000003</v>
      </c>
      <c r="H15" s="100"/>
      <c r="I15" s="100"/>
    </row>
    <row r="16" spans="1:10" s="53" customFormat="1" ht="12" customHeight="1">
      <c r="A16" s="541" t="s">
        <v>651</v>
      </c>
      <c r="B16" s="539">
        <v>83</v>
      </c>
      <c r="C16" s="539">
        <v>105.12165899999999</v>
      </c>
      <c r="D16" s="539">
        <v>133.31895299999999</v>
      </c>
      <c r="E16" s="539">
        <v>175.2</v>
      </c>
      <c r="F16" s="539">
        <v>136.37361048750736</v>
      </c>
      <c r="G16" s="539">
        <v>190.6</v>
      </c>
      <c r="H16" s="100"/>
      <c r="I16" s="100"/>
    </row>
    <row r="17" spans="1:11" s="53" customFormat="1" ht="12" customHeight="1">
      <c r="A17" s="541" t="s">
        <v>356</v>
      </c>
      <c r="B17" s="539">
        <v>5.5946769999999999</v>
      </c>
      <c r="C17" s="539">
        <v>0</v>
      </c>
      <c r="D17" s="539">
        <v>-1.708</v>
      </c>
      <c r="E17" s="539">
        <v>0</v>
      </c>
      <c r="F17" s="539">
        <v>0</v>
      </c>
      <c r="G17" s="539">
        <v>2</v>
      </c>
      <c r="H17" s="100"/>
      <c r="I17" s="100"/>
    </row>
    <row r="18" spans="1:11" s="100" customFormat="1" ht="12" customHeight="1">
      <c r="A18" s="544" t="s">
        <v>311</v>
      </c>
      <c r="B18" s="545">
        <v>790.91651399999989</v>
      </c>
      <c r="C18" s="545">
        <v>616</v>
      </c>
      <c r="D18" s="545">
        <v>949</v>
      </c>
      <c r="E18" s="545">
        <v>670</v>
      </c>
      <c r="F18" s="545">
        <v>609</v>
      </c>
      <c r="G18" s="545">
        <v>688</v>
      </c>
      <c r="H18" s="119" t="s">
        <v>0</v>
      </c>
    </row>
    <row r="19" spans="1:11" s="53" customFormat="1" ht="13.5" customHeight="1">
      <c r="A19" s="546" t="s">
        <v>300</v>
      </c>
      <c r="B19" s="542"/>
      <c r="C19" s="542"/>
      <c r="D19" s="542"/>
      <c r="E19" s="542"/>
      <c r="F19" s="542"/>
      <c r="G19" s="542"/>
      <c r="H19" s="119"/>
    </row>
    <row r="20" spans="1:11" s="53" customFormat="1" ht="12" customHeight="1">
      <c r="A20" s="547" t="s">
        <v>699</v>
      </c>
      <c r="B20" s="540">
        <v>173</v>
      </c>
      <c r="C20" s="540">
        <v>159</v>
      </c>
      <c r="D20" s="540">
        <v>280</v>
      </c>
      <c r="E20" s="540">
        <v>-90.4</v>
      </c>
      <c r="F20" s="540">
        <v>107.90564107300001</v>
      </c>
      <c r="G20" s="540">
        <v>138</v>
      </c>
      <c r="H20" s="118"/>
    </row>
    <row r="21" spans="1:11" s="53" customFormat="1" ht="12" customHeight="1">
      <c r="A21" s="543" t="s">
        <v>671</v>
      </c>
      <c r="B21" s="548">
        <v>-27</v>
      </c>
      <c r="C21" s="548">
        <v>-38</v>
      </c>
      <c r="D21" s="548">
        <v>-39</v>
      </c>
      <c r="E21" s="548">
        <v>-57.809150987000002</v>
      </c>
      <c r="F21" s="548">
        <v>-32.280482167999999</v>
      </c>
      <c r="G21" s="548">
        <v>-42</v>
      </c>
      <c r="H21" s="120"/>
    </row>
    <row r="22" spans="1:11" s="100" customFormat="1" ht="12" customHeight="1">
      <c r="A22" s="544" t="s">
        <v>292</v>
      </c>
      <c r="B22" s="545">
        <v>146</v>
      </c>
      <c r="C22" s="545">
        <v>121</v>
      </c>
      <c r="D22" s="545">
        <v>241</v>
      </c>
      <c r="E22" s="545">
        <v>-148</v>
      </c>
      <c r="F22" s="545">
        <v>76</v>
      </c>
      <c r="G22" s="545">
        <v>96</v>
      </c>
      <c r="H22" s="120"/>
    </row>
    <row r="23" spans="1:11" s="100" customFormat="1" ht="12" customHeight="1">
      <c r="A23" s="544" t="s">
        <v>293</v>
      </c>
      <c r="B23" s="545">
        <v>936.72766999999999</v>
      </c>
      <c r="C23" s="545">
        <v>737</v>
      </c>
      <c r="D23" s="545">
        <v>1190</v>
      </c>
      <c r="E23" s="545">
        <v>521</v>
      </c>
      <c r="F23" s="545">
        <v>685</v>
      </c>
      <c r="G23" s="545">
        <v>784</v>
      </c>
      <c r="H23" s="121"/>
    </row>
    <row r="24" spans="1:11" s="100" customFormat="1" ht="22.5" customHeight="1">
      <c r="A24" s="235"/>
      <c r="B24" s="122"/>
      <c r="C24" s="122"/>
      <c r="D24" s="122"/>
      <c r="E24" s="122"/>
      <c r="F24" s="122"/>
      <c r="G24" s="122"/>
      <c r="H24" s="122"/>
      <c r="I24" s="122"/>
      <c r="J24" s="122"/>
      <c r="K24" s="121"/>
    </row>
    <row r="25" spans="1:11" s="653" customFormat="1" ht="18.75" customHeight="1">
      <c r="A25" s="652" t="s">
        <v>701</v>
      </c>
    </row>
    <row r="26" spans="1:11" s="50" customFormat="1" ht="12.75" customHeight="1"/>
    <row r="27" spans="1:11" s="53" customFormat="1" ht="13.5" customHeight="1">
      <c r="A27" s="71" t="s">
        <v>1</v>
      </c>
      <c r="B27" s="531" t="s">
        <v>380</v>
      </c>
      <c r="C27" s="531" t="s">
        <v>338</v>
      </c>
      <c r="D27" s="531" t="s">
        <v>248</v>
      </c>
      <c r="E27" s="531" t="s">
        <v>241</v>
      </c>
      <c r="F27" s="531" t="s">
        <v>236</v>
      </c>
      <c r="G27" s="393" t="s">
        <v>555</v>
      </c>
    </row>
    <row r="28" spans="1:11" s="53" customFormat="1" ht="12" customHeight="1">
      <c r="A28" s="448" t="s">
        <v>157</v>
      </c>
      <c r="B28" s="549">
        <v>152.6</v>
      </c>
      <c r="C28" s="549">
        <v>136.660841</v>
      </c>
      <c r="D28" s="549">
        <v>146.88819699999993</v>
      </c>
      <c r="E28" s="549">
        <v>134.4</v>
      </c>
      <c r="F28" s="550">
        <v>181.87963299999998</v>
      </c>
      <c r="G28" s="550">
        <v>164</v>
      </c>
    </row>
    <row r="29" spans="1:11" s="53" customFormat="1" ht="12" customHeight="1">
      <c r="A29" s="556" t="s">
        <v>226</v>
      </c>
      <c r="B29" s="551">
        <v>235.6</v>
      </c>
      <c r="C29" s="551">
        <v>356.72936499999997</v>
      </c>
      <c r="D29" s="551">
        <v>345.31459899999993</v>
      </c>
      <c r="E29" s="551">
        <v>341.442249</v>
      </c>
      <c r="F29" s="552">
        <v>258.62830700000006</v>
      </c>
      <c r="G29" s="552">
        <v>197</v>
      </c>
    </row>
    <row r="30" spans="1:11" s="53" customFormat="1" ht="12" customHeight="1">
      <c r="A30" s="451" t="s">
        <v>72</v>
      </c>
      <c r="B30" s="551">
        <v>100</v>
      </c>
      <c r="C30" s="551">
        <v>-4.9990610000000002</v>
      </c>
      <c r="D30" s="551">
        <v>72.260419999999954</v>
      </c>
      <c r="E30" s="551">
        <v>101.24283500000001</v>
      </c>
      <c r="F30" s="552">
        <v>139.46098599999999</v>
      </c>
      <c r="G30" s="552">
        <v>121</v>
      </c>
    </row>
    <row r="31" spans="1:11" s="53" customFormat="1" ht="12" customHeight="1">
      <c r="A31" s="451" t="s">
        <v>82</v>
      </c>
      <c r="B31" s="551">
        <v>-60</v>
      </c>
      <c r="C31" s="551">
        <v>-87.778947000000002</v>
      </c>
      <c r="D31" s="551">
        <v>-58.993926999999999</v>
      </c>
      <c r="E31" s="551">
        <v>-5.0507629999999999</v>
      </c>
      <c r="F31" s="552">
        <v>-47.254752000000003</v>
      </c>
      <c r="G31" s="552">
        <v>40</v>
      </c>
    </row>
    <row r="32" spans="1:11" s="98" customFormat="1" ht="12" customHeight="1">
      <c r="A32" s="451" t="s">
        <v>250</v>
      </c>
      <c r="B32" s="551">
        <v>50</v>
      </c>
      <c r="C32" s="551">
        <v>22.782841999999999</v>
      </c>
      <c r="D32" s="551">
        <v>86.791563999999994</v>
      </c>
      <c r="E32" s="551">
        <v>33.887183000000007</v>
      </c>
      <c r="F32" s="552">
        <v>-1.0658130000000021</v>
      </c>
      <c r="G32" s="552">
        <v>28</v>
      </c>
    </row>
    <row r="33" spans="1:13" s="98" customFormat="1" ht="12" customHeight="1">
      <c r="A33" s="451" t="s">
        <v>83</v>
      </c>
      <c r="B33" s="551">
        <v>46</v>
      </c>
      <c r="C33" s="551">
        <v>14.194953</v>
      </c>
      <c r="D33" s="551">
        <v>80.277979999999985</v>
      </c>
      <c r="E33" s="551">
        <v>73.302595999999994</v>
      </c>
      <c r="F33" s="552">
        <v>-62.786247000000003</v>
      </c>
      <c r="G33" s="552">
        <v>48</v>
      </c>
    </row>
    <row r="34" spans="1:13" s="98" customFormat="1" ht="12" customHeight="1">
      <c r="A34" s="451" t="s">
        <v>84</v>
      </c>
      <c r="B34" s="551">
        <v>8</v>
      </c>
      <c r="C34" s="551">
        <v>0.02</v>
      </c>
      <c r="D34" s="551">
        <v>4.5000000000001705E-2</v>
      </c>
      <c r="E34" s="551">
        <v>4.9999999999997158E-2</v>
      </c>
      <c r="F34" s="552">
        <v>4.2000000000001592E-2</v>
      </c>
      <c r="G34" s="552">
        <v>35</v>
      </c>
    </row>
    <row r="35" spans="1:13" s="98" customFormat="1" ht="12" customHeight="1">
      <c r="A35" s="451" t="s">
        <v>85</v>
      </c>
      <c r="B35" s="551">
        <v>54</v>
      </c>
      <c r="C35" s="551">
        <v>61.168607000000002</v>
      </c>
      <c r="D35" s="551">
        <v>32.090382000000005</v>
      </c>
      <c r="E35" s="551">
        <v>22.029232999999998</v>
      </c>
      <c r="F35" s="552">
        <v>28.951095000000002</v>
      </c>
      <c r="G35" s="552">
        <v>13</v>
      </c>
    </row>
    <row r="36" spans="1:13" s="98" customFormat="1" ht="12" customHeight="1">
      <c r="A36" s="451" t="s">
        <v>86</v>
      </c>
      <c r="B36" s="551">
        <v>146</v>
      </c>
      <c r="C36" s="551">
        <v>104.783829</v>
      </c>
      <c r="D36" s="551">
        <v>128.41207200000002</v>
      </c>
      <c r="E36" s="551">
        <v>-34.487362000000005</v>
      </c>
      <c r="F36" s="552">
        <v>71.415232000000003</v>
      </c>
      <c r="G36" s="552">
        <v>43</v>
      </c>
    </row>
    <row r="37" spans="1:13" s="98" customFormat="1" ht="12" customHeight="1">
      <c r="A37" s="451" t="s">
        <v>87</v>
      </c>
      <c r="B37" s="551">
        <v>54</v>
      </c>
      <c r="C37" s="551">
        <v>5.9952639999999997</v>
      </c>
      <c r="D37" s="551">
        <v>96.205887000000004</v>
      </c>
      <c r="E37" s="551">
        <v>6.8823000000000079E-2</v>
      </c>
      <c r="F37" s="552">
        <v>0.59284899999999996</v>
      </c>
      <c r="G37" s="552">
        <v>1</v>
      </c>
    </row>
    <row r="38" spans="1:13" s="98" customFormat="1" ht="12" customHeight="1">
      <c r="A38" s="451" t="s">
        <v>132</v>
      </c>
      <c r="B38" s="551">
        <v>7</v>
      </c>
      <c r="C38" s="551">
        <v>3.0562520000000002</v>
      </c>
      <c r="D38" s="551">
        <v>0</v>
      </c>
      <c r="E38" s="551">
        <v>6.6627719999999995</v>
      </c>
      <c r="F38" s="552">
        <v>0.60860700000000001</v>
      </c>
      <c r="G38" s="552">
        <v>-2</v>
      </c>
    </row>
    <row r="39" spans="1:13" s="98" customFormat="1" ht="12" customHeight="1">
      <c r="A39" s="451" t="s">
        <v>88</v>
      </c>
      <c r="B39" s="551">
        <v>5</v>
      </c>
      <c r="C39" s="551">
        <v>-1.9934639999999999</v>
      </c>
      <c r="D39" s="551">
        <v>12.833333999999997</v>
      </c>
      <c r="E39" s="551">
        <v>-7.6939659999999996</v>
      </c>
      <c r="F39" s="552">
        <v>23.147023000000001</v>
      </c>
      <c r="G39" s="552">
        <v>6</v>
      </c>
      <c r="H39" s="114"/>
      <c r="I39" s="114"/>
      <c r="J39" s="114"/>
      <c r="K39" s="114"/>
      <c r="L39" s="114"/>
      <c r="M39" s="114"/>
    </row>
    <row r="40" spans="1:13" s="98" customFormat="1" ht="12" customHeight="1">
      <c r="A40" s="451" t="s">
        <v>89</v>
      </c>
      <c r="B40" s="551">
        <v>-15</v>
      </c>
      <c r="C40" s="551">
        <v>-1.8362130000000001</v>
      </c>
      <c r="D40" s="551">
        <v>6.222035</v>
      </c>
      <c r="E40" s="551">
        <v>6.2258490000000002</v>
      </c>
      <c r="F40" s="552">
        <v>-1.9858599999999997</v>
      </c>
      <c r="G40" s="552">
        <v>-5</v>
      </c>
      <c r="H40" s="114"/>
      <c r="I40" s="114"/>
      <c r="J40" s="114"/>
      <c r="K40" s="114"/>
      <c r="L40" s="114"/>
      <c r="M40" s="114"/>
    </row>
    <row r="41" spans="1:13" s="98" customFormat="1" ht="12" customHeight="1">
      <c r="A41" s="520" t="s">
        <v>90</v>
      </c>
      <c r="B41" s="551">
        <v>8</v>
      </c>
      <c r="C41" s="551">
        <v>7.6710069999999995</v>
      </c>
      <c r="D41" s="553">
        <v>-0.64138700000000215</v>
      </c>
      <c r="E41" s="553">
        <v>-2.1354209999999982</v>
      </c>
      <c r="F41" s="554">
        <v>17.249305</v>
      </c>
      <c r="G41" s="552">
        <v>2</v>
      </c>
      <c r="H41" s="114"/>
      <c r="I41" s="114"/>
      <c r="J41" s="114"/>
      <c r="K41" s="114"/>
      <c r="L41" s="114"/>
      <c r="M41" s="114"/>
    </row>
    <row r="42" spans="1:13" s="98" customFormat="1" ht="12" customHeight="1">
      <c r="A42" s="448" t="s">
        <v>134</v>
      </c>
      <c r="B42" s="549">
        <v>791.2</v>
      </c>
      <c r="C42" s="549">
        <v>616.45527499999992</v>
      </c>
      <c r="D42" s="549">
        <v>947.70615599999985</v>
      </c>
      <c r="E42" s="549">
        <v>669.94402800000012</v>
      </c>
      <c r="F42" s="549">
        <v>608.88236499999994</v>
      </c>
      <c r="G42" s="549">
        <v>691</v>
      </c>
      <c r="H42" s="114"/>
      <c r="I42" s="114"/>
      <c r="J42" s="114"/>
      <c r="K42" s="114"/>
      <c r="L42" s="114"/>
      <c r="M42" s="114"/>
    </row>
    <row r="43" spans="1:13" s="98" customFormat="1" ht="12" customHeight="1">
      <c r="A43" s="451" t="s">
        <v>135</v>
      </c>
      <c r="B43" s="551">
        <v>0</v>
      </c>
      <c r="C43" s="551">
        <v>0</v>
      </c>
      <c r="D43" s="551">
        <v>0.9870000000000001</v>
      </c>
      <c r="E43" s="551">
        <v>-0.91100000000000003</v>
      </c>
      <c r="F43" s="552">
        <v>0.9</v>
      </c>
      <c r="G43" s="552">
        <v>-3</v>
      </c>
      <c r="H43" s="114"/>
      <c r="I43" s="114"/>
      <c r="J43" s="114"/>
      <c r="K43" s="114"/>
      <c r="L43" s="114"/>
      <c r="M43" s="114"/>
    </row>
    <row r="44" spans="1:13" s="98" customFormat="1" ht="12" customHeight="1">
      <c r="A44" s="520" t="s">
        <v>290</v>
      </c>
      <c r="B44" s="551">
        <v>145.79359299999999</v>
      </c>
      <c r="C44" s="551">
        <v>121.028122</v>
      </c>
      <c r="D44" s="554">
        <v>241.30273399999999</v>
      </c>
      <c r="E44" s="554">
        <v>-148.49262000000002</v>
      </c>
      <c r="F44" s="554">
        <v>75.625159000000011</v>
      </c>
      <c r="G44" s="552">
        <v>96</v>
      </c>
    </row>
    <row r="45" spans="1:13" s="100" customFormat="1" ht="12" customHeight="1">
      <c r="A45" s="487" t="s">
        <v>593</v>
      </c>
      <c r="B45" s="555">
        <v>936.99359300000003</v>
      </c>
      <c r="C45" s="555">
        <v>737.48339699999997</v>
      </c>
      <c r="D45" s="555">
        <v>1189.9958899999997</v>
      </c>
      <c r="E45" s="555">
        <v>520.54040800000018</v>
      </c>
      <c r="F45" s="555">
        <v>685.40752399999997</v>
      </c>
      <c r="G45" s="555">
        <v>784</v>
      </c>
    </row>
    <row r="46" spans="1:13" s="72" customFormat="1" ht="12" customHeight="1">
      <c r="A46" s="280" t="s">
        <v>295</v>
      </c>
      <c r="B46" s="557">
        <v>14.108366</v>
      </c>
      <c r="C46" s="557">
        <v>75</v>
      </c>
      <c r="D46" s="557">
        <v>0</v>
      </c>
      <c r="E46" s="557">
        <v>4</v>
      </c>
      <c r="F46" s="558">
        <v>10.303008</v>
      </c>
      <c r="G46" s="558">
        <v>49</v>
      </c>
    </row>
    <row r="47" spans="1:13" ht="7.5" customHeight="1">
      <c r="E47" s="64"/>
      <c r="F47" s="64"/>
      <c r="G47" s="64"/>
      <c r="H47" s="64"/>
      <c r="J47" s="64"/>
    </row>
    <row r="48" spans="1:13" s="375" customFormat="1" ht="12.75" customHeight="1">
      <c r="A48" s="906" t="s">
        <v>925</v>
      </c>
      <c r="B48" s="906"/>
      <c r="C48" s="906"/>
      <c r="D48" s="906"/>
      <c r="E48" s="906"/>
      <c r="F48" s="906"/>
      <c r="G48" s="906"/>
      <c r="H48" s="906"/>
      <c r="I48" s="906"/>
      <c r="J48" s="906"/>
    </row>
  </sheetData>
  <mergeCells count="1">
    <mergeCell ref="A48:J48"/>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zoomScale="150" zoomScaleNormal="150" zoomScaleSheetLayoutView="110" workbookViewId="0"/>
  </sheetViews>
  <sheetFormatPr baseColWidth="10" defaultColWidth="9.140625" defaultRowHeight="22.5" customHeight="1"/>
  <cols>
    <col min="1" max="1" width="35.28515625" style="166" customWidth="1"/>
    <col min="2" max="10" width="6.42578125" style="166" customWidth="1"/>
    <col min="11" max="16384" width="9.140625" style="166"/>
  </cols>
  <sheetData>
    <row r="1" spans="1:7" s="64" customFormat="1" ht="22.5" customHeight="1">
      <c r="A1" s="346"/>
    </row>
    <row r="2" spans="1:7" s="873" customFormat="1" ht="22.5" customHeight="1">
      <c r="A2" s="872"/>
    </row>
    <row r="3" spans="1:7" s="653" customFormat="1" ht="18.75" customHeight="1">
      <c r="A3" s="652" t="s">
        <v>702</v>
      </c>
    </row>
    <row r="4" spans="1:7" s="50" customFormat="1" ht="12.75" customHeight="1"/>
    <row r="5" spans="1:7" s="163" customFormat="1" ht="12" customHeight="1">
      <c r="A5" s="419"/>
      <c r="B5" s="420" t="s">
        <v>2</v>
      </c>
      <c r="C5" s="421" t="s">
        <v>5</v>
      </c>
      <c r="D5" s="420" t="s">
        <v>3</v>
      </c>
      <c r="E5" s="420" t="s">
        <v>6</v>
      </c>
      <c r="F5" s="420" t="s">
        <v>2</v>
      </c>
      <c r="G5" s="421" t="s">
        <v>5</v>
      </c>
    </row>
    <row r="6" spans="1:7" s="163" customFormat="1" ht="12" customHeight="1">
      <c r="A6" s="422" t="s">
        <v>11</v>
      </c>
      <c r="B6" s="423" t="s">
        <v>237</v>
      </c>
      <c r="C6" s="423" t="s">
        <v>237</v>
      </c>
      <c r="D6" s="423" t="s">
        <v>233</v>
      </c>
      <c r="E6" s="423" t="s">
        <v>233</v>
      </c>
      <c r="F6" s="423" t="s">
        <v>233</v>
      </c>
      <c r="G6" s="423" t="s">
        <v>233</v>
      </c>
    </row>
    <row r="7" spans="1:7" s="164" customFormat="1" ht="12" customHeight="1">
      <c r="A7" s="425" t="s">
        <v>589</v>
      </c>
      <c r="B7" s="499">
        <v>1330</v>
      </c>
      <c r="C7" s="499">
        <v>1315.10449778767</v>
      </c>
      <c r="D7" s="499">
        <v>1298</v>
      </c>
      <c r="E7" s="499">
        <v>1307.046766532352</v>
      </c>
      <c r="F7" s="499">
        <v>1309</v>
      </c>
      <c r="G7" s="499">
        <v>1284.5255646855201</v>
      </c>
    </row>
    <row r="8" spans="1:7" s="163" customFormat="1" ht="12" customHeight="1">
      <c r="A8" s="430" t="s">
        <v>590</v>
      </c>
      <c r="B8" s="500">
        <v>1313.6710757812023</v>
      </c>
      <c r="C8" s="500">
        <v>1312.1595886733658</v>
      </c>
      <c r="D8" s="500">
        <v>1305.8616970475721</v>
      </c>
      <c r="E8" s="500">
        <v>1309.204753266079</v>
      </c>
      <c r="F8" s="501">
        <v>1302.0260507456078</v>
      </c>
      <c r="G8" s="500">
        <v>1285.3352282744411</v>
      </c>
    </row>
    <row r="9" spans="1:7" s="135" customFormat="1" ht="22.5" customHeight="1"/>
    <row r="10" spans="1:7" s="653" customFormat="1" ht="18.75" customHeight="1">
      <c r="A10" s="652" t="s">
        <v>703</v>
      </c>
    </row>
    <row r="11" spans="1:7" s="50" customFormat="1" ht="12.75" customHeight="1"/>
    <row r="12" spans="1:7" s="53" customFormat="1" ht="11.25" customHeight="1">
      <c r="A12" s="473"/>
      <c r="B12" s="420" t="s">
        <v>2</v>
      </c>
      <c r="C12" s="421" t="s">
        <v>5</v>
      </c>
      <c r="D12" s="420" t="s">
        <v>3</v>
      </c>
      <c r="E12" s="420" t="s">
        <v>6</v>
      </c>
      <c r="F12" s="420" t="s">
        <v>2</v>
      </c>
      <c r="G12" s="421" t="s">
        <v>5</v>
      </c>
    </row>
    <row r="13" spans="1:7" s="53" customFormat="1" ht="11.25" customHeight="1">
      <c r="A13" s="71" t="s">
        <v>11</v>
      </c>
      <c r="B13" s="423" t="s">
        <v>237</v>
      </c>
      <c r="C13" s="423" t="s">
        <v>237</v>
      </c>
      <c r="D13" s="423" t="s">
        <v>233</v>
      </c>
      <c r="E13" s="423" t="s">
        <v>233</v>
      </c>
      <c r="F13" s="423" t="s">
        <v>233</v>
      </c>
      <c r="G13" s="423" t="s">
        <v>233</v>
      </c>
    </row>
    <row r="14" spans="1:7" s="53" customFormat="1" ht="12" customHeight="1">
      <c r="A14" s="196" t="s">
        <v>157</v>
      </c>
      <c r="B14" s="502">
        <v>668.75081220900006</v>
      </c>
      <c r="C14" s="502">
        <v>655.28897085799997</v>
      </c>
      <c r="D14" s="502">
        <v>647.58651384799998</v>
      </c>
      <c r="E14" s="502">
        <v>636.39397099799999</v>
      </c>
      <c r="F14" s="502">
        <v>624.60435376500004</v>
      </c>
      <c r="G14" s="502">
        <v>610.207163122</v>
      </c>
    </row>
    <row r="15" spans="1:7" s="53" customFormat="1" ht="12" customHeight="1">
      <c r="A15" s="200" t="s">
        <v>226</v>
      </c>
      <c r="B15" s="503">
        <v>129.61509368399999</v>
      </c>
      <c r="C15" s="503">
        <v>132.246958681</v>
      </c>
      <c r="D15" s="503">
        <v>126.99153505899999</v>
      </c>
      <c r="E15" s="503">
        <v>130.874854043</v>
      </c>
      <c r="F15" s="503">
        <v>139.527710826</v>
      </c>
      <c r="G15" s="503">
        <v>135.53575870500001</v>
      </c>
    </row>
    <row r="16" spans="1:7" s="53" customFormat="1" ht="12" customHeight="1">
      <c r="A16" s="200" t="s">
        <v>72</v>
      </c>
      <c r="B16" s="503">
        <v>184.21997654500001</v>
      </c>
      <c r="C16" s="503">
        <v>183.30609141400001</v>
      </c>
      <c r="D16" s="503">
        <v>184.906179756</v>
      </c>
      <c r="E16" s="503">
        <v>191.21270623699999</v>
      </c>
      <c r="F16" s="503">
        <v>190.22684424599998</v>
      </c>
      <c r="G16" s="503">
        <v>189.589274647</v>
      </c>
    </row>
    <row r="17" spans="1:7" s="53" customFormat="1" ht="12" customHeight="1">
      <c r="A17" s="200" t="s">
        <v>82</v>
      </c>
      <c r="B17" s="503">
        <v>51.142917209000004</v>
      </c>
      <c r="C17" s="503">
        <v>47.313632955000003</v>
      </c>
      <c r="D17" s="503">
        <v>45.009253931000003</v>
      </c>
      <c r="E17" s="503">
        <v>47.901063026999999</v>
      </c>
      <c r="F17" s="503">
        <v>48.562931253999999</v>
      </c>
      <c r="G17" s="503">
        <v>50.028310171999998</v>
      </c>
    </row>
    <row r="18" spans="1:7" s="98" customFormat="1" ht="12" customHeight="1">
      <c r="A18" s="200" t="s">
        <v>250</v>
      </c>
      <c r="B18" s="503">
        <v>79.542659858999997</v>
      </c>
      <c r="C18" s="503">
        <v>78.615095323000006</v>
      </c>
      <c r="D18" s="503">
        <v>77.177462004999995</v>
      </c>
      <c r="E18" s="503">
        <v>79.919018778999998</v>
      </c>
      <c r="F18" s="503">
        <v>83.858008855000008</v>
      </c>
      <c r="G18" s="503">
        <v>87.550495413999997</v>
      </c>
    </row>
    <row r="19" spans="1:7" s="98" customFormat="1" ht="12" customHeight="1">
      <c r="A19" s="200" t="s">
        <v>83</v>
      </c>
      <c r="B19" s="503">
        <v>34.860746993999996</v>
      </c>
      <c r="C19" s="503">
        <v>35.204466240000002</v>
      </c>
      <c r="D19" s="503">
        <v>35.703497957000003</v>
      </c>
      <c r="E19" s="503">
        <v>36.676460207000005</v>
      </c>
      <c r="F19" s="503">
        <v>39.880357740999997</v>
      </c>
      <c r="G19" s="503">
        <v>36.287461168</v>
      </c>
    </row>
    <row r="20" spans="1:7" s="98" customFormat="1" ht="12" customHeight="1">
      <c r="A20" s="200" t="s">
        <v>84</v>
      </c>
      <c r="B20" s="503">
        <v>25.460421547000003</v>
      </c>
      <c r="C20" s="503">
        <v>24.945504726999999</v>
      </c>
      <c r="D20" s="503">
        <v>22.164072379</v>
      </c>
      <c r="E20" s="503">
        <v>26.371389857000004</v>
      </c>
      <c r="F20" s="503">
        <v>27.880863513000001</v>
      </c>
      <c r="G20" s="503">
        <v>22.711961108000001</v>
      </c>
    </row>
    <row r="21" spans="1:7" s="98" customFormat="1" ht="12" customHeight="1">
      <c r="A21" s="200" t="s">
        <v>85</v>
      </c>
      <c r="B21" s="503">
        <v>30.810916486999997</v>
      </c>
      <c r="C21" s="503">
        <v>31.524633076999997</v>
      </c>
      <c r="D21" s="503">
        <v>31.727445146000001</v>
      </c>
      <c r="E21" s="503">
        <v>31.350338985</v>
      </c>
      <c r="F21" s="503">
        <v>30.533796365000001</v>
      </c>
      <c r="G21" s="503">
        <v>31.527394077</v>
      </c>
    </row>
    <row r="22" spans="1:7" s="98" customFormat="1" ht="12" customHeight="1">
      <c r="A22" s="200" t="s">
        <v>86</v>
      </c>
      <c r="B22" s="503">
        <v>44.324439724000001</v>
      </c>
      <c r="C22" s="503">
        <v>42.731106926000002</v>
      </c>
      <c r="D22" s="503">
        <v>42.657382841999997</v>
      </c>
      <c r="E22" s="503">
        <v>44.938858809999999</v>
      </c>
      <c r="F22" s="503">
        <v>43.64587788</v>
      </c>
      <c r="G22" s="503">
        <v>44.717677168000002</v>
      </c>
    </row>
    <row r="23" spans="1:7" s="98" customFormat="1" ht="12" customHeight="1">
      <c r="A23" s="200" t="s">
        <v>87</v>
      </c>
      <c r="B23" s="503">
        <v>31.301213524999998</v>
      </c>
      <c r="C23" s="503">
        <v>30.942516770999998</v>
      </c>
      <c r="D23" s="503">
        <v>29.835579216000003</v>
      </c>
      <c r="E23" s="503">
        <v>32.188078336000004</v>
      </c>
      <c r="F23" s="503">
        <v>31.733339336</v>
      </c>
      <c r="G23" s="503">
        <v>27.697504910999999</v>
      </c>
    </row>
    <row r="24" spans="1:7" s="98" customFormat="1" ht="12" customHeight="1">
      <c r="A24" s="200" t="s">
        <v>132</v>
      </c>
      <c r="B24" s="503">
        <v>17.854281672999999</v>
      </c>
      <c r="C24" s="503">
        <v>18.568175938</v>
      </c>
      <c r="D24" s="503">
        <v>18.490424986000001</v>
      </c>
      <c r="E24" s="503">
        <v>17.8</v>
      </c>
      <c r="F24" s="503">
        <v>17.659129068999999</v>
      </c>
      <c r="G24" s="503">
        <v>17.204448421999999</v>
      </c>
    </row>
    <row r="25" spans="1:7" s="98" customFormat="1" ht="12" customHeight="1">
      <c r="A25" s="504" t="s">
        <v>88</v>
      </c>
      <c r="B25" s="503">
        <v>6.6749432019999997</v>
      </c>
      <c r="C25" s="503">
        <v>6.8208772319999991</v>
      </c>
      <c r="D25" s="503">
        <v>6.554691676</v>
      </c>
      <c r="E25" s="503">
        <v>4.5868600409999996</v>
      </c>
      <c r="F25" s="503">
        <v>4.2979560430000001</v>
      </c>
      <c r="G25" s="503">
        <v>4.1103749140000003</v>
      </c>
    </row>
    <row r="26" spans="1:7" s="98" customFormat="1" ht="12" customHeight="1">
      <c r="A26" s="504" t="s">
        <v>89</v>
      </c>
      <c r="B26" s="503">
        <v>7.8887115859999994</v>
      </c>
      <c r="C26" s="503">
        <v>10.092021789</v>
      </c>
      <c r="D26" s="503">
        <v>9.5970646449999997</v>
      </c>
      <c r="E26" s="503">
        <v>9.02</v>
      </c>
      <c r="F26" s="503">
        <v>8.6892429240000002</v>
      </c>
      <c r="G26" s="503">
        <v>7.8820930730000001</v>
      </c>
    </row>
    <row r="27" spans="1:7" s="98" customFormat="1" ht="12" customHeight="1">
      <c r="A27" s="504" t="s">
        <v>96</v>
      </c>
      <c r="B27" s="503">
        <v>4.543556605</v>
      </c>
      <c r="C27" s="503">
        <v>4.1233003989999997</v>
      </c>
      <c r="D27" s="503">
        <v>7.1343166990000002</v>
      </c>
      <c r="E27" s="503">
        <v>4.4773337629999999</v>
      </c>
      <c r="F27" s="503">
        <v>4.6036618799999998</v>
      </c>
      <c r="G27" s="503">
        <v>5.6448631120000003</v>
      </c>
    </row>
    <row r="28" spans="1:7" s="98" customFormat="1" ht="12" customHeight="1">
      <c r="A28" s="505" t="s">
        <v>90</v>
      </c>
      <c r="B28" s="503">
        <v>11.475188625000001</v>
      </c>
      <c r="C28" s="503">
        <v>11.8</v>
      </c>
      <c r="D28" s="503">
        <v>11.252043382</v>
      </c>
      <c r="E28" s="503">
        <v>11.535195850999999</v>
      </c>
      <c r="F28" s="503">
        <v>12.30195269</v>
      </c>
      <c r="G28" s="503">
        <v>13.440696967999999</v>
      </c>
    </row>
    <row r="29" spans="1:7" s="53" customFormat="1" ht="12" customHeight="1">
      <c r="A29" s="761" t="s">
        <v>134</v>
      </c>
      <c r="B29" s="762">
        <v>1328.4658794740001</v>
      </c>
      <c r="C29" s="762">
        <v>1313.5233523300003</v>
      </c>
      <c r="D29" s="762">
        <v>1296.7874635270002</v>
      </c>
      <c r="E29" s="762">
        <v>1305.2461289339999</v>
      </c>
      <c r="F29" s="762">
        <v>1308.0060263869996</v>
      </c>
      <c r="G29" s="762">
        <v>1284.135476981</v>
      </c>
    </row>
    <row r="30" spans="1:7" s="98" customFormat="1" ht="12" customHeight="1">
      <c r="A30" s="505" t="s">
        <v>135</v>
      </c>
      <c r="B30" s="759">
        <v>36.454873999999997</v>
      </c>
      <c r="C30" s="759">
        <v>36.799999999999997</v>
      </c>
      <c r="D30" s="759">
        <v>23.4</v>
      </c>
      <c r="E30" s="759">
        <v>28.33333</v>
      </c>
      <c r="F30" s="759">
        <v>17.100000000000001</v>
      </c>
      <c r="G30" s="759">
        <v>19.100000000000001</v>
      </c>
    </row>
    <row r="31" spans="1:7" s="100" customFormat="1" ht="12" customHeight="1">
      <c r="A31" s="506" t="s">
        <v>718</v>
      </c>
      <c r="B31" s="507">
        <v>1364.9207534740001</v>
      </c>
      <c r="C31" s="507">
        <v>1350.3233523300003</v>
      </c>
      <c r="D31" s="507">
        <v>1320.1874635270003</v>
      </c>
      <c r="E31" s="507">
        <v>1333.5794589339998</v>
      </c>
      <c r="F31" s="507">
        <v>1325.1060263869995</v>
      </c>
      <c r="G31" s="507">
        <v>1303.2354769809999</v>
      </c>
    </row>
    <row r="32" spans="1:7" s="64" customFormat="1" ht="7.5" customHeight="1"/>
    <row r="33" spans="1:10" s="64" customFormat="1" ht="21.75" customHeight="1">
      <c r="A33" s="907" t="s">
        <v>934</v>
      </c>
      <c r="B33" s="907"/>
      <c r="C33" s="907"/>
      <c r="D33" s="907"/>
      <c r="E33" s="907"/>
      <c r="F33" s="907"/>
      <c r="G33" s="907"/>
      <c r="H33" s="907"/>
      <c r="I33" s="907"/>
      <c r="J33" s="907"/>
    </row>
  </sheetData>
  <mergeCells count="1">
    <mergeCell ref="A33:J33"/>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J27"/>
  <sheetViews>
    <sheetView showGridLines="0" zoomScale="150" zoomScaleNormal="150" zoomScaleSheetLayoutView="110" workbookViewId="0"/>
  </sheetViews>
  <sheetFormatPr baseColWidth="10" defaultColWidth="9.140625" defaultRowHeight="22.5" customHeight="1"/>
  <cols>
    <col min="1" max="1" width="35.28515625" style="64" customWidth="1"/>
    <col min="2" max="10" width="6.42578125" style="64" customWidth="1"/>
    <col min="11" max="16384" width="9.140625" style="64"/>
  </cols>
  <sheetData>
    <row r="1" spans="1:7" ht="22.5" customHeight="1">
      <c r="A1" s="346"/>
    </row>
    <row r="2" spans="1:7" s="873" customFormat="1" ht="22.5" customHeight="1">
      <c r="A2" s="872"/>
    </row>
    <row r="3" spans="1:7" s="653" customFormat="1" ht="18.75" customHeight="1">
      <c r="A3" s="652" t="s">
        <v>735</v>
      </c>
    </row>
    <row r="4" spans="1:7" s="50" customFormat="1" ht="12.75" customHeight="1"/>
    <row r="5" spans="1:7" s="53" customFormat="1" ht="11.25" customHeight="1">
      <c r="A5" s="473"/>
      <c r="B5" s="185" t="s">
        <v>2</v>
      </c>
      <c r="C5" s="184" t="s">
        <v>5</v>
      </c>
      <c r="D5" s="184" t="s">
        <v>3</v>
      </c>
      <c r="E5" s="184" t="s">
        <v>6</v>
      </c>
      <c r="F5" s="185" t="s">
        <v>2</v>
      </c>
      <c r="G5" s="184" t="s">
        <v>5</v>
      </c>
    </row>
    <row r="6" spans="1:7" s="53" customFormat="1" ht="12" customHeight="1">
      <c r="A6" s="71" t="s">
        <v>1</v>
      </c>
      <c r="B6" s="474" t="s">
        <v>237</v>
      </c>
      <c r="C6" s="474" t="s">
        <v>237</v>
      </c>
      <c r="D6" s="474" t="s">
        <v>233</v>
      </c>
      <c r="E6" s="474" t="s">
        <v>233</v>
      </c>
      <c r="F6" s="474" t="s">
        <v>233</v>
      </c>
      <c r="G6" s="474" t="s">
        <v>233</v>
      </c>
    </row>
    <row r="7" spans="1:7" s="53" customFormat="1" ht="12" customHeight="1">
      <c r="A7" s="196" t="s">
        <v>303</v>
      </c>
      <c r="B7" s="559">
        <v>19647.461866000001</v>
      </c>
      <c r="C7" s="450">
        <v>17094.989045999999</v>
      </c>
      <c r="D7" s="450">
        <v>16515.405499</v>
      </c>
      <c r="E7" s="450">
        <v>16804.112884999999</v>
      </c>
      <c r="F7" s="450">
        <v>16281.594422</v>
      </c>
      <c r="G7" s="450">
        <v>16965</v>
      </c>
    </row>
    <row r="8" spans="1:7" s="53" customFormat="1" ht="12" customHeight="1">
      <c r="A8" s="197" t="s">
        <v>304</v>
      </c>
      <c r="B8" s="560">
        <v>14096.123664000001</v>
      </c>
      <c r="C8" s="467">
        <v>12784.929312</v>
      </c>
      <c r="D8" s="467">
        <v>12696.793884999999</v>
      </c>
      <c r="E8" s="467">
        <v>12436.213255000001</v>
      </c>
      <c r="F8" s="467">
        <v>12433.017610999999</v>
      </c>
      <c r="G8" s="467">
        <v>12621</v>
      </c>
    </row>
    <row r="9" spans="1:7" s="53" customFormat="1" ht="12" customHeight="1">
      <c r="A9" s="561" t="s">
        <v>647</v>
      </c>
      <c r="B9" s="564">
        <v>33743.38553</v>
      </c>
      <c r="C9" s="452">
        <v>29879.918357999999</v>
      </c>
      <c r="D9" s="452">
        <v>29212.199384</v>
      </c>
      <c r="E9" s="452">
        <v>29240.326141000001</v>
      </c>
      <c r="F9" s="452">
        <v>28714.612032999998</v>
      </c>
      <c r="G9" s="452">
        <v>29586</v>
      </c>
    </row>
    <row r="10" spans="1:7" s="53" customFormat="1" ht="12" customHeight="1">
      <c r="A10" s="197" t="s">
        <v>305</v>
      </c>
      <c r="B10" s="560">
        <v>10457.103453</v>
      </c>
      <c r="C10" s="484">
        <v>9961.7224590000005</v>
      </c>
      <c r="D10" s="484">
        <v>9471.7414320000007</v>
      </c>
      <c r="E10" s="484">
        <v>9614.4689460000009</v>
      </c>
      <c r="F10" s="467">
        <v>9454.6490379999996</v>
      </c>
      <c r="G10" s="484">
        <v>9289</v>
      </c>
    </row>
    <row r="11" spans="1:7" s="279" customFormat="1" ht="21" customHeight="1">
      <c r="A11" s="881" t="s">
        <v>648</v>
      </c>
      <c r="B11" s="562">
        <v>23286.482077000001</v>
      </c>
      <c r="C11" s="563">
        <v>19918.195899999999</v>
      </c>
      <c r="D11" s="563">
        <v>19740.457952000001</v>
      </c>
      <c r="E11" s="563">
        <v>19625.857195000001</v>
      </c>
      <c r="F11" s="563">
        <v>19259.762995000001</v>
      </c>
      <c r="G11" s="563">
        <v>20297</v>
      </c>
    </row>
    <row r="12" spans="1:7" s="53" customFormat="1" ht="12" customHeight="1">
      <c r="A12" s="200" t="s">
        <v>300</v>
      </c>
      <c r="B12" s="564">
        <v>2680.27603</v>
      </c>
      <c r="C12" s="452">
        <v>2476.4414149999998</v>
      </c>
      <c r="D12" s="452">
        <v>2320.8691319999998</v>
      </c>
      <c r="E12" s="452">
        <v>2104.3894289999998</v>
      </c>
      <c r="F12" s="453">
        <v>2289.0680579999998</v>
      </c>
      <c r="G12" s="452">
        <v>2175</v>
      </c>
    </row>
    <row r="13" spans="1:7" s="100" customFormat="1" ht="12" customHeight="1">
      <c r="A13" s="482" t="s">
        <v>301</v>
      </c>
      <c r="B13" s="565">
        <v>38.9</v>
      </c>
      <c r="C13" s="565">
        <v>41.6</v>
      </c>
      <c r="D13" s="565">
        <v>40.4</v>
      </c>
      <c r="E13" s="565">
        <v>40.1</v>
      </c>
      <c r="F13" s="565">
        <v>40.9</v>
      </c>
      <c r="G13" s="565">
        <v>38.700000000000003</v>
      </c>
    </row>
    <row r="14" spans="1:7" s="100" customFormat="1" ht="7.5" customHeight="1">
      <c r="A14" s="482"/>
      <c r="B14" s="566"/>
      <c r="C14" s="567"/>
      <c r="D14" s="567"/>
      <c r="E14" s="567"/>
      <c r="F14" s="568"/>
      <c r="G14" s="567"/>
    </row>
    <row r="15" spans="1:7" s="53" customFormat="1" ht="12" customHeight="1">
      <c r="A15" s="304" t="s">
        <v>649</v>
      </c>
      <c r="B15" s="564">
        <v>21845.042705</v>
      </c>
      <c r="C15" s="452">
        <v>18844.222399999999</v>
      </c>
      <c r="D15" s="453">
        <v>19147.764456000001</v>
      </c>
      <c r="E15" s="453">
        <v>18454.970049</v>
      </c>
      <c r="F15" s="453">
        <v>18955.574675</v>
      </c>
      <c r="G15" s="453">
        <v>19425</v>
      </c>
    </row>
    <row r="16" spans="1:7" s="100" customFormat="1" ht="12" customHeight="1">
      <c r="A16" s="483" t="s">
        <v>120</v>
      </c>
      <c r="B16" s="569">
        <v>103.7</v>
      </c>
      <c r="C16" s="569">
        <v>104.7</v>
      </c>
      <c r="D16" s="569">
        <v>105.9</v>
      </c>
      <c r="E16" s="569">
        <v>103.2</v>
      </c>
      <c r="F16" s="569">
        <v>106.9</v>
      </c>
      <c r="G16" s="569">
        <v>104.4</v>
      </c>
    </row>
    <row r="17" spans="1:10" s="100" customFormat="1" ht="7.5" customHeight="1">
      <c r="A17" s="111"/>
      <c r="B17" s="112"/>
      <c r="C17" s="113"/>
      <c r="D17" s="112"/>
      <c r="E17" s="112"/>
      <c r="F17" s="112"/>
      <c r="G17" s="112"/>
      <c r="H17" s="112"/>
      <c r="I17" s="112"/>
      <c r="J17" s="112"/>
    </row>
    <row r="18" spans="1:10" ht="21.75" customHeight="1">
      <c r="A18" s="906" t="s">
        <v>482</v>
      </c>
      <c r="B18" s="906"/>
      <c r="C18" s="906"/>
      <c r="D18" s="906"/>
      <c r="E18" s="906"/>
      <c r="F18" s="906"/>
      <c r="G18" s="906"/>
      <c r="H18" s="906"/>
      <c r="I18" s="906"/>
      <c r="J18" s="906"/>
    </row>
    <row r="20" spans="1:10" s="653" customFormat="1" ht="18.75" customHeight="1">
      <c r="A20" s="901" t="s">
        <v>859</v>
      </c>
      <c r="B20" s="901"/>
      <c r="C20" s="901"/>
      <c r="D20" s="901"/>
      <c r="E20" s="901"/>
      <c r="F20" s="901"/>
      <c r="G20" s="901"/>
      <c r="H20" s="901"/>
      <c r="I20" s="901"/>
      <c r="J20" s="901"/>
    </row>
    <row r="21" spans="1:10" s="50" customFormat="1" ht="12.75" customHeight="1"/>
    <row r="22" spans="1:10" s="102" customFormat="1" ht="13.5" customHeight="1">
      <c r="A22" s="590" t="s">
        <v>1</v>
      </c>
      <c r="B22" s="531" t="s">
        <v>380</v>
      </c>
      <c r="C22" s="531" t="s">
        <v>338</v>
      </c>
      <c r="D22" s="531" t="s">
        <v>248</v>
      </c>
      <c r="E22" s="531" t="s">
        <v>241</v>
      </c>
      <c r="F22" s="531" t="s">
        <v>236</v>
      </c>
      <c r="G22" s="393" t="s">
        <v>555</v>
      </c>
      <c r="H22" s="109"/>
      <c r="I22" s="109"/>
    </row>
    <row r="23" spans="1:10" s="102" customFormat="1" ht="21" customHeight="1">
      <c r="A23" s="594" t="s">
        <v>595</v>
      </c>
      <c r="B23" s="591">
        <v>19918</v>
      </c>
      <c r="C23" s="282">
        <v>19740</v>
      </c>
      <c r="D23" s="282">
        <v>19625.903982999997</v>
      </c>
      <c r="E23" s="282">
        <v>19259.659237</v>
      </c>
      <c r="F23" s="282">
        <v>20296.858079000001</v>
      </c>
      <c r="G23" s="282">
        <v>19465</v>
      </c>
      <c r="H23" s="103"/>
      <c r="I23" s="103"/>
    </row>
    <row r="24" spans="1:10" s="102" customFormat="1" ht="12" customHeight="1">
      <c r="A24" s="674" t="s">
        <v>596</v>
      </c>
      <c r="B24" s="675">
        <v>5553</v>
      </c>
      <c r="C24" s="676">
        <v>2163.8919249999999</v>
      </c>
      <c r="D24" s="676">
        <v>3684.1841020000002</v>
      </c>
      <c r="E24" s="676">
        <v>3623.9454001120002</v>
      </c>
      <c r="F24" s="676">
        <v>3914.9313950000001</v>
      </c>
      <c r="G24" s="676">
        <v>3940</v>
      </c>
      <c r="H24" s="129"/>
      <c r="I24" s="129"/>
    </row>
    <row r="25" spans="1:10" s="102" customFormat="1" ht="12" customHeight="1">
      <c r="A25" s="595" t="s">
        <v>597</v>
      </c>
      <c r="B25" s="592">
        <v>1822</v>
      </c>
      <c r="C25" s="283">
        <v>1801.6896509999999</v>
      </c>
      <c r="D25" s="283">
        <v>3201.2905899999996</v>
      </c>
      <c r="E25" s="283">
        <v>3053.5</v>
      </c>
      <c r="F25" s="283">
        <v>4807.809518</v>
      </c>
      <c r="G25" s="283">
        <v>2907</v>
      </c>
      <c r="H25" s="103"/>
      <c r="I25" s="103"/>
    </row>
    <row r="26" spans="1:10" s="102" customFormat="1" ht="12" customHeight="1">
      <c r="A26" s="596" t="s">
        <v>231</v>
      </c>
      <c r="B26" s="593">
        <v>363</v>
      </c>
      <c r="C26" s="285">
        <v>184</v>
      </c>
      <c r="D26" s="285">
        <v>368.91598399999998</v>
      </c>
      <c r="E26" s="285">
        <v>204.4</v>
      </c>
      <c r="F26" s="285">
        <v>144.320719</v>
      </c>
      <c r="G26" s="285">
        <v>201</v>
      </c>
      <c r="H26" s="103"/>
      <c r="I26" s="103"/>
    </row>
    <row r="27" spans="1:10" s="102" customFormat="1" ht="21" customHeight="1">
      <c r="A27" s="594" t="s">
        <v>598</v>
      </c>
      <c r="B27" s="282">
        <v>23286</v>
      </c>
      <c r="C27" s="282">
        <v>19918.202273999999</v>
      </c>
      <c r="D27" s="282">
        <v>19739.881510999996</v>
      </c>
      <c r="E27" s="282">
        <v>19625.704637111998</v>
      </c>
      <c r="F27" s="282">
        <v>19259.659237000003</v>
      </c>
      <c r="G27" s="282">
        <v>20297</v>
      </c>
      <c r="H27" s="104"/>
      <c r="I27" s="103"/>
    </row>
  </sheetData>
  <mergeCells count="2">
    <mergeCell ref="A18:J18"/>
    <mergeCell ref="A20:J2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54"/>
  <sheetViews>
    <sheetView showGridLines="0" zoomScale="150" zoomScaleNormal="150" zoomScaleSheetLayoutView="110" workbookViewId="0"/>
  </sheetViews>
  <sheetFormatPr baseColWidth="10" defaultColWidth="9.140625" defaultRowHeight="12.75"/>
  <cols>
    <col min="1" max="1" width="35.28515625" style="269" customWidth="1"/>
    <col min="2" max="10" width="6.42578125" style="269" customWidth="1"/>
    <col min="11" max="11" width="11.7109375" style="269" customWidth="1"/>
    <col min="12" max="256" width="11.42578125" style="269" customWidth="1"/>
  </cols>
  <sheetData>
    <row r="1" spans="1:257" s="64" customFormat="1" ht="22.5" customHeight="1">
      <c r="A1" s="346"/>
    </row>
    <row r="2" spans="1:257" s="873" customFormat="1" ht="22.5" customHeight="1">
      <c r="A2" s="872"/>
    </row>
    <row r="3" spans="1:257" s="653" customFormat="1" ht="36" customHeight="1">
      <c r="A3" s="911" t="s">
        <v>704</v>
      </c>
      <c r="B3" s="911"/>
      <c r="C3" s="911"/>
      <c r="D3" s="911"/>
      <c r="E3" s="911"/>
      <c r="F3" s="911"/>
      <c r="G3" s="911"/>
      <c r="H3" s="911"/>
      <c r="I3" s="911"/>
      <c r="J3" s="911"/>
    </row>
    <row r="4" spans="1:257" s="50" customFormat="1" ht="12.75" customHeight="1"/>
    <row r="5" spans="1:257" ht="11.25" customHeight="1">
      <c r="A5" s="579"/>
      <c r="B5" s="913" t="s">
        <v>316</v>
      </c>
      <c r="C5" s="914"/>
      <c r="D5" s="915"/>
      <c r="E5" s="908"/>
      <c r="F5" s="909"/>
      <c r="G5" s="910"/>
      <c r="H5" s="913" t="s">
        <v>318</v>
      </c>
      <c r="I5" s="914"/>
      <c r="J5" s="915"/>
      <c r="K5" s="912"/>
      <c r="L5" s="912"/>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c r="CC5" s="273"/>
      <c r="CD5" s="273"/>
      <c r="CE5" s="273"/>
      <c r="CF5" s="273"/>
      <c r="CG5" s="273"/>
      <c r="CH5" s="273"/>
      <c r="CI5" s="273"/>
      <c r="CJ5" s="273"/>
      <c r="CK5" s="273"/>
      <c r="CL5" s="273"/>
      <c r="CM5" s="273"/>
      <c r="CN5" s="273"/>
      <c r="CO5" s="273"/>
      <c r="CP5" s="273"/>
      <c r="CQ5" s="273"/>
      <c r="CR5" s="273"/>
      <c r="CS5" s="273"/>
      <c r="CT5" s="273"/>
      <c r="CU5" s="273"/>
      <c r="CV5" s="273"/>
      <c r="CW5" s="273"/>
      <c r="CX5" s="273"/>
      <c r="CY5" s="273"/>
      <c r="CZ5" s="273"/>
      <c r="DA5" s="273"/>
      <c r="DB5" s="273"/>
      <c r="DC5" s="273"/>
      <c r="DD5" s="273"/>
      <c r="DE5" s="273"/>
      <c r="DF5" s="273"/>
      <c r="DG5" s="273"/>
      <c r="DH5" s="273"/>
      <c r="DI5" s="273"/>
      <c r="DJ5" s="273"/>
      <c r="DK5" s="273"/>
      <c r="DL5" s="273"/>
      <c r="DM5" s="273"/>
      <c r="DN5" s="273"/>
      <c r="DO5" s="273"/>
      <c r="DP5" s="273"/>
      <c r="DQ5" s="273"/>
      <c r="DR5" s="273"/>
      <c r="DS5" s="273"/>
      <c r="DT5" s="273"/>
      <c r="DU5" s="273"/>
      <c r="DV5" s="273"/>
      <c r="DW5" s="273"/>
      <c r="DX5" s="273"/>
      <c r="DY5" s="273"/>
      <c r="DZ5" s="273"/>
      <c r="EA5" s="273"/>
      <c r="EB5" s="273"/>
      <c r="EC5" s="273"/>
      <c r="ED5" s="273"/>
      <c r="EE5" s="273"/>
      <c r="EF5" s="273"/>
      <c r="EG5" s="273"/>
      <c r="EH5" s="273"/>
      <c r="EI5" s="273"/>
      <c r="EJ5" s="273"/>
      <c r="EK5" s="273"/>
      <c r="EL5" s="273"/>
      <c r="EM5" s="273"/>
      <c r="EN5" s="273"/>
      <c r="EO5" s="273"/>
      <c r="EP5" s="273"/>
      <c r="EQ5" s="273"/>
      <c r="ER5" s="273"/>
      <c r="ES5" s="273"/>
      <c r="ET5" s="273"/>
      <c r="EU5" s="273"/>
      <c r="EV5" s="273"/>
      <c r="EW5" s="273"/>
      <c r="EX5" s="273"/>
      <c r="EY5" s="273"/>
      <c r="EZ5" s="273"/>
      <c r="FA5" s="273"/>
      <c r="FB5" s="273"/>
      <c r="FC5" s="273"/>
      <c r="FD5" s="273"/>
      <c r="FE5" s="273"/>
      <c r="FF5" s="273"/>
      <c r="FG5" s="273"/>
      <c r="FH5" s="273"/>
      <c r="FI5" s="273"/>
      <c r="FJ5" s="273"/>
      <c r="FK5" s="273"/>
      <c r="FL5" s="273"/>
      <c r="FM5" s="273"/>
      <c r="FN5" s="273"/>
      <c r="FO5" s="273"/>
      <c r="FP5" s="273"/>
      <c r="FQ5" s="273"/>
      <c r="FR5" s="273"/>
      <c r="FS5" s="273"/>
      <c r="FT5" s="273"/>
      <c r="FU5" s="273"/>
      <c r="FV5" s="273"/>
      <c r="FW5" s="273"/>
      <c r="FX5" s="273"/>
      <c r="FY5" s="273"/>
      <c r="FZ5" s="273"/>
      <c r="GA5" s="273"/>
      <c r="GB5" s="273"/>
      <c r="GC5" s="273"/>
      <c r="GD5" s="273"/>
      <c r="GE5" s="273"/>
      <c r="GF5" s="273"/>
      <c r="GG5" s="273"/>
      <c r="GH5" s="273"/>
      <c r="GI5" s="273"/>
      <c r="GJ5" s="273"/>
      <c r="GK5" s="273"/>
      <c r="GL5" s="273"/>
      <c r="GM5" s="273"/>
      <c r="GN5" s="273"/>
      <c r="GO5" s="273"/>
      <c r="GP5" s="273"/>
      <c r="GQ5" s="273"/>
      <c r="GR5" s="273"/>
      <c r="GS5" s="273"/>
      <c r="GT5" s="273"/>
      <c r="GU5" s="273"/>
      <c r="GV5" s="273"/>
      <c r="GW5" s="273"/>
      <c r="GX5" s="273"/>
      <c r="GY5" s="273"/>
      <c r="GZ5" s="273"/>
      <c r="HA5" s="273"/>
      <c r="HB5" s="273"/>
      <c r="HC5" s="273"/>
      <c r="HD5" s="273"/>
      <c r="HE5" s="273"/>
      <c r="HF5" s="273"/>
      <c r="HG5" s="273"/>
      <c r="HH5" s="273"/>
      <c r="HI5" s="273"/>
      <c r="HJ5" s="273"/>
      <c r="HK5" s="273"/>
      <c r="HL5" s="273"/>
      <c r="HM5" s="273"/>
      <c r="HN5" s="273"/>
      <c r="HO5" s="273"/>
      <c r="HP5" s="273"/>
      <c r="HQ5" s="273"/>
      <c r="HR5" s="273"/>
      <c r="HS5" s="273"/>
      <c r="HT5" s="273"/>
      <c r="HU5" s="273"/>
      <c r="HV5" s="273"/>
      <c r="HW5" s="273"/>
      <c r="HX5" s="273"/>
      <c r="HY5" s="273"/>
      <c r="HZ5" s="273"/>
      <c r="IA5" s="273"/>
      <c r="IB5" s="273"/>
      <c r="IC5" s="273"/>
      <c r="ID5" s="273"/>
      <c r="IE5" s="273"/>
      <c r="IF5" s="273"/>
      <c r="IG5" s="273"/>
      <c r="IH5" s="273"/>
      <c r="II5" s="273"/>
      <c r="IJ5" s="273"/>
      <c r="IK5" s="273"/>
      <c r="IL5" s="273"/>
      <c r="IM5" s="273"/>
      <c r="IN5" s="273"/>
      <c r="IO5" s="273"/>
      <c r="IP5" s="273"/>
      <c r="IQ5" s="273"/>
      <c r="IR5" s="273"/>
      <c r="IS5" s="273"/>
      <c r="IT5" s="273"/>
      <c r="IU5" s="273"/>
      <c r="IV5" s="273"/>
      <c r="IW5" s="152"/>
    </row>
    <row r="6" spans="1:257" ht="11.25" customHeight="1">
      <c r="A6" s="579"/>
      <c r="B6" s="916" t="s">
        <v>315</v>
      </c>
      <c r="C6" s="917"/>
      <c r="D6" s="918"/>
      <c r="E6" s="916" t="s">
        <v>313</v>
      </c>
      <c r="F6" s="917"/>
      <c r="G6" s="918"/>
      <c r="H6" s="916" t="s">
        <v>317</v>
      </c>
      <c r="I6" s="917"/>
      <c r="J6" s="918"/>
      <c r="K6" s="912"/>
      <c r="L6" s="912"/>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273"/>
      <c r="CR6" s="273"/>
      <c r="CS6" s="273"/>
      <c r="CT6" s="273"/>
      <c r="CU6" s="273"/>
      <c r="CV6" s="273"/>
      <c r="CW6" s="273"/>
      <c r="CX6" s="273"/>
      <c r="CY6" s="273"/>
      <c r="CZ6" s="273"/>
      <c r="DA6" s="273"/>
      <c r="DB6" s="273"/>
      <c r="DC6" s="273"/>
      <c r="DD6" s="273"/>
      <c r="DE6" s="273"/>
      <c r="DF6" s="273"/>
      <c r="DG6" s="273"/>
      <c r="DH6" s="273"/>
      <c r="DI6" s="273"/>
      <c r="DJ6" s="273"/>
      <c r="DK6" s="273"/>
      <c r="DL6" s="273"/>
      <c r="DM6" s="273"/>
      <c r="DN6" s="273"/>
      <c r="DO6" s="273"/>
      <c r="DP6" s="273"/>
      <c r="DQ6" s="273"/>
      <c r="DR6" s="273"/>
      <c r="DS6" s="273"/>
      <c r="DT6" s="273"/>
      <c r="DU6" s="273"/>
      <c r="DV6" s="273"/>
      <c r="DW6" s="273"/>
      <c r="DX6" s="273"/>
      <c r="DY6" s="273"/>
      <c r="DZ6" s="273"/>
      <c r="EA6" s="273"/>
      <c r="EB6" s="273"/>
      <c r="EC6" s="273"/>
      <c r="ED6" s="273"/>
      <c r="EE6" s="273"/>
      <c r="EF6" s="273"/>
      <c r="EG6" s="273"/>
      <c r="EH6" s="273"/>
      <c r="EI6" s="273"/>
      <c r="EJ6" s="273"/>
      <c r="EK6" s="273"/>
      <c r="EL6" s="273"/>
      <c r="EM6" s="273"/>
      <c r="EN6" s="273"/>
      <c r="EO6" s="273"/>
      <c r="EP6" s="273"/>
      <c r="EQ6" s="273"/>
      <c r="ER6" s="273"/>
      <c r="ES6" s="273"/>
      <c r="ET6" s="273"/>
      <c r="EU6" s="273"/>
      <c r="EV6" s="273"/>
      <c r="EW6" s="273"/>
      <c r="EX6" s="273"/>
      <c r="EY6" s="273"/>
      <c r="EZ6" s="273"/>
      <c r="FA6" s="273"/>
      <c r="FB6" s="273"/>
      <c r="FC6" s="273"/>
      <c r="FD6" s="273"/>
      <c r="FE6" s="273"/>
      <c r="FF6" s="273"/>
      <c r="FG6" s="273"/>
      <c r="FH6" s="273"/>
      <c r="FI6" s="273"/>
      <c r="FJ6" s="273"/>
      <c r="FK6" s="273"/>
      <c r="FL6" s="273"/>
      <c r="FM6" s="273"/>
      <c r="FN6" s="273"/>
      <c r="FO6" s="273"/>
      <c r="FP6" s="273"/>
      <c r="FQ6" s="273"/>
      <c r="FR6" s="273"/>
      <c r="FS6" s="273"/>
      <c r="FT6" s="273"/>
      <c r="FU6" s="273"/>
      <c r="FV6" s="273"/>
      <c r="FW6" s="273"/>
      <c r="FX6" s="273"/>
      <c r="FY6" s="273"/>
      <c r="FZ6" s="273"/>
      <c r="GA6" s="273"/>
      <c r="GB6" s="273"/>
      <c r="GC6" s="273"/>
      <c r="GD6" s="273"/>
      <c r="GE6" s="273"/>
      <c r="GF6" s="273"/>
      <c r="GG6" s="273"/>
      <c r="GH6" s="273"/>
      <c r="GI6" s="273"/>
      <c r="GJ6" s="273"/>
      <c r="GK6" s="273"/>
      <c r="GL6" s="273"/>
      <c r="GM6" s="273"/>
      <c r="GN6" s="273"/>
      <c r="GO6" s="273"/>
      <c r="GP6" s="273"/>
      <c r="GQ6" s="273"/>
      <c r="GR6" s="273"/>
      <c r="GS6" s="273"/>
      <c r="GT6" s="273"/>
      <c r="GU6" s="273"/>
      <c r="GV6" s="273"/>
      <c r="GW6" s="273"/>
      <c r="GX6" s="273"/>
      <c r="GY6" s="273"/>
      <c r="GZ6" s="273"/>
      <c r="HA6" s="273"/>
      <c r="HB6" s="273"/>
      <c r="HC6" s="273"/>
      <c r="HD6" s="273"/>
      <c r="HE6" s="273"/>
      <c r="HF6" s="273"/>
      <c r="HG6" s="273"/>
      <c r="HH6" s="273"/>
      <c r="HI6" s="273"/>
      <c r="HJ6" s="273"/>
      <c r="HK6" s="273"/>
      <c r="HL6" s="273"/>
      <c r="HM6" s="273"/>
      <c r="HN6" s="273"/>
      <c r="HO6" s="273"/>
      <c r="HP6" s="273"/>
      <c r="HQ6" s="273"/>
      <c r="HR6" s="273"/>
      <c r="HS6" s="273"/>
      <c r="HT6" s="273"/>
      <c r="HU6" s="273"/>
      <c r="HV6" s="273"/>
      <c r="HW6" s="273"/>
      <c r="HX6" s="273"/>
      <c r="HY6" s="273"/>
      <c r="HZ6" s="273"/>
      <c r="IA6" s="273"/>
      <c r="IB6" s="273"/>
      <c r="IC6" s="273"/>
      <c r="ID6" s="273"/>
      <c r="IE6" s="273"/>
      <c r="IF6" s="273"/>
      <c r="IG6" s="273"/>
      <c r="IH6" s="273"/>
      <c r="II6" s="273"/>
      <c r="IJ6" s="273"/>
      <c r="IK6" s="273"/>
      <c r="IL6" s="273"/>
      <c r="IM6" s="273"/>
      <c r="IN6" s="273"/>
      <c r="IO6" s="273"/>
      <c r="IP6" s="273"/>
      <c r="IQ6" s="273"/>
      <c r="IR6" s="273"/>
      <c r="IS6" s="273"/>
      <c r="IT6" s="273"/>
      <c r="IU6" s="273"/>
      <c r="IV6" s="273"/>
      <c r="IW6" s="152"/>
    </row>
    <row r="7" spans="1:257" ht="11.25" customHeight="1">
      <c r="A7" s="579"/>
      <c r="B7" s="919" t="s">
        <v>319</v>
      </c>
      <c r="C7" s="920"/>
      <c r="D7" s="921"/>
      <c r="E7" s="919" t="s">
        <v>320</v>
      </c>
      <c r="F7" s="920"/>
      <c r="G7" s="921"/>
      <c r="H7" s="919" t="s">
        <v>319</v>
      </c>
      <c r="I7" s="920"/>
      <c r="J7" s="921"/>
      <c r="K7" s="912"/>
      <c r="L7" s="912"/>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c r="BG7" s="273"/>
      <c r="BH7" s="273"/>
      <c r="BI7" s="273"/>
      <c r="BJ7" s="273"/>
      <c r="BK7" s="273"/>
      <c r="BL7" s="273"/>
      <c r="BM7" s="273"/>
      <c r="BN7" s="273"/>
      <c r="BO7" s="273"/>
      <c r="BP7" s="273"/>
      <c r="BQ7" s="273"/>
      <c r="BR7" s="273"/>
      <c r="BS7" s="273"/>
      <c r="BT7" s="273"/>
      <c r="BU7" s="273"/>
      <c r="BV7" s="273"/>
      <c r="BW7" s="273"/>
      <c r="BX7" s="273"/>
      <c r="BY7" s="273"/>
      <c r="BZ7" s="273"/>
      <c r="CA7" s="273"/>
      <c r="CB7" s="273"/>
      <c r="CC7" s="273"/>
      <c r="CD7" s="273"/>
      <c r="CE7" s="273"/>
      <c r="CF7" s="273"/>
      <c r="CG7" s="273"/>
      <c r="CH7" s="273"/>
      <c r="CI7" s="273"/>
      <c r="CJ7" s="273"/>
      <c r="CK7" s="273"/>
      <c r="CL7" s="273"/>
      <c r="CM7" s="273"/>
      <c r="CN7" s="273"/>
      <c r="CO7" s="273"/>
      <c r="CP7" s="273"/>
      <c r="CQ7" s="273"/>
      <c r="CR7" s="273"/>
      <c r="CS7" s="273"/>
      <c r="CT7" s="273"/>
      <c r="CU7" s="273"/>
      <c r="CV7" s="273"/>
      <c r="CW7" s="273"/>
      <c r="CX7" s="273"/>
      <c r="CY7" s="273"/>
      <c r="CZ7" s="273"/>
      <c r="DA7" s="273"/>
      <c r="DB7" s="273"/>
      <c r="DC7" s="273"/>
      <c r="DD7" s="273"/>
      <c r="DE7" s="273"/>
      <c r="DF7" s="273"/>
      <c r="DG7" s="273"/>
      <c r="DH7" s="273"/>
      <c r="DI7" s="273"/>
      <c r="DJ7" s="273"/>
      <c r="DK7" s="273"/>
      <c r="DL7" s="273"/>
      <c r="DM7" s="273"/>
      <c r="DN7" s="273"/>
      <c r="DO7" s="273"/>
      <c r="DP7" s="273"/>
      <c r="DQ7" s="273"/>
      <c r="DR7" s="273"/>
      <c r="DS7" s="273"/>
      <c r="DT7" s="273"/>
      <c r="DU7" s="273"/>
      <c r="DV7" s="273"/>
      <c r="DW7" s="273"/>
      <c r="DX7" s="273"/>
      <c r="DY7" s="273"/>
      <c r="DZ7" s="273"/>
      <c r="EA7" s="273"/>
      <c r="EB7" s="273"/>
      <c r="EC7" s="273"/>
      <c r="ED7" s="273"/>
      <c r="EE7" s="273"/>
      <c r="EF7" s="273"/>
      <c r="EG7" s="273"/>
      <c r="EH7" s="273"/>
      <c r="EI7" s="273"/>
      <c r="EJ7" s="273"/>
      <c r="EK7" s="273"/>
      <c r="EL7" s="273"/>
      <c r="EM7" s="273"/>
      <c r="EN7" s="273"/>
      <c r="EO7" s="273"/>
      <c r="EP7" s="273"/>
      <c r="EQ7" s="273"/>
      <c r="ER7" s="273"/>
      <c r="ES7" s="273"/>
      <c r="ET7" s="273"/>
      <c r="EU7" s="273"/>
      <c r="EV7" s="273"/>
      <c r="EW7" s="273"/>
      <c r="EX7" s="273"/>
      <c r="EY7" s="273"/>
      <c r="EZ7" s="273"/>
      <c r="FA7" s="273"/>
      <c r="FB7" s="273"/>
      <c r="FC7" s="273"/>
      <c r="FD7" s="273"/>
      <c r="FE7" s="273"/>
      <c r="FF7" s="273"/>
      <c r="FG7" s="273"/>
      <c r="FH7" s="273"/>
      <c r="FI7" s="273"/>
      <c r="FJ7" s="273"/>
      <c r="FK7" s="273"/>
      <c r="FL7" s="273"/>
      <c r="FM7" s="273"/>
      <c r="FN7" s="273"/>
      <c r="FO7" s="273"/>
      <c r="FP7" s="273"/>
      <c r="FQ7" s="273"/>
      <c r="FR7" s="273"/>
      <c r="FS7" s="273"/>
      <c r="FT7" s="273"/>
      <c r="FU7" s="273"/>
      <c r="FV7" s="273"/>
      <c r="FW7" s="273"/>
      <c r="FX7" s="273"/>
      <c r="FY7" s="273"/>
      <c r="FZ7" s="273"/>
      <c r="GA7" s="273"/>
      <c r="GB7" s="273"/>
      <c r="GC7" s="273"/>
      <c r="GD7" s="273"/>
      <c r="GE7" s="273"/>
      <c r="GF7" s="273"/>
      <c r="GG7" s="273"/>
      <c r="GH7" s="273"/>
      <c r="GI7" s="273"/>
      <c r="GJ7" s="273"/>
      <c r="GK7" s="273"/>
      <c r="GL7" s="273"/>
      <c r="GM7" s="273"/>
      <c r="GN7" s="273"/>
      <c r="GO7" s="273"/>
      <c r="GP7" s="273"/>
      <c r="GQ7" s="273"/>
      <c r="GR7" s="273"/>
      <c r="GS7" s="273"/>
      <c r="GT7" s="273"/>
      <c r="GU7" s="273"/>
      <c r="GV7" s="273"/>
      <c r="GW7" s="273"/>
      <c r="GX7" s="273"/>
      <c r="GY7" s="273"/>
      <c r="GZ7" s="273"/>
      <c r="HA7" s="273"/>
      <c r="HB7" s="273"/>
      <c r="HC7" s="273"/>
      <c r="HD7" s="273"/>
      <c r="HE7" s="273"/>
      <c r="HF7" s="273"/>
      <c r="HG7" s="273"/>
      <c r="HH7" s="273"/>
      <c r="HI7" s="273"/>
      <c r="HJ7" s="273"/>
      <c r="HK7" s="273"/>
      <c r="HL7" s="273"/>
      <c r="HM7" s="273"/>
      <c r="HN7" s="273"/>
      <c r="HO7" s="273"/>
      <c r="HP7" s="273"/>
      <c r="HQ7" s="273"/>
      <c r="HR7" s="273"/>
      <c r="HS7" s="273"/>
      <c r="HT7" s="273"/>
      <c r="HU7" s="273"/>
      <c r="HV7" s="273"/>
      <c r="HW7" s="273"/>
      <c r="HX7" s="273"/>
      <c r="HY7" s="273"/>
      <c r="HZ7" s="273"/>
      <c r="IA7" s="273"/>
      <c r="IB7" s="273"/>
      <c r="IC7" s="273"/>
      <c r="ID7" s="273"/>
      <c r="IE7" s="273"/>
      <c r="IF7" s="273"/>
      <c r="IG7" s="273"/>
      <c r="IH7" s="273"/>
      <c r="II7" s="273"/>
      <c r="IJ7" s="273"/>
      <c r="IK7" s="273"/>
      <c r="IL7" s="273"/>
      <c r="IM7" s="273"/>
      <c r="IN7" s="273"/>
      <c r="IO7" s="273"/>
      <c r="IP7" s="273"/>
      <c r="IQ7" s="273"/>
      <c r="IR7" s="273"/>
      <c r="IS7" s="273"/>
      <c r="IT7" s="273"/>
      <c r="IU7" s="273"/>
      <c r="IV7" s="273"/>
      <c r="IW7" s="152"/>
    </row>
    <row r="8" spans="1:257" ht="12" customHeight="1">
      <c r="A8" s="580"/>
      <c r="B8" s="643" t="s">
        <v>2</v>
      </c>
      <c r="C8" s="643" t="s">
        <v>5</v>
      </c>
      <c r="D8" s="643" t="s">
        <v>2</v>
      </c>
      <c r="E8" s="643" t="s">
        <v>2</v>
      </c>
      <c r="F8" s="643" t="s">
        <v>5</v>
      </c>
      <c r="G8" s="643" t="s">
        <v>2</v>
      </c>
      <c r="H8" s="643" t="s">
        <v>2</v>
      </c>
      <c r="I8" s="643" t="s">
        <v>5</v>
      </c>
      <c r="J8" s="643" t="s">
        <v>2</v>
      </c>
      <c r="K8" s="274"/>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c r="BU8" s="273"/>
      <c r="BV8" s="273"/>
      <c r="BW8" s="273"/>
      <c r="BX8" s="273"/>
      <c r="BY8" s="273"/>
      <c r="BZ8" s="273"/>
      <c r="CA8" s="273"/>
      <c r="CB8" s="273"/>
      <c r="CC8" s="273"/>
      <c r="CD8" s="273"/>
      <c r="CE8" s="273"/>
      <c r="CF8" s="273"/>
      <c r="CG8" s="273"/>
      <c r="CH8" s="273"/>
      <c r="CI8" s="273"/>
      <c r="CJ8" s="273"/>
      <c r="CK8" s="273"/>
      <c r="CL8" s="273"/>
      <c r="CM8" s="273"/>
      <c r="CN8" s="273"/>
      <c r="CO8" s="273"/>
      <c r="CP8" s="273"/>
      <c r="CQ8" s="273"/>
      <c r="CR8" s="273"/>
      <c r="CS8" s="273"/>
      <c r="CT8" s="273"/>
      <c r="CU8" s="273"/>
      <c r="CV8" s="273"/>
      <c r="CW8" s="273"/>
      <c r="CX8" s="273"/>
      <c r="CY8" s="273"/>
      <c r="CZ8" s="273"/>
      <c r="DA8" s="273"/>
      <c r="DB8" s="273"/>
      <c r="DC8" s="273"/>
      <c r="DD8" s="273"/>
      <c r="DE8" s="273"/>
      <c r="DF8" s="273"/>
      <c r="DG8" s="273"/>
      <c r="DH8" s="273"/>
      <c r="DI8" s="273"/>
      <c r="DJ8" s="273"/>
      <c r="DK8" s="273"/>
      <c r="DL8" s="273"/>
      <c r="DM8" s="273"/>
      <c r="DN8" s="273"/>
      <c r="DO8" s="273"/>
      <c r="DP8" s="273"/>
      <c r="DQ8" s="273"/>
      <c r="DR8" s="273"/>
      <c r="DS8" s="273"/>
      <c r="DT8" s="273"/>
      <c r="DU8" s="273"/>
      <c r="DV8" s="273"/>
      <c r="DW8" s="273"/>
      <c r="DX8" s="273"/>
      <c r="DY8" s="273"/>
      <c r="DZ8" s="273"/>
      <c r="EA8" s="273"/>
      <c r="EB8" s="273"/>
      <c r="EC8" s="273"/>
      <c r="ED8" s="273"/>
      <c r="EE8" s="273"/>
      <c r="EF8" s="273"/>
      <c r="EG8" s="273"/>
      <c r="EH8" s="273"/>
      <c r="EI8" s="273"/>
      <c r="EJ8" s="273"/>
      <c r="EK8" s="273"/>
      <c r="EL8" s="273"/>
      <c r="EM8" s="273"/>
      <c r="EN8" s="273"/>
      <c r="EO8" s="273"/>
      <c r="EP8" s="273"/>
      <c r="EQ8" s="273"/>
      <c r="ER8" s="273"/>
      <c r="ES8" s="273"/>
      <c r="ET8" s="273"/>
      <c r="EU8" s="273"/>
      <c r="EV8" s="273"/>
      <c r="EW8" s="273"/>
      <c r="EX8" s="273"/>
      <c r="EY8" s="273"/>
      <c r="EZ8" s="273"/>
      <c r="FA8" s="273"/>
      <c r="FB8" s="273"/>
      <c r="FC8" s="273"/>
      <c r="FD8" s="273"/>
      <c r="FE8" s="273"/>
      <c r="FF8" s="273"/>
      <c r="FG8" s="273"/>
      <c r="FH8" s="273"/>
      <c r="FI8" s="273"/>
      <c r="FJ8" s="273"/>
      <c r="FK8" s="273"/>
      <c r="FL8" s="273"/>
      <c r="FM8" s="273"/>
      <c r="FN8" s="273"/>
      <c r="FO8" s="273"/>
      <c r="FP8" s="273"/>
      <c r="FQ8" s="273"/>
      <c r="FR8" s="273"/>
      <c r="FS8" s="273"/>
      <c r="FT8" s="273"/>
      <c r="FU8" s="273"/>
      <c r="FV8" s="273"/>
      <c r="FW8" s="273"/>
      <c r="FX8" s="273"/>
      <c r="FY8" s="273"/>
      <c r="FZ8" s="273"/>
      <c r="GA8" s="273"/>
      <c r="GB8" s="273"/>
      <c r="GC8" s="273"/>
      <c r="GD8" s="273"/>
      <c r="GE8" s="273"/>
      <c r="GF8" s="273"/>
      <c r="GG8" s="273"/>
      <c r="GH8" s="273"/>
      <c r="GI8" s="273"/>
      <c r="GJ8" s="273"/>
      <c r="GK8" s="273"/>
      <c r="GL8" s="273"/>
      <c r="GM8" s="273"/>
      <c r="GN8" s="273"/>
      <c r="GO8" s="273"/>
      <c r="GP8" s="273"/>
      <c r="GQ8" s="273"/>
      <c r="GR8" s="273"/>
      <c r="GS8" s="273"/>
      <c r="GT8" s="273"/>
      <c r="GU8" s="273"/>
      <c r="GV8" s="273"/>
      <c r="GW8" s="273"/>
      <c r="GX8" s="273"/>
      <c r="GY8" s="273"/>
      <c r="GZ8" s="273"/>
      <c r="HA8" s="273"/>
      <c r="HB8" s="273"/>
      <c r="HC8" s="273"/>
      <c r="HD8" s="273"/>
      <c r="HE8" s="273"/>
      <c r="HF8" s="273"/>
      <c r="HG8" s="273"/>
      <c r="HH8" s="273"/>
      <c r="HI8" s="273"/>
      <c r="HJ8" s="273"/>
      <c r="HK8" s="273"/>
      <c r="HL8" s="273"/>
      <c r="HM8" s="273"/>
      <c r="HN8" s="273"/>
      <c r="HO8" s="273"/>
      <c r="HP8" s="273"/>
      <c r="HQ8" s="273"/>
      <c r="HR8" s="273"/>
      <c r="HS8" s="273"/>
      <c r="HT8" s="273"/>
      <c r="HU8" s="273"/>
      <c r="HV8" s="273"/>
      <c r="HW8" s="273"/>
      <c r="HX8" s="273"/>
      <c r="HY8" s="273"/>
      <c r="HZ8" s="273"/>
      <c r="IA8" s="273"/>
      <c r="IB8" s="273"/>
      <c r="IC8" s="273"/>
      <c r="ID8" s="273"/>
      <c r="IE8" s="273"/>
      <c r="IF8" s="273"/>
      <c r="IG8" s="273"/>
      <c r="IH8" s="273"/>
      <c r="II8" s="273"/>
      <c r="IJ8" s="273"/>
      <c r="IK8" s="273"/>
      <c r="IL8" s="273"/>
      <c r="IM8" s="273"/>
      <c r="IN8" s="273"/>
      <c r="IO8" s="273"/>
      <c r="IP8" s="273"/>
      <c r="IQ8" s="273"/>
      <c r="IR8" s="273"/>
      <c r="IS8" s="273"/>
      <c r="IT8" s="273"/>
      <c r="IU8" s="273"/>
      <c r="IV8" s="273"/>
      <c r="IW8" s="152"/>
    </row>
    <row r="9" spans="1:257" ht="12" customHeight="1">
      <c r="A9" s="581" t="s">
        <v>1</v>
      </c>
      <c r="B9" s="582" t="s">
        <v>237</v>
      </c>
      <c r="C9" s="582" t="s">
        <v>237</v>
      </c>
      <c r="D9" s="582" t="s">
        <v>233</v>
      </c>
      <c r="E9" s="582" t="s">
        <v>237</v>
      </c>
      <c r="F9" s="582" t="s">
        <v>237</v>
      </c>
      <c r="G9" s="582" t="s">
        <v>233</v>
      </c>
      <c r="H9" s="582" t="s">
        <v>237</v>
      </c>
      <c r="I9" s="582" t="s">
        <v>237</v>
      </c>
      <c r="J9" s="582" t="s">
        <v>233</v>
      </c>
      <c r="K9" s="274"/>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3"/>
      <c r="BV9" s="273"/>
      <c r="BW9" s="273"/>
      <c r="BX9" s="273"/>
      <c r="BY9" s="273"/>
      <c r="BZ9" s="273"/>
      <c r="CA9" s="273"/>
      <c r="CB9" s="273"/>
      <c r="CC9" s="273"/>
      <c r="CD9" s="273"/>
      <c r="CE9" s="273"/>
      <c r="CF9" s="273"/>
      <c r="CG9" s="273"/>
      <c r="CH9" s="273"/>
      <c r="CI9" s="273"/>
      <c r="CJ9" s="273"/>
      <c r="CK9" s="273"/>
      <c r="CL9" s="273"/>
      <c r="CM9" s="273"/>
      <c r="CN9" s="273"/>
      <c r="CO9" s="273"/>
      <c r="CP9" s="273"/>
      <c r="CQ9" s="273"/>
      <c r="CR9" s="273"/>
      <c r="CS9" s="273"/>
      <c r="CT9" s="273"/>
      <c r="CU9" s="273"/>
      <c r="CV9" s="273"/>
      <c r="CW9" s="273"/>
      <c r="CX9" s="273"/>
      <c r="CY9" s="273"/>
      <c r="CZ9" s="273"/>
      <c r="DA9" s="273"/>
      <c r="DB9" s="273"/>
      <c r="DC9" s="273"/>
      <c r="DD9" s="273"/>
      <c r="DE9" s="273"/>
      <c r="DF9" s="273"/>
      <c r="DG9" s="273"/>
      <c r="DH9" s="273"/>
      <c r="DI9" s="273"/>
      <c r="DJ9" s="273"/>
      <c r="DK9" s="273"/>
      <c r="DL9" s="273"/>
      <c r="DM9" s="273"/>
      <c r="DN9" s="273"/>
      <c r="DO9" s="273"/>
      <c r="DP9" s="273"/>
      <c r="DQ9" s="273"/>
      <c r="DR9" s="273"/>
      <c r="DS9" s="273"/>
      <c r="DT9" s="273"/>
      <c r="DU9" s="273"/>
      <c r="DV9" s="273"/>
      <c r="DW9" s="273"/>
      <c r="DX9" s="273"/>
      <c r="DY9" s="273"/>
      <c r="DZ9" s="273"/>
      <c r="EA9" s="273"/>
      <c r="EB9" s="273"/>
      <c r="EC9" s="273"/>
      <c r="ED9" s="273"/>
      <c r="EE9" s="273"/>
      <c r="EF9" s="273"/>
      <c r="EG9" s="273"/>
      <c r="EH9" s="273"/>
      <c r="EI9" s="273"/>
      <c r="EJ9" s="273"/>
      <c r="EK9" s="273"/>
      <c r="EL9" s="273"/>
      <c r="EM9" s="273"/>
      <c r="EN9" s="273"/>
      <c r="EO9" s="273"/>
      <c r="EP9" s="273"/>
      <c r="EQ9" s="273"/>
      <c r="ER9" s="273"/>
      <c r="ES9" s="273"/>
      <c r="ET9" s="273"/>
      <c r="EU9" s="273"/>
      <c r="EV9" s="273"/>
      <c r="EW9" s="273"/>
      <c r="EX9" s="273"/>
      <c r="EY9" s="273"/>
      <c r="EZ9" s="273"/>
      <c r="FA9" s="273"/>
      <c r="FB9" s="273"/>
      <c r="FC9" s="273"/>
      <c r="FD9" s="273"/>
      <c r="FE9" s="273"/>
      <c r="FF9" s="273"/>
      <c r="FG9" s="273"/>
      <c r="FH9" s="273"/>
      <c r="FI9" s="273"/>
      <c r="FJ9" s="273"/>
      <c r="FK9" s="273"/>
      <c r="FL9" s="273"/>
      <c r="FM9" s="273"/>
      <c r="FN9" s="273"/>
      <c r="FO9" s="273"/>
      <c r="FP9" s="273"/>
      <c r="FQ9" s="273"/>
      <c r="FR9" s="273"/>
      <c r="FS9" s="273"/>
      <c r="FT9" s="273"/>
      <c r="FU9" s="273"/>
      <c r="FV9" s="273"/>
      <c r="FW9" s="273"/>
      <c r="FX9" s="273"/>
      <c r="FY9" s="273"/>
      <c r="FZ9" s="273"/>
      <c r="GA9" s="273"/>
      <c r="GB9" s="273"/>
      <c r="GC9" s="273"/>
      <c r="GD9" s="273"/>
      <c r="GE9" s="273"/>
      <c r="GF9" s="273"/>
      <c r="GG9" s="273"/>
      <c r="GH9" s="273"/>
      <c r="GI9" s="273"/>
      <c r="GJ9" s="273"/>
      <c r="GK9" s="273"/>
      <c r="GL9" s="273"/>
      <c r="GM9" s="273"/>
      <c r="GN9" s="273"/>
      <c r="GO9" s="273"/>
      <c r="GP9" s="273"/>
      <c r="GQ9" s="273"/>
      <c r="GR9" s="273"/>
      <c r="GS9" s="273"/>
      <c r="GT9" s="273"/>
      <c r="GU9" s="273"/>
      <c r="GV9" s="273"/>
      <c r="GW9" s="273"/>
      <c r="GX9" s="273"/>
      <c r="GY9" s="273"/>
      <c r="GZ9" s="273"/>
      <c r="HA9" s="273"/>
      <c r="HB9" s="273"/>
      <c r="HC9" s="273"/>
      <c r="HD9" s="273"/>
      <c r="HE9" s="273"/>
      <c r="HF9" s="273"/>
      <c r="HG9" s="273"/>
      <c r="HH9" s="273"/>
      <c r="HI9" s="273"/>
      <c r="HJ9" s="273"/>
      <c r="HK9" s="273"/>
      <c r="HL9" s="273"/>
      <c r="HM9" s="273"/>
      <c r="HN9" s="273"/>
      <c r="HO9" s="273"/>
      <c r="HP9" s="273"/>
      <c r="HQ9" s="273"/>
      <c r="HR9" s="273"/>
      <c r="HS9" s="273"/>
      <c r="HT9" s="273"/>
      <c r="HU9" s="273"/>
      <c r="HV9" s="273"/>
      <c r="HW9" s="273"/>
      <c r="HX9" s="273"/>
      <c r="HY9" s="273"/>
      <c r="HZ9" s="273"/>
      <c r="IA9" s="273"/>
      <c r="IB9" s="273"/>
      <c r="IC9" s="273"/>
      <c r="ID9" s="273"/>
      <c r="IE9" s="273"/>
      <c r="IF9" s="273"/>
      <c r="IG9" s="273"/>
      <c r="IH9" s="273"/>
      <c r="II9" s="273"/>
      <c r="IJ9" s="273"/>
      <c r="IK9" s="273"/>
      <c r="IL9" s="273"/>
      <c r="IM9" s="273"/>
      <c r="IN9" s="273"/>
      <c r="IO9" s="273"/>
      <c r="IP9" s="273"/>
      <c r="IQ9" s="273"/>
      <c r="IR9" s="273"/>
      <c r="IS9" s="273"/>
      <c r="IT9" s="273"/>
      <c r="IU9" s="273"/>
      <c r="IV9" s="273"/>
      <c r="IW9" s="152"/>
    </row>
    <row r="10" spans="1:257" ht="12" customHeight="1">
      <c r="A10" s="448" t="s">
        <v>157</v>
      </c>
      <c r="B10" s="583">
        <v>6509.7409639999996</v>
      </c>
      <c r="C10" s="584">
        <v>6088</v>
      </c>
      <c r="D10" s="641">
        <v>6526.4388069999995</v>
      </c>
      <c r="E10" s="583">
        <v>2955.0726420000001</v>
      </c>
      <c r="F10" s="584">
        <v>2736</v>
      </c>
      <c r="G10" s="642">
        <v>2801.4631130000002</v>
      </c>
      <c r="H10" s="583">
        <v>3554.6683219999995</v>
      </c>
      <c r="I10" s="584">
        <v>3352</v>
      </c>
      <c r="J10" s="583">
        <v>3724.9756939999993</v>
      </c>
      <c r="K10" s="275"/>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3"/>
      <c r="CL10" s="273"/>
      <c r="CM10" s="273"/>
      <c r="CN10" s="273"/>
      <c r="CO10" s="273"/>
      <c r="CP10" s="273"/>
      <c r="CQ10" s="273"/>
      <c r="CR10" s="273"/>
      <c r="CS10" s="273"/>
      <c r="CT10" s="273"/>
      <c r="CU10" s="273"/>
      <c r="CV10" s="273"/>
      <c r="CW10" s="273"/>
      <c r="CX10" s="273"/>
      <c r="CY10" s="273"/>
      <c r="CZ10" s="273"/>
      <c r="DA10" s="273"/>
      <c r="DB10" s="273"/>
      <c r="DC10" s="273"/>
      <c r="DD10" s="273"/>
      <c r="DE10" s="273"/>
      <c r="DF10" s="273"/>
      <c r="DG10" s="273"/>
      <c r="DH10" s="273"/>
      <c r="DI10" s="273"/>
      <c r="DJ10" s="273"/>
      <c r="DK10" s="273"/>
      <c r="DL10" s="273"/>
      <c r="DM10" s="273"/>
      <c r="DN10" s="273"/>
      <c r="DO10" s="273"/>
      <c r="DP10" s="273"/>
      <c r="DQ10" s="273"/>
      <c r="DR10" s="273"/>
      <c r="DS10" s="273"/>
      <c r="DT10" s="273"/>
      <c r="DU10" s="273"/>
      <c r="DV10" s="273"/>
      <c r="DW10" s="273"/>
      <c r="DX10" s="273"/>
      <c r="DY10" s="273"/>
      <c r="DZ10" s="273"/>
      <c r="EA10" s="273"/>
      <c r="EB10" s="273"/>
      <c r="EC10" s="273"/>
      <c r="ED10" s="273"/>
      <c r="EE10" s="273"/>
      <c r="EF10" s="273"/>
      <c r="EG10" s="273"/>
      <c r="EH10" s="273"/>
      <c r="EI10" s="273"/>
      <c r="EJ10" s="273"/>
      <c r="EK10" s="273"/>
      <c r="EL10" s="273"/>
      <c r="EM10" s="273"/>
      <c r="EN10" s="273"/>
      <c r="EO10" s="273"/>
      <c r="EP10" s="273"/>
      <c r="EQ10" s="273"/>
      <c r="ER10" s="273"/>
      <c r="ES10" s="273"/>
      <c r="ET10" s="273"/>
      <c r="EU10" s="273"/>
      <c r="EV10" s="273"/>
      <c r="EW10" s="273"/>
      <c r="EX10" s="273"/>
      <c r="EY10" s="273"/>
      <c r="EZ10" s="273"/>
      <c r="FA10" s="273"/>
      <c r="FB10" s="273"/>
      <c r="FC10" s="273"/>
      <c r="FD10" s="273"/>
      <c r="FE10" s="273"/>
      <c r="FF10" s="273"/>
      <c r="FG10" s="273"/>
      <c r="FH10" s="273"/>
      <c r="FI10" s="273"/>
      <c r="FJ10" s="273"/>
      <c r="FK10" s="273"/>
      <c r="FL10" s="273"/>
      <c r="FM10" s="273"/>
      <c r="FN10" s="273"/>
      <c r="FO10" s="273"/>
      <c r="FP10" s="273"/>
      <c r="FQ10" s="273"/>
      <c r="FR10" s="273"/>
      <c r="FS10" s="273"/>
      <c r="FT10" s="273"/>
      <c r="FU10" s="273"/>
      <c r="FV10" s="273"/>
      <c r="FW10" s="273"/>
      <c r="FX10" s="273"/>
      <c r="FY10" s="273"/>
      <c r="FZ10" s="273"/>
      <c r="GA10" s="273"/>
      <c r="GB10" s="273"/>
      <c r="GC10" s="273"/>
      <c r="GD10" s="273"/>
      <c r="GE10" s="273"/>
      <c r="GF10" s="273"/>
      <c r="GG10" s="273"/>
      <c r="GH10" s="273"/>
      <c r="GI10" s="273"/>
      <c r="GJ10" s="273"/>
      <c r="GK10" s="273"/>
      <c r="GL10" s="273"/>
      <c r="GM10" s="273"/>
      <c r="GN10" s="273"/>
      <c r="GO10" s="273"/>
      <c r="GP10" s="273"/>
      <c r="GQ10" s="273"/>
      <c r="GR10" s="273"/>
      <c r="GS10" s="273"/>
      <c r="GT10" s="273"/>
      <c r="GU10" s="273"/>
      <c r="GV10" s="273"/>
      <c r="GW10" s="273"/>
      <c r="GX10" s="273"/>
      <c r="GY10" s="273"/>
      <c r="GZ10" s="273"/>
      <c r="HA10" s="273"/>
      <c r="HB10" s="273"/>
      <c r="HC10" s="273"/>
      <c r="HD10" s="273"/>
      <c r="HE10" s="273"/>
      <c r="HF10" s="273"/>
      <c r="HG10" s="273"/>
      <c r="HH10" s="273"/>
      <c r="HI10" s="273"/>
      <c r="HJ10" s="273"/>
      <c r="HK10" s="273"/>
      <c r="HL10" s="273"/>
      <c r="HM10" s="273"/>
      <c r="HN10" s="273"/>
      <c r="HO10" s="273"/>
      <c r="HP10" s="273"/>
      <c r="HQ10" s="273"/>
      <c r="HR10" s="273"/>
      <c r="HS10" s="273"/>
      <c r="HT10" s="273"/>
      <c r="HU10" s="273"/>
      <c r="HV10" s="273"/>
      <c r="HW10" s="273"/>
      <c r="HX10" s="273"/>
      <c r="HY10" s="273"/>
      <c r="HZ10" s="273"/>
      <c r="IA10" s="273"/>
      <c r="IB10" s="273"/>
      <c r="IC10" s="273"/>
      <c r="ID10" s="273"/>
      <c r="IE10" s="273"/>
      <c r="IF10" s="273"/>
      <c r="IG10" s="273"/>
      <c r="IH10" s="273"/>
      <c r="II10" s="273"/>
      <c r="IJ10" s="273"/>
      <c r="IK10" s="273"/>
      <c r="IL10" s="273"/>
      <c r="IM10" s="273"/>
      <c r="IN10" s="273"/>
      <c r="IO10" s="273"/>
      <c r="IP10" s="273"/>
      <c r="IQ10" s="273"/>
      <c r="IR10" s="273"/>
      <c r="IS10" s="273"/>
      <c r="IT10" s="273"/>
      <c r="IU10" s="273"/>
      <c r="IV10" s="273"/>
      <c r="IW10" s="152"/>
    </row>
    <row r="11" spans="1:257" ht="12" customHeight="1">
      <c r="A11" s="451" t="s">
        <v>226</v>
      </c>
      <c r="B11" s="583">
        <v>8367.7071969999997</v>
      </c>
      <c r="C11" s="584">
        <v>6818</v>
      </c>
      <c r="D11" s="641">
        <v>5620.0933589999995</v>
      </c>
      <c r="E11" s="583">
        <v>1983.7210419999999</v>
      </c>
      <c r="F11" s="584">
        <v>1677</v>
      </c>
      <c r="G11" s="642">
        <v>848.26209600000004</v>
      </c>
      <c r="H11" s="583">
        <v>6383.9861549999996</v>
      </c>
      <c r="I11" s="584">
        <v>5141</v>
      </c>
      <c r="J11" s="583">
        <v>4771.8312629999991</v>
      </c>
      <c r="K11" s="275"/>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73"/>
      <c r="BU11" s="273"/>
      <c r="BV11" s="273"/>
      <c r="BW11" s="273"/>
      <c r="BX11" s="273"/>
      <c r="BY11" s="273"/>
      <c r="BZ11" s="273"/>
      <c r="CA11" s="273"/>
      <c r="CB11" s="273"/>
      <c r="CC11" s="273"/>
      <c r="CD11" s="273"/>
      <c r="CE11" s="273"/>
      <c r="CF11" s="273"/>
      <c r="CG11" s="273"/>
      <c r="CH11" s="273"/>
      <c r="CI11" s="273"/>
      <c r="CJ11" s="273"/>
      <c r="CK11" s="273"/>
      <c r="CL11" s="273"/>
      <c r="CM11" s="273"/>
      <c r="CN11" s="273"/>
      <c r="CO11" s="273"/>
      <c r="CP11" s="273"/>
      <c r="CQ11" s="273"/>
      <c r="CR11" s="273"/>
      <c r="CS11" s="273"/>
      <c r="CT11" s="273"/>
      <c r="CU11" s="273"/>
      <c r="CV11" s="273"/>
      <c r="CW11" s="273"/>
      <c r="CX11" s="273"/>
      <c r="CY11" s="273"/>
      <c r="CZ11" s="273"/>
      <c r="DA11" s="273"/>
      <c r="DB11" s="273"/>
      <c r="DC11" s="273"/>
      <c r="DD11" s="273"/>
      <c r="DE11" s="273"/>
      <c r="DF11" s="273"/>
      <c r="DG11" s="273"/>
      <c r="DH11" s="273"/>
      <c r="DI11" s="273"/>
      <c r="DJ11" s="273"/>
      <c r="DK11" s="273"/>
      <c r="DL11" s="273"/>
      <c r="DM11" s="273"/>
      <c r="DN11" s="273"/>
      <c r="DO11" s="273"/>
      <c r="DP11" s="273"/>
      <c r="DQ11" s="273"/>
      <c r="DR11" s="273"/>
      <c r="DS11" s="273"/>
      <c r="DT11" s="273"/>
      <c r="DU11" s="273"/>
      <c r="DV11" s="273"/>
      <c r="DW11" s="273"/>
      <c r="DX11" s="273"/>
      <c r="DY11" s="273"/>
      <c r="DZ11" s="273"/>
      <c r="EA11" s="273"/>
      <c r="EB11" s="273"/>
      <c r="EC11" s="273"/>
      <c r="ED11" s="273"/>
      <c r="EE11" s="273"/>
      <c r="EF11" s="273"/>
      <c r="EG11" s="273"/>
      <c r="EH11" s="273"/>
      <c r="EI11" s="273"/>
      <c r="EJ11" s="273"/>
      <c r="EK11" s="273"/>
      <c r="EL11" s="273"/>
      <c r="EM11" s="273"/>
      <c r="EN11" s="273"/>
      <c r="EO11" s="273"/>
      <c r="EP11" s="273"/>
      <c r="EQ11" s="273"/>
      <c r="ER11" s="273"/>
      <c r="ES11" s="273"/>
      <c r="ET11" s="273"/>
      <c r="EU11" s="273"/>
      <c r="EV11" s="273"/>
      <c r="EW11" s="273"/>
      <c r="EX11" s="273"/>
      <c r="EY11" s="273"/>
      <c r="EZ11" s="273"/>
      <c r="FA11" s="273"/>
      <c r="FB11" s="273"/>
      <c r="FC11" s="273"/>
      <c r="FD11" s="273"/>
      <c r="FE11" s="273"/>
      <c r="FF11" s="273"/>
      <c r="FG11" s="273"/>
      <c r="FH11" s="273"/>
      <c r="FI11" s="273"/>
      <c r="FJ11" s="273"/>
      <c r="FK11" s="273"/>
      <c r="FL11" s="273"/>
      <c r="FM11" s="273"/>
      <c r="FN11" s="273"/>
      <c r="FO11" s="273"/>
      <c r="FP11" s="273"/>
      <c r="FQ11" s="273"/>
      <c r="FR11" s="273"/>
      <c r="FS11" s="273"/>
      <c r="FT11" s="273"/>
      <c r="FU11" s="273"/>
      <c r="FV11" s="273"/>
      <c r="FW11" s="273"/>
      <c r="FX11" s="273"/>
      <c r="FY11" s="273"/>
      <c r="FZ11" s="273"/>
      <c r="GA11" s="273"/>
      <c r="GB11" s="273"/>
      <c r="GC11" s="273"/>
      <c r="GD11" s="273"/>
      <c r="GE11" s="273"/>
      <c r="GF11" s="273"/>
      <c r="GG11" s="273"/>
      <c r="GH11" s="273"/>
      <c r="GI11" s="273"/>
      <c r="GJ11" s="273"/>
      <c r="GK11" s="273"/>
      <c r="GL11" s="273"/>
      <c r="GM11" s="273"/>
      <c r="GN11" s="273"/>
      <c r="GO11" s="273"/>
      <c r="GP11" s="273"/>
      <c r="GQ11" s="273"/>
      <c r="GR11" s="273"/>
      <c r="GS11" s="273"/>
      <c r="GT11" s="273"/>
      <c r="GU11" s="273"/>
      <c r="GV11" s="273"/>
      <c r="GW11" s="273"/>
      <c r="GX11" s="273"/>
      <c r="GY11" s="273"/>
      <c r="GZ11" s="273"/>
      <c r="HA11" s="273"/>
      <c r="HB11" s="273"/>
      <c r="HC11" s="273"/>
      <c r="HD11" s="273"/>
      <c r="HE11" s="273"/>
      <c r="HF11" s="273"/>
      <c r="HG11" s="273"/>
      <c r="HH11" s="273"/>
      <c r="HI11" s="273"/>
      <c r="HJ11" s="273"/>
      <c r="HK11" s="273"/>
      <c r="HL11" s="273"/>
      <c r="HM11" s="273"/>
      <c r="HN11" s="273"/>
      <c r="HO11" s="273"/>
      <c r="HP11" s="273"/>
      <c r="HQ11" s="273"/>
      <c r="HR11" s="273"/>
      <c r="HS11" s="273"/>
      <c r="HT11" s="273"/>
      <c r="HU11" s="273"/>
      <c r="HV11" s="273"/>
      <c r="HW11" s="273"/>
      <c r="HX11" s="273"/>
      <c r="HY11" s="273"/>
      <c r="HZ11" s="273"/>
      <c r="IA11" s="273"/>
      <c r="IB11" s="273"/>
      <c r="IC11" s="273"/>
      <c r="ID11" s="273"/>
      <c r="IE11" s="273"/>
      <c r="IF11" s="273"/>
      <c r="IG11" s="273"/>
      <c r="IH11" s="273"/>
      <c r="II11" s="273"/>
      <c r="IJ11" s="273"/>
      <c r="IK11" s="273"/>
      <c r="IL11" s="273"/>
      <c r="IM11" s="273"/>
      <c r="IN11" s="273"/>
      <c r="IO11" s="273"/>
      <c r="IP11" s="273"/>
      <c r="IQ11" s="273"/>
      <c r="IR11" s="273"/>
      <c r="IS11" s="273"/>
      <c r="IT11" s="273"/>
      <c r="IU11" s="273"/>
      <c r="IV11" s="273"/>
      <c r="IW11" s="152"/>
    </row>
    <row r="12" spans="1:257" ht="12" customHeight="1">
      <c r="A12" s="451" t="s">
        <v>72</v>
      </c>
      <c r="B12" s="583">
        <v>5418.9186300000001</v>
      </c>
      <c r="C12" s="584">
        <v>5442</v>
      </c>
      <c r="D12" s="641">
        <v>4934.4426990000002</v>
      </c>
      <c r="E12" s="583">
        <v>1710.642726</v>
      </c>
      <c r="F12" s="584">
        <v>1644</v>
      </c>
      <c r="G12" s="642">
        <v>1705.4380530000001</v>
      </c>
      <c r="H12" s="583">
        <v>3708.2759040000001</v>
      </c>
      <c r="I12" s="584">
        <v>3798</v>
      </c>
      <c r="J12" s="583">
        <v>3229.0046460000003</v>
      </c>
      <c r="K12" s="275"/>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c r="BX12" s="273"/>
      <c r="BY12" s="273"/>
      <c r="BZ12" s="273"/>
      <c r="CA12" s="273"/>
      <c r="CB12" s="273"/>
      <c r="CC12" s="273"/>
      <c r="CD12" s="273"/>
      <c r="CE12" s="273"/>
      <c r="CF12" s="273"/>
      <c r="CG12" s="273"/>
      <c r="CH12" s="273"/>
      <c r="CI12" s="273"/>
      <c r="CJ12" s="273"/>
      <c r="CK12" s="273"/>
      <c r="CL12" s="273"/>
      <c r="CM12" s="273"/>
      <c r="CN12" s="273"/>
      <c r="CO12" s="273"/>
      <c r="CP12" s="273"/>
      <c r="CQ12" s="273"/>
      <c r="CR12" s="273"/>
      <c r="CS12" s="273"/>
      <c r="CT12" s="273"/>
      <c r="CU12" s="273"/>
      <c r="CV12" s="273"/>
      <c r="CW12" s="273"/>
      <c r="CX12" s="273"/>
      <c r="CY12" s="273"/>
      <c r="CZ12" s="273"/>
      <c r="DA12" s="273"/>
      <c r="DB12" s="273"/>
      <c r="DC12" s="273"/>
      <c r="DD12" s="273"/>
      <c r="DE12" s="273"/>
      <c r="DF12" s="273"/>
      <c r="DG12" s="273"/>
      <c r="DH12" s="273"/>
      <c r="DI12" s="273"/>
      <c r="DJ12" s="273"/>
      <c r="DK12" s="273"/>
      <c r="DL12" s="273"/>
      <c r="DM12" s="273"/>
      <c r="DN12" s="273"/>
      <c r="DO12" s="273"/>
      <c r="DP12" s="273"/>
      <c r="DQ12" s="273"/>
      <c r="DR12" s="273"/>
      <c r="DS12" s="273"/>
      <c r="DT12" s="273"/>
      <c r="DU12" s="273"/>
      <c r="DV12" s="273"/>
      <c r="DW12" s="273"/>
      <c r="DX12" s="273"/>
      <c r="DY12" s="273"/>
      <c r="DZ12" s="273"/>
      <c r="EA12" s="273"/>
      <c r="EB12" s="273"/>
      <c r="EC12" s="273"/>
      <c r="ED12" s="273"/>
      <c r="EE12" s="273"/>
      <c r="EF12" s="273"/>
      <c r="EG12" s="273"/>
      <c r="EH12" s="273"/>
      <c r="EI12" s="273"/>
      <c r="EJ12" s="273"/>
      <c r="EK12" s="273"/>
      <c r="EL12" s="273"/>
      <c r="EM12" s="273"/>
      <c r="EN12" s="273"/>
      <c r="EO12" s="273"/>
      <c r="EP12" s="273"/>
      <c r="EQ12" s="273"/>
      <c r="ER12" s="273"/>
      <c r="ES12" s="273"/>
      <c r="ET12" s="273"/>
      <c r="EU12" s="273"/>
      <c r="EV12" s="273"/>
      <c r="EW12" s="273"/>
      <c r="EX12" s="273"/>
      <c r="EY12" s="273"/>
      <c r="EZ12" s="273"/>
      <c r="FA12" s="273"/>
      <c r="FB12" s="273"/>
      <c r="FC12" s="273"/>
      <c r="FD12" s="273"/>
      <c r="FE12" s="273"/>
      <c r="FF12" s="273"/>
      <c r="FG12" s="273"/>
      <c r="FH12" s="273"/>
      <c r="FI12" s="273"/>
      <c r="FJ12" s="273"/>
      <c r="FK12" s="273"/>
      <c r="FL12" s="273"/>
      <c r="FM12" s="273"/>
      <c r="FN12" s="273"/>
      <c r="FO12" s="273"/>
      <c r="FP12" s="273"/>
      <c r="FQ12" s="273"/>
      <c r="FR12" s="273"/>
      <c r="FS12" s="273"/>
      <c r="FT12" s="273"/>
      <c r="FU12" s="273"/>
      <c r="FV12" s="273"/>
      <c r="FW12" s="273"/>
      <c r="FX12" s="273"/>
      <c r="FY12" s="273"/>
      <c r="FZ12" s="273"/>
      <c r="GA12" s="273"/>
      <c r="GB12" s="273"/>
      <c r="GC12" s="273"/>
      <c r="GD12" s="273"/>
      <c r="GE12" s="273"/>
      <c r="GF12" s="273"/>
      <c r="GG12" s="273"/>
      <c r="GH12" s="273"/>
      <c r="GI12" s="273"/>
      <c r="GJ12" s="273"/>
      <c r="GK12" s="273"/>
      <c r="GL12" s="273"/>
      <c r="GM12" s="273"/>
      <c r="GN12" s="273"/>
      <c r="GO12" s="273"/>
      <c r="GP12" s="273"/>
      <c r="GQ12" s="273"/>
      <c r="GR12" s="273"/>
      <c r="GS12" s="273"/>
      <c r="GT12" s="273"/>
      <c r="GU12" s="273"/>
      <c r="GV12" s="273"/>
      <c r="GW12" s="273"/>
      <c r="GX12" s="273"/>
      <c r="GY12" s="273"/>
      <c r="GZ12" s="273"/>
      <c r="HA12" s="273"/>
      <c r="HB12" s="273"/>
      <c r="HC12" s="273"/>
      <c r="HD12" s="273"/>
      <c r="HE12" s="273"/>
      <c r="HF12" s="273"/>
      <c r="HG12" s="273"/>
      <c r="HH12" s="273"/>
      <c r="HI12" s="273"/>
      <c r="HJ12" s="273"/>
      <c r="HK12" s="273"/>
      <c r="HL12" s="273"/>
      <c r="HM12" s="273"/>
      <c r="HN12" s="273"/>
      <c r="HO12" s="273"/>
      <c r="HP12" s="273"/>
      <c r="HQ12" s="273"/>
      <c r="HR12" s="273"/>
      <c r="HS12" s="273"/>
      <c r="HT12" s="273"/>
      <c r="HU12" s="273"/>
      <c r="HV12" s="273"/>
      <c r="HW12" s="273"/>
      <c r="HX12" s="273"/>
      <c r="HY12" s="273"/>
      <c r="HZ12" s="273"/>
      <c r="IA12" s="273"/>
      <c r="IB12" s="273"/>
      <c r="IC12" s="273"/>
      <c r="ID12" s="273"/>
      <c r="IE12" s="273"/>
      <c r="IF12" s="273"/>
      <c r="IG12" s="273"/>
      <c r="IH12" s="273"/>
      <c r="II12" s="273"/>
      <c r="IJ12" s="273"/>
      <c r="IK12" s="273"/>
      <c r="IL12" s="273"/>
      <c r="IM12" s="273"/>
      <c r="IN12" s="273"/>
      <c r="IO12" s="273"/>
      <c r="IP12" s="273"/>
      <c r="IQ12" s="273"/>
      <c r="IR12" s="273"/>
      <c r="IS12" s="273"/>
      <c r="IT12" s="273"/>
      <c r="IU12" s="273"/>
      <c r="IV12" s="273"/>
      <c r="IW12" s="152"/>
    </row>
    <row r="13" spans="1:257" ht="12" customHeight="1">
      <c r="A13" s="451" t="s">
        <v>82</v>
      </c>
      <c r="B13" s="583">
        <v>2925.2983979999999</v>
      </c>
      <c r="C13" s="584">
        <v>2844</v>
      </c>
      <c r="D13" s="641">
        <v>3066.6134269999998</v>
      </c>
      <c r="E13" s="583">
        <v>697.91605300000003</v>
      </c>
      <c r="F13" s="584">
        <v>814</v>
      </c>
      <c r="G13" s="642">
        <v>1146.665992</v>
      </c>
      <c r="H13" s="583">
        <v>2227.382345</v>
      </c>
      <c r="I13" s="584">
        <v>2030</v>
      </c>
      <c r="J13" s="583">
        <v>1919.9474349999998</v>
      </c>
      <c r="K13" s="275"/>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273"/>
      <c r="BQ13" s="273"/>
      <c r="BR13" s="273"/>
      <c r="BS13" s="273"/>
      <c r="BT13" s="273"/>
      <c r="BU13" s="273"/>
      <c r="BV13" s="273"/>
      <c r="BW13" s="273"/>
      <c r="BX13" s="273"/>
      <c r="BY13" s="273"/>
      <c r="BZ13" s="273"/>
      <c r="CA13" s="273"/>
      <c r="CB13" s="273"/>
      <c r="CC13" s="273"/>
      <c r="CD13" s="273"/>
      <c r="CE13" s="273"/>
      <c r="CF13" s="273"/>
      <c r="CG13" s="273"/>
      <c r="CH13" s="273"/>
      <c r="CI13" s="273"/>
      <c r="CJ13" s="273"/>
      <c r="CK13" s="273"/>
      <c r="CL13" s="273"/>
      <c r="CM13" s="273"/>
      <c r="CN13" s="273"/>
      <c r="CO13" s="273"/>
      <c r="CP13" s="273"/>
      <c r="CQ13" s="273"/>
      <c r="CR13" s="273"/>
      <c r="CS13" s="273"/>
      <c r="CT13" s="273"/>
      <c r="CU13" s="273"/>
      <c r="CV13" s="273"/>
      <c r="CW13" s="273"/>
      <c r="CX13" s="273"/>
      <c r="CY13" s="273"/>
      <c r="CZ13" s="273"/>
      <c r="DA13" s="273"/>
      <c r="DB13" s="273"/>
      <c r="DC13" s="273"/>
      <c r="DD13" s="273"/>
      <c r="DE13" s="273"/>
      <c r="DF13" s="273"/>
      <c r="DG13" s="273"/>
      <c r="DH13" s="273"/>
      <c r="DI13" s="273"/>
      <c r="DJ13" s="273"/>
      <c r="DK13" s="273"/>
      <c r="DL13" s="273"/>
      <c r="DM13" s="273"/>
      <c r="DN13" s="273"/>
      <c r="DO13" s="273"/>
      <c r="DP13" s="273"/>
      <c r="DQ13" s="273"/>
      <c r="DR13" s="273"/>
      <c r="DS13" s="273"/>
      <c r="DT13" s="273"/>
      <c r="DU13" s="273"/>
      <c r="DV13" s="273"/>
      <c r="DW13" s="273"/>
      <c r="DX13" s="273"/>
      <c r="DY13" s="273"/>
      <c r="DZ13" s="273"/>
      <c r="EA13" s="273"/>
      <c r="EB13" s="273"/>
      <c r="EC13" s="273"/>
      <c r="ED13" s="273"/>
      <c r="EE13" s="273"/>
      <c r="EF13" s="273"/>
      <c r="EG13" s="273"/>
      <c r="EH13" s="273"/>
      <c r="EI13" s="273"/>
      <c r="EJ13" s="273"/>
      <c r="EK13" s="273"/>
      <c r="EL13" s="273"/>
      <c r="EM13" s="273"/>
      <c r="EN13" s="273"/>
      <c r="EO13" s="273"/>
      <c r="EP13" s="273"/>
      <c r="EQ13" s="273"/>
      <c r="ER13" s="273"/>
      <c r="ES13" s="273"/>
      <c r="ET13" s="273"/>
      <c r="EU13" s="273"/>
      <c r="EV13" s="273"/>
      <c r="EW13" s="273"/>
      <c r="EX13" s="273"/>
      <c r="EY13" s="273"/>
      <c r="EZ13" s="273"/>
      <c r="FA13" s="273"/>
      <c r="FB13" s="273"/>
      <c r="FC13" s="273"/>
      <c r="FD13" s="273"/>
      <c r="FE13" s="273"/>
      <c r="FF13" s="273"/>
      <c r="FG13" s="273"/>
      <c r="FH13" s="273"/>
      <c r="FI13" s="273"/>
      <c r="FJ13" s="273"/>
      <c r="FK13" s="273"/>
      <c r="FL13" s="273"/>
      <c r="FM13" s="273"/>
      <c r="FN13" s="273"/>
      <c r="FO13" s="273"/>
      <c r="FP13" s="273"/>
      <c r="FQ13" s="273"/>
      <c r="FR13" s="273"/>
      <c r="FS13" s="273"/>
      <c r="FT13" s="273"/>
      <c r="FU13" s="273"/>
      <c r="FV13" s="273"/>
      <c r="FW13" s="273"/>
      <c r="FX13" s="273"/>
      <c r="FY13" s="273"/>
      <c r="FZ13" s="273"/>
      <c r="GA13" s="273"/>
      <c r="GB13" s="273"/>
      <c r="GC13" s="273"/>
      <c r="GD13" s="273"/>
      <c r="GE13" s="273"/>
      <c r="GF13" s="273"/>
      <c r="GG13" s="273"/>
      <c r="GH13" s="273"/>
      <c r="GI13" s="273"/>
      <c r="GJ13" s="273"/>
      <c r="GK13" s="273"/>
      <c r="GL13" s="273"/>
      <c r="GM13" s="273"/>
      <c r="GN13" s="273"/>
      <c r="GO13" s="273"/>
      <c r="GP13" s="273"/>
      <c r="GQ13" s="273"/>
      <c r="GR13" s="273"/>
      <c r="GS13" s="273"/>
      <c r="GT13" s="273"/>
      <c r="GU13" s="273"/>
      <c r="GV13" s="273"/>
      <c r="GW13" s="273"/>
      <c r="GX13" s="273"/>
      <c r="GY13" s="273"/>
      <c r="GZ13" s="273"/>
      <c r="HA13" s="273"/>
      <c r="HB13" s="273"/>
      <c r="HC13" s="273"/>
      <c r="HD13" s="273"/>
      <c r="HE13" s="273"/>
      <c r="HF13" s="273"/>
      <c r="HG13" s="273"/>
      <c r="HH13" s="273"/>
      <c r="HI13" s="273"/>
      <c r="HJ13" s="273"/>
      <c r="HK13" s="273"/>
      <c r="HL13" s="273"/>
      <c r="HM13" s="273"/>
      <c r="HN13" s="273"/>
      <c r="HO13" s="273"/>
      <c r="HP13" s="273"/>
      <c r="HQ13" s="273"/>
      <c r="HR13" s="273"/>
      <c r="HS13" s="273"/>
      <c r="HT13" s="273"/>
      <c r="HU13" s="273"/>
      <c r="HV13" s="273"/>
      <c r="HW13" s="273"/>
      <c r="HX13" s="273"/>
      <c r="HY13" s="273"/>
      <c r="HZ13" s="273"/>
      <c r="IA13" s="273"/>
      <c r="IB13" s="273"/>
      <c r="IC13" s="273"/>
      <c r="ID13" s="273"/>
      <c r="IE13" s="273"/>
      <c r="IF13" s="273"/>
      <c r="IG13" s="273"/>
      <c r="IH13" s="273"/>
      <c r="II13" s="273"/>
      <c r="IJ13" s="273"/>
      <c r="IK13" s="273"/>
      <c r="IL13" s="273"/>
      <c r="IM13" s="273"/>
      <c r="IN13" s="273"/>
      <c r="IO13" s="273"/>
      <c r="IP13" s="273"/>
      <c r="IQ13" s="273"/>
      <c r="IR13" s="273"/>
      <c r="IS13" s="273"/>
      <c r="IT13" s="273"/>
      <c r="IU13" s="273"/>
      <c r="IV13" s="273"/>
      <c r="IW13" s="152"/>
    </row>
    <row r="14" spans="1:257" ht="12" customHeight="1">
      <c r="A14" s="451" t="s">
        <v>250</v>
      </c>
      <c r="B14" s="583">
        <v>1323.990227</v>
      </c>
      <c r="C14" s="584">
        <v>1314</v>
      </c>
      <c r="D14" s="641">
        <v>1241.7877699999999</v>
      </c>
      <c r="E14" s="583">
        <v>781.13112599999999</v>
      </c>
      <c r="F14" s="584">
        <v>761</v>
      </c>
      <c r="G14" s="642">
        <v>701.55772999999999</v>
      </c>
      <c r="H14" s="583">
        <v>542.85910100000001</v>
      </c>
      <c r="I14" s="584">
        <v>553</v>
      </c>
      <c r="J14" s="583">
        <v>540.23003999999992</v>
      </c>
      <c r="K14" s="275"/>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3"/>
      <c r="BV14" s="273"/>
      <c r="BW14" s="273"/>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3"/>
      <c r="CW14" s="273"/>
      <c r="CX14" s="273"/>
      <c r="CY14" s="273"/>
      <c r="CZ14" s="273"/>
      <c r="DA14" s="273"/>
      <c r="DB14" s="273"/>
      <c r="DC14" s="273"/>
      <c r="DD14" s="273"/>
      <c r="DE14" s="273"/>
      <c r="DF14" s="273"/>
      <c r="DG14" s="273"/>
      <c r="DH14" s="273"/>
      <c r="DI14" s="273"/>
      <c r="DJ14" s="273"/>
      <c r="DK14" s="273"/>
      <c r="DL14" s="273"/>
      <c r="DM14" s="273"/>
      <c r="DN14" s="273"/>
      <c r="DO14" s="273"/>
      <c r="DP14" s="273"/>
      <c r="DQ14" s="273"/>
      <c r="DR14" s="273"/>
      <c r="DS14" s="273"/>
      <c r="DT14" s="273"/>
      <c r="DU14" s="273"/>
      <c r="DV14" s="273"/>
      <c r="DW14" s="273"/>
      <c r="DX14" s="273"/>
      <c r="DY14" s="273"/>
      <c r="DZ14" s="273"/>
      <c r="EA14" s="273"/>
      <c r="EB14" s="273"/>
      <c r="EC14" s="273"/>
      <c r="ED14" s="273"/>
      <c r="EE14" s="273"/>
      <c r="EF14" s="273"/>
      <c r="EG14" s="273"/>
      <c r="EH14" s="273"/>
      <c r="EI14" s="273"/>
      <c r="EJ14" s="273"/>
      <c r="EK14" s="273"/>
      <c r="EL14" s="273"/>
      <c r="EM14" s="273"/>
      <c r="EN14" s="273"/>
      <c r="EO14" s="273"/>
      <c r="EP14" s="273"/>
      <c r="EQ14" s="273"/>
      <c r="ER14" s="273"/>
      <c r="ES14" s="273"/>
      <c r="ET14" s="273"/>
      <c r="EU14" s="273"/>
      <c r="EV14" s="273"/>
      <c r="EW14" s="273"/>
      <c r="EX14" s="273"/>
      <c r="EY14" s="273"/>
      <c r="EZ14" s="273"/>
      <c r="FA14" s="273"/>
      <c r="FB14" s="273"/>
      <c r="FC14" s="273"/>
      <c r="FD14" s="273"/>
      <c r="FE14" s="273"/>
      <c r="FF14" s="273"/>
      <c r="FG14" s="273"/>
      <c r="FH14" s="273"/>
      <c r="FI14" s="273"/>
      <c r="FJ14" s="273"/>
      <c r="FK14" s="273"/>
      <c r="FL14" s="273"/>
      <c r="FM14" s="273"/>
      <c r="FN14" s="273"/>
      <c r="FO14" s="273"/>
      <c r="FP14" s="273"/>
      <c r="FQ14" s="273"/>
      <c r="FR14" s="273"/>
      <c r="FS14" s="273"/>
      <c r="FT14" s="273"/>
      <c r="FU14" s="273"/>
      <c r="FV14" s="273"/>
      <c r="FW14" s="273"/>
      <c r="FX14" s="273"/>
      <c r="FY14" s="273"/>
      <c r="FZ14" s="273"/>
      <c r="GA14" s="273"/>
      <c r="GB14" s="273"/>
      <c r="GC14" s="273"/>
      <c r="GD14" s="273"/>
      <c r="GE14" s="273"/>
      <c r="GF14" s="273"/>
      <c r="GG14" s="273"/>
      <c r="GH14" s="273"/>
      <c r="GI14" s="273"/>
      <c r="GJ14" s="273"/>
      <c r="GK14" s="273"/>
      <c r="GL14" s="273"/>
      <c r="GM14" s="273"/>
      <c r="GN14" s="273"/>
      <c r="GO14" s="273"/>
      <c r="GP14" s="273"/>
      <c r="GQ14" s="273"/>
      <c r="GR14" s="273"/>
      <c r="GS14" s="273"/>
      <c r="GT14" s="273"/>
      <c r="GU14" s="273"/>
      <c r="GV14" s="273"/>
      <c r="GW14" s="273"/>
      <c r="GX14" s="273"/>
      <c r="GY14" s="273"/>
      <c r="GZ14" s="273"/>
      <c r="HA14" s="273"/>
      <c r="HB14" s="273"/>
      <c r="HC14" s="273"/>
      <c r="HD14" s="273"/>
      <c r="HE14" s="273"/>
      <c r="HF14" s="273"/>
      <c r="HG14" s="273"/>
      <c r="HH14" s="273"/>
      <c r="HI14" s="273"/>
      <c r="HJ14" s="273"/>
      <c r="HK14" s="273"/>
      <c r="HL14" s="273"/>
      <c r="HM14" s="273"/>
      <c r="HN14" s="273"/>
      <c r="HO14" s="273"/>
      <c r="HP14" s="273"/>
      <c r="HQ14" s="273"/>
      <c r="HR14" s="273"/>
      <c r="HS14" s="273"/>
      <c r="HT14" s="273"/>
      <c r="HU14" s="273"/>
      <c r="HV14" s="273"/>
      <c r="HW14" s="273"/>
      <c r="HX14" s="273"/>
      <c r="HY14" s="273"/>
      <c r="HZ14" s="273"/>
      <c r="IA14" s="273"/>
      <c r="IB14" s="273"/>
      <c r="IC14" s="273"/>
      <c r="ID14" s="273"/>
      <c r="IE14" s="273"/>
      <c r="IF14" s="273"/>
      <c r="IG14" s="273"/>
      <c r="IH14" s="273"/>
      <c r="II14" s="273"/>
      <c r="IJ14" s="273"/>
      <c r="IK14" s="273"/>
      <c r="IL14" s="273"/>
      <c r="IM14" s="273"/>
      <c r="IN14" s="273"/>
      <c r="IO14" s="273"/>
      <c r="IP14" s="273"/>
      <c r="IQ14" s="273"/>
      <c r="IR14" s="273"/>
      <c r="IS14" s="273"/>
      <c r="IT14" s="273"/>
      <c r="IU14" s="273"/>
      <c r="IV14" s="273"/>
      <c r="IW14" s="152"/>
    </row>
    <row r="15" spans="1:257" ht="12" customHeight="1">
      <c r="A15" s="451" t="s">
        <v>83</v>
      </c>
      <c r="B15" s="583">
        <v>941.16839700000003</v>
      </c>
      <c r="C15" s="584">
        <v>939</v>
      </c>
      <c r="D15" s="641">
        <v>1235.1022809999999</v>
      </c>
      <c r="E15" s="583">
        <v>537.23778800000002</v>
      </c>
      <c r="F15" s="584">
        <v>618</v>
      </c>
      <c r="G15" s="642">
        <v>755.003332</v>
      </c>
      <c r="H15" s="583">
        <v>403.930609</v>
      </c>
      <c r="I15" s="584">
        <v>321</v>
      </c>
      <c r="J15" s="583">
        <v>480.09894899999995</v>
      </c>
      <c r="K15" s="275"/>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3"/>
      <c r="CE15" s="273"/>
      <c r="CF15" s="273"/>
      <c r="CG15" s="273"/>
      <c r="CH15" s="273"/>
      <c r="CI15" s="273"/>
      <c r="CJ15" s="273"/>
      <c r="CK15" s="273"/>
      <c r="CL15" s="273"/>
      <c r="CM15" s="273"/>
      <c r="CN15" s="273"/>
      <c r="CO15" s="273"/>
      <c r="CP15" s="273"/>
      <c r="CQ15" s="273"/>
      <c r="CR15" s="273"/>
      <c r="CS15" s="273"/>
      <c r="CT15" s="273"/>
      <c r="CU15" s="273"/>
      <c r="CV15" s="273"/>
      <c r="CW15" s="273"/>
      <c r="CX15" s="273"/>
      <c r="CY15" s="273"/>
      <c r="CZ15" s="273"/>
      <c r="DA15" s="273"/>
      <c r="DB15" s="273"/>
      <c r="DC15" s="273"/>
      <c r="DD15" s="273"/>
      <c r="DE15" s="273"/>
      <c r="DF15" s="273"/>
      <c r="DG15" s="273"/>
      <c r="DH15" s="273"/>
      <c r="DI15" s="273"/>
      <c r="DJ15" s="273"/>
      <c r="DK15" s="273"/>
      <c r="DL15" s="273"/>
      <c r="DM15" s="273"/>
      <c r="DN15" s="273"/>
      <c r="DO15" s="273"/>
      <c r="DP15" s="273"/>
      <c r="DQ15" s="273"/>
      <c r="DR15" s="273"/>
      <c r="DS15" s="273"/>
      <c r="DT15" s="273"/>
      <c r="DU15" s="273"/>
      <c r="DV15" s="273"/>
      <c r="DW15" s="273"/>
      <c r="DX15" s="273"/>
      <c r="DY15" s="273"/>
      <c r="DZ15" s="273"/>
      <c r="EA15" s="273"/>
      <c r="EB15" s="273"/>
      <c r="EC15" s="273"/>
      <c r="ED15" s="273"/>
      <c r="EE15" s="273"/>
      <c r="EF15" s="273"/>
      <c r="EG15" s="273"/>
      <c r="EH15" s="273"/>
      <c r="EI15" s="273"/>
      <c r="EJ15" s="273"/>
      <c r="EK15" s="273"/>
      <c r="EL15" s="273"/>
      <c r="EM15" s="273"/>
      <c r="EN15" s="273"/>
      <c r="EO15" s="273"/>
      <c r="EP15" s="273"/>
      <c r="EQ15" s="273"/>
      <c r="ER15" s="273"/>
      <c r="ES15" s="273"/>
      <c r="ET15" s="273"/>
      <c r="EU15" s="273"/>
      <c r="EV15" s="273"/>
      <c r="EW15" s="273"/>
      <c r="EX15" s="273"/>
      <c r="EY15" s="273"/>
      <c r="EZ15" s="273"/>
      <c r="FA15" s="273"/>
      <c r="FB15" s="273"/>
      <c r="FC15" s="273"/>
      <c r="FD15" s="273"/>
      <c r="FE15" s="273"/>
      <c r="FF15" s="273"/>
      <c r="FG15" s="273"/>
      <c r="FH15" s="273"/>
      <c r="FI15" s="273"/>
      <c r="FJ15" s="273"/>
      <c r="FK15" s="273"/>
      <c r="FL15" s="273"/>
      <c r="FM15" s="273"/>
      <c r="FN15" s="273"/>
      <c r="FO15" s="273"/>
      <c r="FP15" s="273"/>
      <c r="FQ15" s="273"/>
      <c r="FR15" s="273"/>
      <c r="FS15" s="273"/>
      <c r="FT15" s="273"/>
      <c r="FU15" s="273"/>
      <c r="FV15" s="273"/>
      <c r="FW15" s="273"/>
      <c r="FX15" s="273"/>
      <c r="FY15" s="273"/>
      <c r="FZ15" s="273"/>
      <c r="GA15" s="273"/>
      <c r="GB15" s="273"/>
      <c r="GC15" s="273"/>
      <c r="GD15" s="273"/>
      <c r="GE15" s="273"/>
      <c r="GF15" s="273"/>
      <c r="GG15" s="273"/>
      <c r="GH15" s="273"/>
      <c r="GI15" s="273"/>
      <c r="GJ15" s="273"/>
      <c r="GK15" s="273"/>
      <c r="GL15" s="273"/>
      <c r="GM15" s="273"/>
      <c r="GN15" s="273"/>
      <c r="GO15" s="273"/>
      <c r="GP15" s="273"/>
      <c r="GQ15" s="273"/>
      <c r="GR15" s="273"/>
      <c r="GS15" s="273"/>
      <c r="GT15" s="273"/>
      <c r="GU15" s="273"/>
      <c r="GV15" s="273"/>
      <c r="GW15" s="273"/>
      <c r="GX15" s="273"/>
      <c r="GY15" s="273"/>
      <c r="GZ15" s="273"/>
      <c r="HA15" s="273"/>
      <c r="HB15" s="273"/>
      <c r="HC15" s="273"/>
      <c r="HD15" s="273"/>
      <c r="HE15" s="273"/>
      <c r="HF15" s="273"/>
      <c r="HG15" s="273"/>
      <c r="HH15" s="273"/>
      <c r="HI15" s="273"/>
      <c r="HJ15" s="273"/>
      <c r="HK15" s="273"/>
      <c r="HL15" s="273"/>
      <c r="HM15" s="273"/>
      <c r="HN15" s="273"/>
      <c r="HO15" s="273"/>
      <c r="HP15" s="273"/>
      <c r="HQ15" s="273"/>
      <c r="HR15" s="273"/>
      <c r="HS15" s="273"/>
      <c r="HT15" s="273"/>
      <c r="HU15" s="273"/>
      <c r="HV15" s="273"/>
      <c r="HW15" s="273"/>
      <c r="HX15" s="273"/>
      <c r="HY15" s="273"/>
      <c r="HZ15" s="273"/>
      <c r="IA15" s="273"/>
      <c r="IB15" s="273"/>
      <c r="IC15" s="273"/>
      <c r="ID15" s="273"/>
      <c r="IE15" s="273"/>
      <c r="IF15" s="273"/>
      <c r="IG15" s="273"/>
      <c r="IH15" s="273"/>
      <c r="II15" s="273"/>
      <c r="IJ15" s="273"/>
      <c r="IK15" s="273"/>
      <c r="IL15" s="273"/>
      <c r="IM15" s="273"/>
      <c r="IN15" s="273"/>
      <c r="IO15" s="273"/>
      <c r="IP15" s="273"/>
      <c r="IQ15" s="273"/>
      <c r="IR15" s="273"/>
      <c r="IS15" s="273"/>
      <c r="IT15" s="273"/>
      <c r="IU15" s="273"/>
      <c r="IV15" s="273"/>
      <c r="IW15" s="152"/>
    </row>
    <row r="16" spans="1:257" ht="12" customHeight="1">
      <c r="A16" s="451" t="s">
        <v>84</v>
      </c>
      <c r="B16" s="583">
        <v>140.22800000000001</v>
      </c>
      <c r="C16" s="584">
        <v>77</v>
      </c>
      <c r="D16" s="641">
        <v>54.686</v>
      </c>
      <c r="E16" s="583">
        <v>43.765000000000001</v>
      </c>
      <c r="F16" s="584">
        <v>35</v>
      </c>
      <c r="G16" s="642">
        <v>35.527000000000001</v>
      </c>
      <c r="H16" s="583">
        <v>96.463000000000008</v>
      </c>
      <c r="I16" s="584">
        <v>42</v>
      </c>
      <c r="J16" s="583">
        <v>19.158999999999999</v>
      </c>
      <c r="K16" s="275"/>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c r="CU16" s="273"/>
      <c r="CV16" s="273"/>
      <c r="CW16" s="273"/>
      <c r="CX16" s="273"/>
      <c r="CY16" s="273"/>
      <c r="CZ16" s="273"/>
      <c r="DA16" s="273"/>
      <c r="DB16" s="273"/>
      <c r="DC16" s="273"/>
      <c r="DD16" s="273"/>
      <c r="DE16" s="273"/>
      <c r="DF16" s="273"/>
      <c r="DG16" s="273"/>
      <c r="DH16" s="273"/>
      <c r="DI16" s="273"/>
      <c r="DJ16" s="273"/>
      <c r="DK16" s="273"/>
      <c r="DL16" s="273"/>
      <c r="DM16" s="273"/>
      <c r="DN16" s="273"/>
      <c r="DO16" s="273"/>
      <c r="DP16" s="273"/>
      <c r="DQ16" s="273"/>
      <c r="DR16" s="273"/>
      <c r="DS16" s="273"/>
      <c r="DT16" s="273"/>
      <c r="DU16" s="273"/>
      <c r="DV16" s="273"/>
      <c r="DW16" s="273"/>
      <c r="DX16" s="273"/>
      <c r="DY16" s="273"/>
      <c r="DZ16" s="273"/>
      <c r="EA16" s="273"/>
      <c r="EB16" s="273"/>
      <c r="EC16" s="273"/>
      <c r="ED16" s="273"/>
      <c r="EE16" s="273"/>
      <c r="EF16" s="273"/>
      <c r="EG16" s="273"/>
      <c r="EH16" s="273"/>
      <c r="EI16" s="273"/>
      <c r="EJ16" s="273"/>
      <c r="EK16" s="273"/>
      <c r="EL16" s="273"/>
      <c r="EM16" s="273"/>
      <c r="EN16" s="273"/>
      <c r="EO16" s="273"/>
      <c r="EP16" s="273"/>
      <c r="EQ16" s="273"/>
      <c r="ER16" s="273"/>
      <c r="ES16" s="273"/>
      <c r="ET16" s="273"/>
      <c r="EU16" s="273"/>
      <c r="EV16" s="273"/>
      <c r="EW16" s="273"/>
      <c r="EX16" s="273"/>
      <c r="EY16" s="273"/>
      <c r="EZ16" s="273"/>
      <c r="FA16" s="273"/>
      <c r="FB16" s="273"/>
      <c r="FC16" s="273"/>
      <c r="FD16" s="273"/>
      <c r="FE16" s="273"/>
      <c r="FF16" s="273"/>
      <c r="FG16" s="273"/>
      <c r="FH16" s="273"/>
      <c r="FI16" s="273"/>
      <c r="FJ16" s="273"/>
      <c r="FK16" s="273"/>
      <c r="FL16" s="273"/>
      <c r="FM16" s="273"/>
      <c r="FN16" s="273"/>
      <c r="FO16" s="273"/>
      <c r="FP16" s="273"/>
      <c r="FQ16" s="273"/>
      <c r="FR16" s="273"/>
      <c r="FS16" s="273"/>
      <c r="FT16" s="273"/>
      <c r="FU16" s="273"/>
      <c r="FV16" s="273"/>
      <c r="FW16" s="273"/>
      <c r="FX16" s="273"/>
      <c r="FY16" s="273"/>
      <c r="FZ16" s="273"/>
      <c r="GA16" s="273"/>
      <c r="GB16" s="273"/>
      <c r="GC16" s="273"/>
      <c r="GD16" s="273"/>
      <c r="GE16" s="273"/>
      <c r="GF16" s="273"/>
      <c r="GG16" s="273"/>
      <c r="GH16" s="273"/>
      <c r="GI16" s="273"/>
      <c r="GJ16" s="273"/>
      <c r="GK16" s="273"/>
      <c r="GL16" s="273"/>
      <c r="GM16" s="273"/>
      <c r="GN16" s="273"/>
      <c r="GO16" s="273"/>
      <c r="GP16" s="273"/>
      <c r="GQ16" s="273"/>
      <c r="GR16" s="273"/>
      <c r="GS16" s="273"/>
      <c r="GT16" s="273"/>
      <c r="GU16" s="273"/>
      <c r="GV16" s="273"/>
      <c r="GW16" s="273"/>
      <c r="GX16" s="273"/>
      <c r="GY16" s="273"/>
      <c r="GZ16" s="273"/>
      <c r="HA16" s="273"/>
      <c r="HB16" s="273"/>
      <c r="HC16" s="273"/>
      <c r="HD16" s="273"/>
      <c r="HE16" s="273"/>
      <c r="HF16" s="273"/>
      <c r="HG16" s="273"/>
      <c r="HH16" s="273"/>
      <c r="HI16" s="273"/>
      <c r="HJ16" s="273"/>
      <c r="HK16" s="273"/>
      <c r="HL16" s="273"/>
      <c r="HM16" s="273"/>
      <c r="HN16" s="273"/>
      <c r="HO16" s="273"/>
      <c r="HP16" s="273"/>
      <c r="HQ16" s="273"/>
      <c r="HR16" s="273"/>
      <c r="HS16" s="273"/>
      <c r="HT16" s="273"/>
      <c r="HU16" s="273"/>
      <c r="HV16" s="273"/>
      <c r="HW16" s="273"/>
      <c r="HX16" s="273"/>
      <c r="HY16" s="273"/>
      <c r="HZ16" s="273"/>
      <c r="IA16" s="273"/>
      <c r="IB16" s="273"/>
      <c r="IC16" s="273"/>
      <c r="ID16" s="273"/>
      <c r="IE16" s="273"/>
      <c r="IF16" s="273"/>
      <c r="IG16" s="273"/>
      <c r="IH16" s="273"/>
      <c r="II16" s="273"/>
      <c r="IJ16" s="273"/>
      <c r="IK16" s="273"/>
      <c r="IL16" s="273"/>
      <c r="IM16" s="273"/>
      <c r="IN16" s="273"/>
      <c r="IO16" s="273"/>
      <c r="IP16" s="273"/>
      <c r="IQ16" s="273"/>
      <c r="IR16" s="273"/>
      <c r="IS16" s="273"/>
      <c r="IT16" s="273"/>
      <c r="IU16" s="273"/>
      <c r="IV16" s="273"/>
      <c r="IW16" s="152"/>
    </row>
    <row r="17" spans="1:259" ht="12" customHeight="1">
      <c r="A17" s="451" t="s">
        <v>85</v>
      </c>
      <c r="B17" s="583">
        <v>1016.919658</v>
      </c>
      <c r="C17" s="584">
        <v>998</v>
      </c>
      <c r="D17" s="641">
        <v>947.54346699999996</v>
      </c>
      <c r="E17" s="583">
        <v>456.41347100000002</v>
      </c>
      <c r="F17" s="584">
        <v>439</v>
      </c>
      <c r="G17" s="642">
        <v>419.03326600000003</v>
      </c>
      <c r="H17" s="583">
        <v>560.50618699999995</v>
      </c>
      <c r="I17" s="584">
        <v>559</v>
      </c>
      <c r="J17" s="583">
        <v>528.51020099999994</v>
      </c>
      <c r="K17" s="275"/>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c r="BW17" s="273"/>
      <c r="BX17" s="273"/>
      <c r="BY17" s="273"/>
      <c r="BZ17" s="273"/>
      <c r="CA17" s="273"/>
      <c r="CB17" s="273"/>
      <c r="CC17" s="273"/>
      <c r="CD17" s="273"/>
      <c r="CE17" s="273"/>
      <c r="CF17" s="273"/>
      <c r="CG17" s="273"/>
      <c r="CH17" s="273"/>
      <c r="CI17" s="273"/>
      <c r="CJ17" s="273"/>
      <c r="CK17" s="273"/>
      <c r="CL17" s="273"/>
      <c r="CM17" s="273"/>
      <c r="CN17" s="273"/>
      <c r="CO17" s="273"/>
      <c r="CP17" s="273"/>
      <c r="CQ17" s="273"/>
      <c r="CR17" s="273"/>
      <c r="CS17" s="273"/>
      <c r="CT17" s="273"/>
      <c r="CU17" s="273"/>
      <c r="CV17" s="273"/>
      <c r="CW17" s="273"/>
      <c r="CX17" s="273"/>
      <c r="CY17" s="273"/>
      <c r="CZ17" s="273"/>
      <c r="DA17" s="273"/>
      <c r="DB17" s="273"/>
      <c r="DC17" s="273"/>
      <c r="DD17" s="273"/>
      <c r="DE17" s="273"/>
      <c r="DF17" s="273"/>
      <c r="DG17" s="273"/>
      <c r="DH17" s="273"/>
      <c r="DI17" s="273"/>
      <c r="DJ17" s="273"/>
      <c r="DK17" s="273"/>
      <c r="DL17" s="273"/>
      <c r="DM17" s="273"/>
      <c r="DN17" s="273"/>
      <c r="DO17" s="273"/>
      <c r="DP17" s="273"/>
      <c r="DQ17" s="273"/>
      <c r="DR17" s="273"/>
      <c r="DS17" s="273"/>
      <c r="DT17" s="273"/>
      <c r="DU17" s="273"/>
      <c r="DV17" s="273"/>
      <c r="DW17" s="273"/>
      <c r="DX17" s="273"/>
      <c r="DY17" s="273"/>
      <c r="DZ17" s="273"/>
      <c r="EA17" s="273"/>
      <c r="EB17" s="273"/>
      <c r="EC17" s="273"/>
      <c r="ED17" s="273"/>
      <c r="EE17" s="273"/>
      <c r="EF17" s="273"/>
      <c r="EG17" s="273"/>
      <c r="EH17" s="273"/>
      <c r="EI17" s="273"/>
      <c r="EJ17" s="273"/>
      <c r="EK17" s="273"/>
      <c r="EL17" s="273"/>
      <c r="EM17" s="273"/>
      <c r="EN17" s="273"/>
      <c r="EO17" s="273"/>
      <c r="EP17" s="273"/>
      <c r="EQ17" s="273"/>
      <c r="ER17" s="273"/>
      <c r="ES17" s="273"/>
      <c r="ET17" s="273"/>
      <c r="EU17" s="273"/>
      <c r="EV17" s="273"/>
      <c r="EW17" s="273"/>
      <c r="EX17" s="273"/>
      <c r="EY17" s="273"/>
      <c r="EZ17" s="273"/>
      <c r="FA17" s="273"/>
      <c r="FB17" s="273"/>
      <c r="FC17" s="273"/>
      <c r="FD17" s="273"/>
      <c r="FE17" s="273"/>
      <c r="FF17" s="273"/>
      <c r="FG17" s="273"/>
      <c r="FH17" s="273"/>
      <c r="FI17" s="273"/>
      <c r="FJ17" s="273"/>
      <c r="FK17" s="273"/>
      <c r="FL17" s="273"/>
      <c r="FM17" s="273"/>
      <c r="FN17" s="273"/>
      <c r="FO17" s="273"/>
      <c r="FP17" s="273"/>
      <c r="FQ17" s="273"/>
      <c r="FR17" s="273"/>
      <c r="FS17" s="273"/>
      <c r="FT17" s="273"/>
      <c r="FU17" s="273"/>
      <c r="FV17" s="273"/>
      <c r="FW17" s="273"/>
      <c r="FX17" s="273"/>
      <c r="FY17" s="273"/>
      <c r="FZ17" s="273"/>
      <c r="GA17" s="273"/>
      <c r="GB17" s="273"/>
      <c r="GC17" s="273"/>
      <c r="GD17" s="273"/>
      <c r="GE17" s="273"/>
      <c r="GF17" s="273"/>
      <c r="GG17" s="273"/>
      <c r="GH17" s="273"/>
      <c r="GI17" s="273"/>
      <c r="GJ17" s="273"/>
      <c r="GK17" s="273"/>
      <c r="GL17" s="273"/>
      <c r="GM17" s="273"/>
      <c r="GN17" s="273"/>
      <c r="GO17" s="273"/>
      <c r="GP17" s="273"/>
      <c r="GQ17" s="273"/>
      <c r="GR17" s="273"/>
      <c r="GS17" s="273"/>
      <c r="GT17" s="273"/>
      <c r="GU17" s="273"/>
      <c r="GV17" s="273"/>
      <c r="GW17" s="273"/>
      <c r="GX17" s="273"/>
      <c r="GY17" s="273"/>
      <c r="GZ17" s="273"/>
      <c r="HA17" s="273"/>
      <c r="HB17" s="273"/>
      <c r="HC17" s="273"/>
      <c r="HD17" s="273"/>
      <c r="HE17" s="273"/>
      <c r="HF17" s="273"/>
      <c r="HG17" s="273"/>
      <c r="HH17" s="273"/>
      <c r="HI17" s="273"/>
      <c r="HJ17" s="273"/>
      <c r="HK17" s="273"/>
      <c r="HL17" s="273"/>
      <c r="HM17" s="273"/>
      <c r="HN17" s="273"/>
      <c r="HO17" s="273"/>
      <c r="HP17" s="273"/>
      <c r="HQ17" s="273"/>
      <c r="HR17" s="273"/>
      <c r="HS17" s="273"/>
      <c r="HT17" s="273"/>
      <c r="HU17" s="273"/>
      <c r="HV17" s="273"/>
      <c r="HW17" s="273"/>
      <c r="HX17" s="273"/>
      <c r="HY17" s="273"/>
      <c r="HZ17" s="273"/>
      <c r="IA17" s="273"/>
      <c r="IB17" s="273"/>
      <c r="IC17" s="273"/>
      <c r="ID17" s="273"/>
      <c r="IE17" s="273"/>
      <c r="IF17" s="273"/>
      <c r="IG17" s="273"/>
      <c r="IH17" s="273"/>
      <c r="II17" s="273"/>
      <c r="IJ17" s="273"/>
      <c r="IK17" s="273"/>
      <c r="IL17" s="273"/>
      <c r="IM17" s="273"/>
      <c r="IN17" s="273"/>
      <c r="IO17" s="273"/>
      <c r="IP17" s="273"/>
      <c r="IQ17" s="273"/>
      <c r="IR17" s="273"/>
      <c r="IS17" s="273"/>
      <c r="IT17" s="273"/>
      <c r="IU17" s="273"/>
      <c r="IV17" s="273"/>
      <c r="IW17" s="152"/>
    </row>
    <row r="18" spans="1:259" ht="12" customHeight="1">
      <c r="A18" s="451" t="s">
        <v>86</v>
      </c>
      <c r="B18" s="583">
        <v>1666.9797390000001</v>
      </c>
      <c r="C18" s="584">
        <v>1773</v>
      </c>
      <c r="D18" s="641">
        <v>1873.102085</v>
      </c>
      <c r="E18" s="583">
        <v>758.39125100000001</v>
      </c>
      <c r="F18" s="584">
        <v>786</v>
      </c>
      <c r="G18" s="642">
        <v>658.86390900000004</v>
      </c>
      <c r="H18" s="583">
        <v>908.5884880000001</v>
      </c>
      <c r="I18" s="584">
        <v>987</v>
      </c>
      <c r="J18" s="583">
        <v>1214.2381759999998</v>
      </c>
      <c r="K18" s="275"/>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3"/>
      <c r="DB18" s="273"/>
      <c r="DC18" s="273"/>
      <c r="DD18" s="273"/>
      <c r="DE18" s="273"/>
      <c r="DF18" s="273"/>
      <c r="DG18" s="273"/>
      <c r="DH18" s="273"/>
      <c r="DI18" s="273"/>
      <c r="DJ18" s="273"/>
      <c r="DK18" s="273"/>
      <c r="DL18" s="273"/>
      <c r="DM18" s="273"/>
      <c r="DN18" s="273"/>
      <c r="DO18" s="273"/>
      <c r="DP18" s="273"/>
      <c r="DQ18" s="273"/>
      <c r="DR18" s="273"/>
      <c r="DS18" s="273"/>
      <c r="DT18" s="273"/>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3"/>
      <c r="FL18" s="273"/>
      <c r="FM18" s="273"/>
      <c r="FN18" s="273"/>
      <c r="FO18" s="273"/>
      <c r="FP18" s="273"/>
      <c r="FQ18" s="273"/>
      <c r="FR18" s="273"/>
      <c r="FS18" s="273"/>
      <c r="FT18" s="273"/>
      <c r="FU18" s="273"/>
      <c r="FV18" s="273"/>
      <c r="FW18" s="273"/>
      <c r="FX18" s="273"/>
      <c r="FY18" s="273"/>
      <c r="FZ18" s="273"/>
      <c r="GA18" s="273"/>
      <c r="GB18" s="273"/>
      <c r="GC18" s="273"/>
      <c r="GD18" s="273"/>
      <c r="GE18" s="273"/>
      <c r="GF18" s="273"/>
      <c r="GG18" s="273"/>
      <c r="GH18" s="273"/>
      <c r="GI18" s="273"/>
      <c r="GJ18" s="273"/>
      <c r="GK18" s="273"/>
      <c r="GL18" s="273"/>
      <c r="GM18" s="273"/>
      <c r="GN18" s="273"/>
      <c r="GO18" s="273"/>
      <c r="GP18" s="273"/>
      <c r="GQ18" s="273"/>
      <c r="GR18" s="273"/>
      <c r="GS18" s="273"/>
      <c r="GT18" s="273"/>
      <c r="GU18" s="273"/>
      <c r="GV18" s="273"/>
      <c r="GW18" s="273"/>
      <c r="GX18" s="273"/>
      <c r="GY18" s="273"/>
      <c r="GZ18" s="273"/>
      <c r="HA18" s="273"/>
      <c r="HB18" s="273"/>
      <c r="HC18" s="273"/>
      <c r="HD18" s="273"/>
      <c r="HE18" s="273"/>
      <c r="HF18" s="273"/>
      <c r="HG18" s="273"/>
      <c r="HH18" s="273"/>
      <c r="HI18" s="273"/>
      <c r="HJ18" s="273"/>
      <c r="HK18" s="273"/>
      <c r="HL18" s="273"/>
      <c r="HM18" s="273"/>
      <c r="HN18" s="273"/>
      <c r="HO18" s="273"/>
      <c r="HP18" s="273"/>
      <c r="HQ18" s="273"/>
      <c r="HR18" s="273"/>
      <c r="HS18" s="273"/>
      <c r="HT18" s="273"/>
      <c r="HU18" s="273"/>
      <c r="HV18" s="273"/>
      <c r="HW18" s="273"/>
      <c r="HX18" s="273"/>
      <c r="HY18" s="273"/>
      <c r="HZ18" s="273"/>
      <c r="IA18" s="273"/>
      <c r="IB18" s="273"/>
      <c r="IC18" s="273"/>
      <c r="ID18" s="273"/>
      <c r="IE18" s="273"/>
      <c r="IF18" s="273"/>
      <c r="IG18" s="273"/>
      <c r="IH18" s="273"/>
      <c r="II18" s="273"/>
      <c r="IJ18" s="273"/>
      <c r="IK18" s="273"/>
      <c r="IL18" s="273"/>
      <c r="IM18" s="273"/>
      <c r="IN18" s="273"/>
      <c r="IO18" s="273"/>
      <c r="IP18" s="273"/>
      <c r="IQ18" s="273"/>
      <c r="IR18" s="273"/>
      <c r="IS18" s="273"/>
      <c r="IT18" s="273"/>
      <c r="IU18" s="273"/>
      <c r="IV18" s="273"/>
      <c r="IW18" s="152"/>
    </row>
    <row r="19" spans="1:259" ht="12" customHeight="1">
      <c r="A19" s="451" t="s">
        <v>87</v>
      </c>
      <c r="B19" s="583">
        <v>287.77660600000002</v>
      </c>
      <c r="C19" s="584">
        <v>275</v>
      </c>
      <c r="D19" s="641">
        <v>71.852649</v>
      </c>
      <c r="E19" s="583">
        <v>176.00279800000001</v>
      </c>
      <c r="F19" s="584">
        <v>140</v>
      </c>
      <c r="G19" s="642">
        <v>67.083467999999996</v>
      </c>
      <c r="H19" s="583">
        <v>111.773808</v>
      </c>
      <c r="I19" s="584">
        <v>135</v>
      </c>
      <c r="J19" s="583">
        <v>4.7691810000000032</v>
      </c>
      <c r="K19" s="275"/>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73"/>
      <c r="CE19" s="273"/>
      <c r="CF19" s="273"/>
      <c r="CG19" s="273"/>
      <c r="CH19" s="273"/>
      <c r="CI19" s="273"/>
      <c r="CJ19" s="273"/>
      <c r="CK19" s="273"/>
      <c r="CL19" s="273"/>
      <c r="CM19" s="273"/>
      <c r="CN19" s="273"/>
      <c r="CO19" s="273"/>
      <c r="CP19" s="273"/>
      <c r="CQ19" s="273"/>
      <c r="CR19" s="273"/>
      <c r="CS19" s="273"/>
      <c r="CT19" s="273"/>
      <c r="CU19" s="273"/>
      <c r="CV19" s="273"/>
      <c r="CW19" s="273"/>
      <c r="CX19" s="273"/>
      <c r="CY19" s="273"/>
      <c r="CZ19" s="273"/>
      <c r="DA19" s="273"/>
      <c r="DB19" s="273"/>
      <c r="DC19" s="273"/>
      <c r="DD19" s="273"/>
      <c r="DE19" s="273"/>
      <c r="DF19" s="273"/>
      <c r="DG19" s="273"/>
      <c r="DH19" s="273"/>
      <c r="DI19" s="273"/>
      <c r="DJ19" s="273"/>
      <c r="DK19" s="273"/>
      <c r="DL19" s="273"/>
      <c r="DM19" s="273"/>
      <c r="DN19" s="273"/>
      <c r="DO19" s="273"/>
      <c r="DP19" s="273"/>
      <c r="DQ19" s="273"/>
      <c r="DR19" s="273"/>
      <c r="DS19" s="273"/>
      <c r="DT19" s="273"/>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3"/>
      <c r="FL19" s="273"/>
      <c r="FM19" s="273"/>
      <c r="FN19" s="273"/>
      <c r="FO19" s="273"/>
      <c r="FP19" s="273"/>
      <c r="FQ19" s="273"/>
      <c r="FR19" s="273"/>
      <c r="FS19" s="273"/>
      <c r="FT19" s="273"/>
      <c r="FU19" s="273"/>
      <c r="FV19" s="273"/>
      <c r="FW19" s="273"/>
      <c r="FX19" s="273"/>
      <c r="FY19" s="273"/>
      <c r="FZ19" s="273"/>
      <c r="GA19" s="273"/>
      <c r="GB19" s="273"/>
      <c r="GC19" s="273"/>
      <c r="GD19" s="273"/>
      <c r="GE19" s="273"/>
      <c r="GF19" s="273"/>
      <c r="GG19" s="273"/>
      <c r="GH19" s="273"/>
      <c r="GI19" s="273"/>
      <c r="GJ19" s="273"/>
      <c r="GK19" s="273"/>
      <c r="GL19" s="273"/>
      <c r="GM19" s="273"/>
      <c r="GN19" s="273"/>
      <c r="GO19" s="273"/>
      <c r="GP19" s="273"/>
      <c r="GQ19" s="273"/>
      <c r="GR19" s="273"/>
      <c r="GS19" s="273"/>
      <c r="GT19" s="273"/>
      <c r="GU19" s="273"/>
      <c r="GV19" s="273"/>
      <c r="GW19" s="273"/>
      <c r="GX19" s="273"/>
      <c r="GY19" s="273"/>
      <c r="GZ19" s="273"/>
      <c r="HA19" s="273"/>
      <c r="HB19" s="273"/>
      <c r="HC19" s="273"/>
      <c r="HD19" s="273"/>
      <c r="HE19" s="273"/>
      <c r="HF19" s="273"/>
      <c r="HG19" s="273"/>
      <c r="HH19" s="273"/>
      <c r="HI19" s="273"/>
      <c r="HJ19" s="273"/>
      <c r="HK19" s="273"/>
      <c r="HL19" s="273"/>
      <c r="HM19" s="273"/>
      <c r="HN19" s="273"/>
      <c r="HO19" s="273"/>
      <c r="HP19" s="273"/>
      <c r="HQ19" s="273"/>
      <c r="HR19" s="273"/>
      <c r="HS19" s="273"/>
      <c r="HT19" s="273"/>
      <c r="HU19" s="273"/>
      <c r="HV19" s="273"/>
      <c r="HW19" s="273"/>
      <c r="HX19" s="273"/>
      <c r="HY19" s="273"/>
      <c r="HZ19" s="273"/>
      <c r="IA19" s="273"/>
      <c r="IB19" s="273"/>
      <c r="IC19" s="273"/>
      <c r="ID19" s="273"/>
      <c r="IE19" s="273"/>
      <c r="IF19" s="273"/>
      <c r="IG19" s="273"/>
      <c r="IH19" s="273"/>
      <c r="II19" s="273"/>
      <c r="IJ19" s="273"/>
      <c r="IK19" s="273"/>
      <c r="IL19" s="273"/>
      <c r="IM19" s="273"/>
      <c r="IN19" s="273"/>
      <c r="IO19" s="273"/>
      <c r="IP19" s="273"/>
      <c r="IQ19" s="273"/>
      <c r="IR19" s="273"/>
      <c r="IS19" s="273"/>
      <c r="IT19" s="273"/>
      <c r="IU19" s="273"/>
      <c r="IV19" s="273"/>
      <c r="IW19" s="152"/>
    </row>
    <row r="20" spans="1:259" ht="12" customHeight="1">
      <c r="A20" s="451" t="s">
        <v>132</v>
      </c>
      <c r="B20" s="583">
        <v>98.351721999999995</v>
      </c>
      <c r="C20" s="584">
        <v>97</v>
      </c>
      <c r="D20" s="641">
        <v>88.955883</v>
      </c>
      <c r="E20" s="583">
        <v>35.300317999999997</v>
      </c>
      <c r="F20" s="584">
        <v>32</v>
      </c>
      <c r="G20" s="642">
        <v>25.633704000000002</v>
      </c>
      <c r="H20" s="583">
        <v>63.051403999999998</v>
      </c>
      <c r="I20" s="584">
        <v>65</v>
      </c>
      <c r="J20" s="583">
        <v>63.322178999999998</v>
      </c>
      <c r="K20" s="275"/>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c r="DB20" s="273"/>
      <c r="DC20" s="273"/>
      <c r="DD20" s="273"/>
      <c r="DE20" s="273"/>
      <c r="DF20" s="273"/>
      <c r="DG20" s="273"/>
      <c r="DH20" s="273"/>
      <c r="DI20" s="273"/>
      <c r="DJ20" s="273"/>
      <c r="DK20" s="273"/>
      <c r="DL20" s="273"/>
      <c r="DM20" s="273"/>
      <c r="DN20" s="273"/>
      <c r="DO20" s="273"/>
      <c r="DP20" s="273"/>
      <c r="DQ20" s="273"/>
      <c r="DR20" s="273"/>
      <c r="DS20" s="273"/>
      <c r="DT20" s="273"/>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3"/>
      <c r="FP20" s="273"/>
      <c r="FQ20" s="273"/>
      <c r="FR20" s="273"/>
      <c r="FS20" s="273"/>
      <c r="FT20" s="273"/>
      <c r="FU20" s="273"/>
      <c r="FV20" s="273"/>
      <c r="FW20" s="273"/>
      <c r="FX20" s="273"/>
      <c r="FY20" s="273"/>
      <c r="FZ20" s="273"/>
      <c r="GA20" s="273"/>
      <c r="GB20" s="273"/>
      <c r="GC20" s="273"/>
      <c r="GD20" s="273"/>
      <c r="GE20" s="273"/>
      <c r="GF20" s="273"/>
      <c r="GG20" s="273"/>
      <c r="GH20" s="273"/>
      <c r="GI20" s="273"/>
      <c r="GJ20" s="273"/>
      <c r="GK20" s="273"/>
      <c r="GL20" s="273"/>
      <c r="GM20" s="273"/>
      <c r="GN20" s="273"/>
      <c r="GO20" s="273"/>
      <c r="GP20" s="273"/>
      <c r="GQ20" s="273"/>
      <c r="GR20" s="273"/>
      <c r="GS20" s="273"/>
      <c r="GT20" s="273"/>
      <c r="GU20" s="273"/>
      <c r="GV20" s="273"/>
      <c r="GW20" s="273"/>
      <c r="GX20" s="273"/>
      <c r="GY20" s="273"/>
      <c r="GZ20" s="273"/>
      <c r="HA20" s="273"/>
      <c r="HB20" s="273"/>
      <c r="HC20" s="273"/>
      <c r="HD20" s="273"/>
      <c r="HE20" s="273"/>
      <c r="HF20" s="273"/>
      <c r="HG20" s="273"/>
      <c r="HH20" s="273"/>
      <c r="HI20" s="273"/>
      <c r="HJ20" s="273"/>
      <c r="HK20" s="273"/>
      <c r="HL20" s="273"/>
      <c r="HM20" s="273"/>
      <c r="HN20" s="273"/>
      <c r="HO20" s="273"/>
      <c r="HP20" s="273"/>
      <c r="HQ20" s="273"/>
      <c r="HR20" s="273"/>
      <c r="HS20" s="273"/>
      <c r="HT20" s="273"/>
      <c r="HU20" s="273"/>
      <c r="HV20" s="273"/>
      <c r="HW20" s="273"/>
      <c r="HX20" s="273"/>
      <c r="HY20" s="273"/>
      <c r="HZ20" s="273"/>
      <c r="IA20" s="273"/>
      <c r="IB20" s="273"/>
      <c r="IC20" s="273"/>
      <c r="ID20" s="273"/>
      <c r="IE20" s="273"/>
      <c r="IF20" s="273"/>
      <c r="IG20" s="273"/>
      <c r="IH20" s="273"/>
      <c r="II20" s="273"/>
      <c r="IJ20" s="273"/>
      <c r="IK20" s="273"/>
      <c r="IL20" s="273"/>
      <c r="IM20" s="273"/>
      <c r="IN20" s="273"/>
      <c r="IO20" s="273"/>
      <c r="IP20" s="273"/>
      <c r="IQ20" s="273"/>
      <c r="IR20" s="273"/>
      <c r="IS20" s="273"/>
      <c r="IT20" s="273"/>
      <c r="IU20" s="273"/>
      <c r="IV20" s="273"/>
      <c r="IW20" s="152"/>
    </row>
    <row r="21" spans="1:259" ht="12" customHeight="1">
      <c r="A21" s="451" t="s">
        <v>88</v>
      </c>
      <c r="B21" s="583">
        <v>365.169038</v>
      </c>
      <c r="C21" s="584">
        <v>333</v>
      </c>
      <c r="D21" s="641">
        <v>444.94027999999997</v>
      </c>
      <c r="E21" s="583">
        <v>131.34459000000001</v>
      </c>
      <c r="F21" s="584">
        <v>129</v>
      </c>
      <c r="G21" s="642">
        <v>143.169467</v>
      </c>
      <c r="H21" s="583">
        <v>233.82444799999999</v>
      </c>
      <c r="I21" s="584">
        <v>204</v>
      </c>
      <c r="J21" s="583">
        <v>301.77081299999998</v>
      </c>
      <c r="K21" s="275"/>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73"/>
      <c r="DB21" s="273"/>
      <c r="DC21" s="273"/>
      <c r="DD21" s="273"/>
      <c r="DE21" s="273"/>
      <c r="DF21" s="273"/>
      <c r="DG21" s="273"/>
      <c r="DH21" s="273"/>
      <c r="DI21" s="273"/>
      <c r="DJ21" s="273"/>
      <c r="DK21" s="273"/>
      <c r="DL21" s="273"/>
      <c r="DM21" s="273"/>
      <c r="DN21" s="273"/>
      <c r="DO21" s="273"/>
      <c r="DP21" s="273"/>
      <c r="DQ21" s="273"/>
      <c r="DR21" s="273"/>
      <c r="DS21" s="273"/>
      <c r="DT21" s="273"/>
      <c r="DU21" s="273"/>
      <c r="DV21" s="273"/>
      <c r="DW21" s="273"/>
      <c r="DX21" s="273"/>
      <c r="DY21" s="273"/>
      <c r="DZ21" s="273"/>
      <c r="EA21" s="273"/>
      <c r="EB21" s="273"/>
      <c r="EC21" s="273"/>
      <c r="ED21" s="273"/>
      <c r="EE21" s="273"/>
      <c r="EF21" s="273"/>
      <c r="EG21" s="273"/>
      <c r="EH21" s="27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3"/>
      <c r="FL21" s="273"/>
      <c r="FM21" s="273"/>
      <c r="FN21" s="273"/>
      <c r="FO21" s="273"/>
      <c r="FP21" s="273"/>
      <c r="FQ21" s="273"/>
      <c r="FR21" s="273"/>
      <c r="FS21" s="273"/>
      <c r="FT21" s="273"/>
      <c r="FU21" s="273"/>
      <c r="FV21" s="273"/>
      <c r="FW21" s="273"/>
      <c r="FX21" s="273"/>
      <c r="FY21" s="273"/>
      <c r="FZ21" s="273"/>
      <c r="GA21" s="273"/>
      <c r="GB21" s="273"/>
      <c r="GC21" s="273"/>
      <c r="GD21" s="273"/>
      <c r="GE21" s="273"/>
      <c r="GF21" s="273"/>
      <c r="GG21" s="273"/>
      <c r="GH21" s="273"/>
      <c r="GI21" s="273"/>
      <c r="GJ21" s="273"/>
      <c r="GK21" s="273"/>
      <c r="GL21" s="273"/>
      <c r="GM21" s="273"/>
      <c r="GN21" s="273"/>
      <c r="GO21" s="273"/>
      <c r="GP21" s="273"/>
      <c r="GQ21" s="273"/>
      <c r="GR21" s="273"/>
      <c r="GS21" s="273"/>
      <c r="GT21" s="273"/>
      <c r="GU21" s="273"/>
      <c r="GV21" s="273"/>
      <c r="GW21" s="273"/>
      <c r="GX21" s="273"/>
      <c r="GY21" s="273"/>
      <c r="GZ21" s="273"/>
      <c r="HA21" s="273"/>
      <c r="HB21" s="273"/>
      <c r="HC21" s="273"/>
      <c r="HD21" s="273"/>
      <c r="HE21" s="273"/>
      <c r="HF21" s="273"/>
      <c r="HG21" s="273"/>
      <c r="HH21" s="273"/>
      <c r="HI21" s="273"/>
      <c r="HJ21" s="273"/>
      <c r="HK21" s="273"/>
      <c r="HL21" s="273"/>
      <c r="HM21" s="273"/>
      <c r="HN21" s="273"/>
      <c r="HO21" s="273"/>
      <c r="HP21" s="273"/>
      <c r="HQ21" s="273"/>
      <c r="HR21" s="273"/>
      <c r="HS21" s="273"/>
      <c r="HT21" s="273"/>
      <c r="HU21" s="273"/>
      <c r="HV21" s="273"/>
      <c r="HW21" s="273"/>
      <c r="HX21" s="273"/>
      <c r="HY21" s="273"/>
      <c r="HZ21" s="273"/>
      <c r="IA21" s="273"/>
      <c r="IB21" s="273"/>
      <c r="IC21" s="273"/>
      <c r="ID21" s="273"/>
      <c r="IE21" s="273"/>
      <c r="IF21" s="273"/>
      <c r="IG21" s="273"/>
      <c r="IH21" s="273"/>
      <c r="II21" s="273"/>
      <c r="IJ21" s="273"/>
      <c r="IK21" s="273"/>
      <c r="IL21" s="273"/>
      <c r="IM21" s="273"/>
      <c r="IN21" s="273"/>
      <c r="IO21" s="273"/>
      <c r="IP21" s="273"/>
      <c r="IQ21" s="273"/>
      <c r="IR21" s="273"/>
      <c r="IS21" s="273"/>
      <c r="IT21" s="273"/>
      <c r="IU21" s="273"/>
      <c r="IV21" s="273"/>
      <c r="IW21" s="152"/>
    </row>
    <row r="22" spans="1:259" ht="12" customHeight="1">
      <c r="A22" s="451" t="s">
        <v>89</v>
      </c>
      <c r="B22" s="583">
        <v>190.76443599999999</v>
      </c>
      <c r="C22" s="584">
        <v>272</v>
      </c>
      <c r="D22" s="641">
        <v>268.357212</v>
      </c>
      <c r="E22" s="583">
        <v>74.712789999999998</v>
      </c>
      <c r="F22" s="584">
        <v>92</v>
      </c>
      <c r="G22" s="642">
        <v>84.482484999999997</v>
      </c>
      <c r="H22" s="583">
        <v>116.05164599999999</v>
      </c>
      <c r="I22" s="584">
        <v>180</v>
      </c>
      <c r="J22" s="583">
        <v>183.87472700000001</v>
      </c>
      <c r="K22" s="275"/>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c r="DB22" s="273"/>
      <c r="DC22" s="273"/>
      <c r="DD22" s="273"/>
      <c r="DE22" s="273"/>
      <c r="DF22" s="273"/>
      <c r="DG22" s="273"/>
      <c r="DH22" s="273"/>
      <c r="DI22" s="273"/>
      <c r="DJ22" s="273"/>
      <c r="DK22" s="273"/>
      <c r="DL22" s="273"/>
      <c r="DM22" s="273"/>
      <c r="DN22" s="273"/>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c r="GW22" s="273"/>
      <c r="GX22" s="273"/>
      <c r="GY22" s="273"/>
      <c r="GZ22" s="273"/>
      <c r="HA22" s="273"/>
      <c r="HB22" s="273"/>
      <c r="HC22" s="273"/>
      <c r="HD22" s="273"/>
      <c r="HE22" s="273"/>
      <c r="HF22" s="273"/>
      <c r="HG22" s="273"/>
      <c r="HH22" s="273"/>
      <c r="HI22" s="273"/>
      <c r="HJ22" s="273"/>
      <c r="HK22" s="273"/>
      <c r="HL22" s="273"/>
      <c r="HM22" s="273"/>
      <c r="HN22" s="273"/>
      <c r="HO22" s="273"/>
      <c r="HP22" s="273"/>
      <c r="HQ22" s="273"/>
      <c r="HR22" s="273"/>
      <c r="HS22" s="273"/>
      <c r="HT22" s="273"/>
      <c r="HU22" s="273"/>
      <c r="HV22" s="273"/>
      <c r="HW22" s="273"/>
      <c r="HX22" s="273"/>
      <c r="HY22" s="273"/>
      <c r="HZ22" s="273"/>
      <c r="IA22" s="273"/>
      <c r="IB22" s="273"/>
      <c r="IC22" s="273"/>
      <c r="ID22" s="273"/>
      <c r="IE22" s="273"/>
      <c r="IF22" s="273"/>
      <c r="IG22" s="273"/>
      <c r="IH22" s="273"/>
      <c r="II22" s="273"/>
      <c r="IJ22" s="273"/>
      <c r="IK22" s="273"/>
      <c r="IL22" s="273"/>
      <c r="IM22" s="273"/>
      <c r="IN22" s="273"/>
      <c r="IO22" s="273"/>
      <c r="IP22" s="273"/>
      <c r="IQ22" s="273"/>
      <c r="IR22" s="273"/>
      <c r="IS22" s="273"/>
      <c r="IT22" s="273"/>
      <c r="IU22" s="273"/>
      <c r="IV22" s="273"/>
      <c r="IW22" s="152"/>
    </row>
    <row r="23" spans="1:259" ht="12" customHeight="1">
      <c r="A23" s="520" t="s">
        <v>90</v>
      </c>
      <c r="B23" s="583">
        <v>55.039614</v>
      </c>
      <c r="C23" s="584">
        <v>51</v>
      </c>
      <c r="D23" s="583">
        <v>150.78392700000001</v>
      </c>
      <c r="E23" s="583">
        <v>40.489387999999998</v>
      </c>
      <c r="F23" s="584">
        <v>34</v>
      </c>
      <c r="G23" s="584">
        <v>37.799652999999999</v>
      </c>
      <c r="H23" s="583">
        <v>14.550226000000002</v>
      </c>
      <c r="I23" s="584">
        <v>17</v>
      </c>
      <c r="J23" s="583">
        <v>112.984274</v>
      </c>
      <c r="K23" s="275"/>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3"/>
      <c r="BV23" s="273"/>
      <c r="BW23" s="273"/>
      <c r="BX23" s="273"/>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73"/>
      <c r="DB23" s="273"/>
      <c r="DC23" s="273"/>
      <c r="DD23" s="273"/>
      <c r="DE23" s="273"/>
      <c r="DF23" s="273"/>
      <c r="DG23" s="273"/>
      <c r="DH23" s="273"/>
      <c r="DI23" s="273"/>
      <c r="DJ23" s="273"/>
      <c r="DK23" s="273"/>
      <c r="DL23" s="273"/>
      <c r="DM23" s="273"/>
      <c r="DN23" s="273"/>
      <c r="DO23" s="273"/>
      <c r="DP23" s="273"/>
      <c r="DQ23" s="273"/>
      <c r="DR23" s="273"/>
      <c r="DS23" s="273"/>
      <c r="DT23" s="273"/>
      <c r="DU23" s="273"/>
      <c r="DV23" s="273"/>
      <c r="DW23" s="273"/>
      <c r="DX23" s="273"/>
      <c r="DY23" s="273"/>
      <c r="DZ23" s="273"/>
      <c r="EA23" s="273"/>
      <c r="EB23" s="273"/>
      <c r="EC23" s="273"/>
      <c r="ED23" s="273"/>
      <c r="EE23" s="273"/>
      <c r="EF23" s="273"/>
      <c r="EG23" s="273"/>
      <c r="EH23" s="273"/>
      <c r="EI23" s="273"/>
      <c r="EJ23" s="273"/>
      <c r="EK23" s="273"/>
      <c r="EL23" s="273"/>
      <c r="EM23" s="273"/>
      <c r="EN23" s="273"/>
      <c r="EO23" s="273"/>
      <c r="EP23" s="273"/>
      <c r="EQ23" s="273"/>
      <c r="ER23" s="273"/>
      <c r="ES23" s="273"/>
      <c r="ET23" s="273"/>
      <c r="EU23" s="273"/>
      <c r="EV23" s="273"/>
      <c r="EW23" s="273"/>
      <c r="EX23" s="273"/>
      <c r="EY23" s="273"/>
      <c r="EZ23" s="273"/>
      <c r="FA23" s="273"/>
      <c r="FB23" s="273"/>
      <c r="FC23" s="273"/>
      <c r="FD23" s="273"/>
      <c r="FE23" s="273"/>
      <c r="FF23" s="273"/>
      <c r="FG23" s="273"/>
      <c r="FH23" s="273"/>
      <c r="FI23" s="273"/>
      <c r="FJ23" s="273"/>
      <c r="FK23" s="273"/>
      <c r="FL23" s="273"/>
      <c r="FM23" s="273"/>
      <c r="FN23" s="273"/>
      <c r="FO23" s="273"/>
      <c r="FP23" s="273"/>
      <c r="FQ23" s="273"/>
      <c r="FR23" s="273"/>
      <c r="FS23" s="273"/>
      <c r="FT23" s="273"/>
      <c r="FU23" s="273"/>
      <c r="FV23" s="273"/>
      <c r="FW23" s="273"/>
      <c r="FX23" s="273"/>
      <c r="FY23" s="273"/>
      <c r="FZ23" s="273"/>
      <c r="GA23" s="273"/>
      <c r="GB23" s="273"/>
      <c r="GC23" s="273"/>
      <c r="GD23" s="273"/>
      <c r="GE23" s="273"/>
      <c r="GF23" s="273"/>
      <c r="GG23" s="273"/>
      <c r="GH23" s="273"/>
      <c r="GI23" s="273"/>
      <c r="GJ23" s="273"/>
      <c r="GK23" s="273"/>
      <c r="GL23" s="273"/>
      <c r="GM23" s="273"/>
      <c r="GN23" s="273"/>
      <c r="GO23" s="273"/>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M23" s="273"/>
      <c r="HN23" s="273"/>
      <c r="HO23" s="273"/>
      <c r="HP23" s="273"/>
      <c r="HQ23" s="273"/>
      <c r="HR23" s="273"/>
      <c r="HS23" s="273"/>
      <c r="HT23" s="273"/>
      <c r="HU23" s="273"/>
      <c r="HV23" s="273"/>
      <c r="HW23" s="273"/>
      <c r="HX23" s="273"/>
      <c r="HY23" s="273"/>
      <c r="HZ23" s="273"/>
      <c r="IA23" s="273"/>
      <c r="IB23" s="273"/>
      <c r="IC23" s="273"/>
      <c r="ID23" s="273"/>
      <c r="IE23" s="273"/>
      <c r="IF23" s="273"/>
      <c r="IG23" s="273"/>
      <c r="IH23" s="273"/>
      <c r="II23" s="273"/>
      <c r="IJ23" s="273"/>
      <c r="IK23" s="273"/>
      <c r="IL23" s="273"/>
      <c r="IM23" s="273"/>
      <c r="IN23" s="273"/>
      <c r="IO23" s="273"/>
      <c r="IP23" s="273"/>
      <c r="IQ23" s="273"/>
      <c r="IR23" s="273"/>
      <c r="IS23" s="273"/>
      <c r="IT23" s="273"/>
      <c r="IU23" s="273"/>
      <c r="IV23" s="273"/>
      <c r="IW23" s="152"/>
    </row>
    <row r="24" spans="1:259" ht="12" customHeight="1">
      <c r="A24" s="585" t="s">
        <v>134</v>
      </c>
      <c r="B24" s="586">
        <v>29308.052625999997</v>
      </c>
      <c r="C24" s="586">
        <v>27321</v>
      </c>
      <c r="D24" s="586">
        <v>26524.699845999996</v>
      </c>
      <c r="E24" s="586">
        <v>10382.140982999998</v>
      </c>
      <c r="F24" s="743">
        <v>9937</v>
      </c>
      <c r="G24" s="586">
        <v>9429.9832680000018</v>
      </c>
      <c r="H24" s="586">
        <v>18925.911642999999</v>
      </c>
      <c r="I24" s="743">
        <v>17384</v>
      </c>
      <c r="J24" s="586">
        <v>17094.716577999992</v>
      </c>
      <c r="K24" s="275"/>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3"/>
      <c r="DJ24" s="273"/>
      <c r="DK24" s="273"/>
      <c r="DL24" s="273"/>
      <c r="DM24" s="273"/>
      <c r="DN24" s="273"/>
      <c r="DO24" s="273"/>
      <c r="DP24" s="273"/>
      <c r="DQ24" s="273"/>
      <c r="DR24" s="273"/>
      <c r="DS24" s="273"/>
      <c r="DT24" s="273"/>
      <c r="DU24" s="273"/>
      <c r="DV24" s="273"/>
      <c r="DW24" s="273"/>
      <c r="DX24" s="273"/>
      <c r="DY24" s="273"/>
      <c r="DZ24" s="273"/>
      <c r="EA24" s="273"/>
      <c r="EB24" s="273"/>
      <c r="EC24" s="273"/>
      <c r="ED24" s="273"/>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3"/>
      <c r="FL24" s="273"/>
      <c r="FM24" s="273"/>
      <c r="FN24" s="273"/>
      <c r="FO24" s="273"/>
      <c r="FP24" s="273"/>
      <c r="FQ24" s="273"/>
      <c r="FR24" s="273"/>
      <c r="FS24" s="273"/>
      <c r="FT24" s="273"/>
      <c r="FU24" s="273"/>
      <c r="FV24" s="273"/>
      <c r="FW24" s="273"/>
      <c r="FX24" s="273"/>
      <c r="FY24" s="273"/>
      <c r="FZ24" s="273"/>
      <c r="GA24" s="273"/>
      <c r="GB24" s="273"/>
      <c r="GC24" s="273"/>
      <c r="GD24" s="273"/>
      <c r="GE24" s="273"/>
      <c r="GF24" s="273"/>
      <c r="GG24" s="273"/>
      <c r="GH24" s="273"/>
      <c r="GI24" s="273"/>
      <c r="GJ24" s="273"/>
      <c r="GK24" s="273"/>
      <c r="GL24" s="273"/>
      <c r="GM24" s="273"/>
      <c r="GN24" s="273"/>
      <c r="GO24" s="273"/>
      <c r="GP24" s="273"/>
      <c r="GQ24" s="273"/>
      <c r="GR24" s="273"/>
      <c r="GS24" s="273"/>
      <c r="GT24" s="273"/>
      <c r="GU24" s="273"/>
      <c r="GV24" s="273"/>
      <c r="GW24" s="273"/>
      <c r="GX24" s="273"/>
      <c r="GY24" s="273"/>
      <c r="GZ24" s="273"/>
      <c r="HA24" s="273"/>
      <c r="HB24" s="273"/>
      <c r="HC24" s="273"/>
      <c r="HD24" s="273"/>
      <c r="HE24" s="273"/>
      <c r="HF24" s="273"/>
      <c r="HG24" s="273"/>
      <c r="HH24" s="273"/>
      <c r="HI24" s="273"/>
      <c r="HJ24" s="273"/>
      <c r="HK24" s="273"/>
      <c r="HL24" s="273"/>
      <c r="HM24" s="273"/>
      <c r="HN24" s="273"/>
      <c r="HO24" s="273"/>
      <c r="HP24" s="273"/>
      <c r="HQ24" s="273"/>
      <c r="HR24" s="273"/>
      <c r="HS24" s="273"/>
      <c r="HT24" s="273"/>
      <c r="HU24" s="273"/>
      <c r="HV24" s="273"/>
      <c r="HW24" s="273"/>
      <c r="HX24" s="273"/>
      <c r="HY24" s="273"/>
      <c r="HZ24" s="273"/>
      <c r="IA24" s="273"/>
      <c r="IB24" s="273"/>
      <c r="IC24" s="273"/>
      <c r="ID24" s="273"/>
      <c r="IE24" s="273"/>
      <c r="IF24" s="273"/>
      <c r="IG24" s="273"/>
      <c r="IH24" s="273"/>
      <c r="II24" s="273"/>
      <c r="IJ24" s="273"/>
      <c r="IK24" s="273"/>
      <c r="IL24" s="273"/>
      <c r="IM24" s="273"/>
      <c r="IN24" s="273"/>
      <c r="IO24" s="273"/>
      <c r="IP24" s="273"/>
      <c r="IQ24" s="273"/>
      <c r="IR24" s="273"/>
      <c r="IS24" s="273"/>
      <c r="IT24" s="273"/>
      <c r="IU24" s="273"/>
      <c r="IV24" s="273"/>
      <c r="IW24" s="152"/>
    </row>
    <row r="25" spans="1:259" ht="12" customHeight="1">
      <c r="A25" s="587" t="s">
        <v>135</v>
      </c>
      <c r="B25" s="583">
        <v>82.352999999999994</v>
      </c>
      <c r="C25" s="584">
        <v>25</v>
      </c>
      <c r="D25" s="583">
        <v>24.837</v>
      </c>
      <c r="E25" s="583">
        <v>75.050725999999997</v>
      </c>
      <c r="F25" s="584">
        <v>25</v>
      </c>
      <c r="G25" s="583">
        <v>24.565770000000001</v>
      </c>
      <c r="H25" s="583">
        <v>7.302273999999997</v>
      </c>
      <c r="I25" s="584">
        <v>0</v>
      </c>
      <c r="J25" s="583">
        <v>0.27122999999999919</v>
      </c>
      <c r="K25" s="275"/>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3"/>
      <c r="DJ25" s="273"/>
      <c r="DK25" s="273"/>
      <c r="DL25" s="273"/>
      <c r="DM25" s="273"/>
      <c r="DN25" s="273"/>
      <c r="DO25" s="273"/>
      <c r="DP25" s="273"/>
      <c r="DQ25" s="273"/>
      <c r="DR25" s="273"/>
      <c r="DS25" s="273"/>
      <c r="DT25" s="273"/>
      <c r="DU25" s="273"/>
      <c r="DV25" s="273"/>
      <c r="DW25" s="273"/>
      <c r="DX25" s="273"/>
      <c r="DY25" s="273"/>
      <c r="DZ25" s="273"/>
      <c r="EA25" s="273"/>
      <c r="EB25" s="273"/>
      <c r="EC25" s="273"/>
      <c r="ED25" s="273"/>
      <c r="EE25" s="273"/>
      <c r="EF25" s="273"/>
      <c r="EG25" s="273"/>
      <c r="EH25" s="27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3"/>
      <c r="FL25" s="273"/>
      <c r="FM25" s="273"/>
      <c r="FN25" s="273"/>
      <c r="FO25" s="273"/>
      <c r="FP25" s="273"/>
      <c r="FQ25" s="273"/>
      <c r="FR25" s="273"/>
      <c r="FS25" s="273"/>
      <c r="FT25" s="273"/>
      <c r="FU25" s="273"/>
      <c r="FV25" s="273"/>
      <c r="FW25" s="273"/>
      <c r="FX25" s="273"/>
      <c r="FY25" s="273"/>
      <c r="FZ25" s="273"/>
      <c r="GA25" s="273"/>
      <c r="GB25" s="273"/>
      <c r="GC25" s="273"/>
      <c r="GD25" s="273"/>
      <c r="GE25" s="273"/>
      <c r="GF25" s="273"/>
      <c r="GG25" s="273"/>
      <c r="GH25" s="273"/>
      <c r="GI25" s="273"/>
      <c r="GJ25" s="273"/>
      <c r="GK25" s="273"/>
      <c r="GL25" s="273"/>
      <c r="GM25" s="273"/>
      <c r="GN25" s="273"/>
      <c r="GO25" s="273"/>
      <c r="GP25" s="273"/>
      <c r="GQ25" s="273"/>
      <c r="GR25" s="273"/>
      <c r="GS25" s="273"/>
      <c r="GT25" s="273"/>
      <c r="GU25" s="273"/>
      <c r="GV25" s="273"/>
      <c r="GW25" s="273"/>
      <c r="GX25" s="273"/>
      <c r="GY25" s="273"/>
      <c r="GZ25" s="273"/>
      <c r="HA25" s="273"/>
      <c r="HB25" s="273"/>
      <c r="HC25" s="273"/>
      <c r="HD25" s="273"/>
      <c r="HE25" s="273"/>
      <c r="HF25" s="273"/>
      <c r="HG25" s="273"/>
      <c r="HH25" s="273"/>
      <c r="HI25" s="273"/>
      <c r="HJ25" s="273"/>
      <c r="HK25" s="273"/>
      <c r="HL25" s="273"/>
      <c r="HM25" s="273"/>
      <c r="HN25" s="273"/>
      <c r="HO25" s="273"/>
      <c r="HP25" s="273"/>
      <c r="HQ25" s="273"/>
      <c r="HR25" s="273"/>
      <c r="HS25" s="273"/>
      <c r="HT25" s="273"/>
      <c r="HU25" s="273"/>
      <c r="HV25" s="273"/>
      <c r="HW25" s="273"/>
      <c r="HX25" s="273"/>
      <c r="HY25" s="273"/>
      <c r="HZ25" s="273"/>
      <c r="IA25" s="273"/>
      <c r="IB25" s="273"/>
      <c r="IC25" s="273"/>
      <c r="ID25" s="273"/>
      <c r="IE25" s="273"/>
      <c r="IF25" s="273"/>
      <c r="IG25" s="273"/>
      <c r="IH25" s="273"/>
      <c r="II25" s="273"/>
      <c r="IJ25" s="273"/>
      <c r="IK25" s="273"/>
      <c r="IL25" s="273"/>
      <c r="IM25" s="273"/>
      <c r="IN25" s="273"/>
      <c r="IO25" s="273"/>
      <c r="IP25" s="273"/>
      <c r="IQ25" s="273"/>
      <c r="IR25" s="273"/>
      <c r="IS25" s="273"/>
      <c r="IT25" s="273"/>
      <c r="IU25" s="273"/>
      <c r="IV25" s="273"/>
      <c r="IW25" s="152"/>
    </row>
    <row r="26" spans="1:259" ht="12" customHeight="1">
      <c r="A26" s="585" t="s">
        <v>314</v>
      </c>
      <c r="B26" s="586">
        <v>29390.405625999996</v>
      </c>
      <c r="C26" s="586">
        <v>27346</v>
      </c>
      <c r="D26" s="586">
        <v>26549.536845999995</v>
      </c>
      <c r="E26" s="586">
        <v>10457.191708999997</v>
      </c>
      <c r="F26" s="743">
        <v>9962</v>
      </c>
      <c r="G26" s="586">
        <v>9454.549038000001</v>
      </c>
      <c r="H26" s="586">
        <v>18933.213917000001</v>
      </c>
      <c r="I26" s="743">
        <v>17384</v>
      </c>
      <c r="J26" s="586">
        <v>17094.987807999991</v>
      </c>
      <c r="K26" s="275"/>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273"/>
      <c r="EA26" s="273"/>
      <c r="EB26" s="273"/>
      <c r="EC26" s="273"/>
      <c r="ED26" s="273"/>
      <c r="EE26" s="273"/>
      <c r="EF26" s="273"/>
      <c r="EG26" s="273"/>
      <c r="EH26" s="273"/>
      <c r="EI26" s="273"/>
      <c r="EJ26" s="273"/>
      <c r="EK26" s="273"/>
      <c r="EL26" s="273"/>
      <c r="EM26" s="273"/>
      <c r="EN26" s="273"/>
      <c r="EO26" s="273"/>
      <c r="EP26" s="273"/>
      <c r="EQ26" s="273"/>
      <c r="ER26" s="273"/>
      <c r="ES26" s="273"/>
      <c r="ET26" s="273"/>
      <c r="EU26" s="273"/>
      <c r="EV26" s="273"/>
      <c r="EW26" s="273"/>
      <c r="EX26" s="273"/>
      <c r="EY26" s="273"/>
      <c r="EZ26" s="273"/>
      <c r="FA26" s="273"/>
      <c r="FB26" s="273"/>
      <c r="FC26" s="273"/>
      <c r="FD26" s="273"/>
      <c r="FE26" s="273"/>
      <c r="FF26" s="273"/>
      <c r="FG26" s="273"/>
      <c r="FH26" s="273"/>
      <c r="FI26" s="273"/>
      <c r="FJ26" s="273"/>
      <c r="FK26" s="273"/>
      <c r="FL26" s="273"/>
      <c r="FM26" s="273"/>
      <c r="FN26" s="273"/>
      <c r="FO26" s="273"/>
      <c r="FP26" s="273"/>
      <c r="FQ26" s="273"/>
      <c r="FR26" s="273"/>
      <c r="FS26" s="273"/>
      <c r="FT26" s="273"/>
      <c r="FU26" s="273"/>
      <c r="FV26" s="273"/>
      <c r="FW26" s="273"/>
      <c r="FX26" s="273"/>
      <c r="FY26" s="273"/>
      <c r="FZ26" s="273"/>
      <c r="GA26" s="273"/>
      <c r="GB26" s="273"/>
      <c r="GC26" s="273"/>
      <c r="GD26" s="273"/>
      <c r="GE26" s="273"/>
      <c r="GF26" s="273"/>
      <c r="GG26" s="273"/>
      <c r="GH26" s="273"/>
      <c r="GI26" s="273"/>
      <c r="GJ26" s="273"/>
      <c r="GK26" s="273"/>
      <c r="GL26" s="273"/>
      <c r="GM26" s="273"/>
      <c r="GN26" s="273"/>
      <c r="GO26" s="273"/>
      <c r="GP26" s="273"/>
      <c r="GQ26" s="273"/>
      <c r="GR26" s="273"/>
      <c r="GS26" s="273"/>
      <c r="GT26" s="273"/>
      <c r="GU26" s="273"/>
      <c r="GV26" s="273"/>
      <c r="GW26" s="273"/>
      <c r="GX26" s="273"/>
      <c r="GY26" s="273"/>
      <c r="GZ26" s="273"/>
      <c r="HA26" s="273"/>
      <c r="HB26" s="273"/>
      <c r="HC26" s="273"/>
      <c r="HD26" s="273"/>
      <c r="HE26" s="273"/>
      <c r="HF26" s="273"/>
      <c r="HG26" s="273"/>
      <c r="HH26" s="273"/>
      <c r="HI26" s="273"/>
      <c r="HJ26" s="273"/>
      <c r="HK26" s="273"/>
      <c r="HL26" s="273"/>
      <c r="HM26" s="273"/>
      <c r="HN26" s="273"/>
      <c r="HO26" s="273"/>
      <c r="HP26" s="273"/>
      <c r="HQ26" s="273"/>
      <c r="HR26" s="273"/>
      <c r="HS26" s="273"/>
      <c r="HT26" s="273"/>
      <c r="HU26" s="273"/>
      <c r="HV26" s="273"/>
      <c r="HW26" s="273"/>
      <c r="HX26" s="273"/>
      <c r="HY26" s="273"/>
      <c r="HZ26" s="273"/>
      <c r="IA26" s="273"/>
      <c r="IB26" s="273"/>
      <c r="IC26" s="273"/>
      <c r="ID26" s="273"/>
      <c r="IE26" s="273"/>
      <c r="IF26" s="273"/>
      <c r="IG26" s="273"/>
      <c r="IH26" s="273"/>
      <c r="II26" s="273"/>
      <c r="IJ26" s="273"/>
      <c r="IK26" s="273"/>
      <c r="IL26" s="273"/>
      <c r="IM26" s="273"/>
      <c r="IN26" s="273"/>
      <c r="IO26" s="273"/>
      <c r="IP26" s="273"/>
      <c r="IQ26" s="273"/>
      <c r="IR26" s="273"/>
      <c r="IS26" s="273"/>
      <c r="IT26" s="273"/>
      <c r="IU26" s="273"/>
      <c r="IV26" s="273"/>
      <c r="IW26" s="152"/>
    </row>
    <row r="27" spans="1:259" s="340" customFormat="1" ht="12" customHeight="1">
      <c r="A27" s="664" t="s">
        <v>321</v>
      </c>
      <c r="B27" s="665">
        <v>4352.9799039999998</v>
      </c>
      <c r="C27" s="665">
        <v>2534</v>
      </c>
      <c r="D27" s="665">
        <v>2165.2751870000002</v>
      </c>
      <c r="E27" s="665">
        <v>0</v>
      </c>
      <c r="F27" s="742">
        <v>0</v>
      </c>
      <c r="G27" s="665">
        <v>0</v>
      </c>
      <c r="H27" s="666">
        <v>4352.9799039999998</v>
      </c>
      <c r="I27" s="666">
        <v>2534</v>
      </c>
      <c r="J27" s="666">
        <v>2165.2751870000002</v>
      </c>
      <c r="K27" s="667"/>
      <c r="L27" s="668"/>
      <c r="M27" s="668"/>
      <c r="N27" s="668"/>
      <c r="O27" s="668"/>
      <c r="P27" s="668"/>
      <c r="Q27" s="668"/>
      <c r="R27" s="668"/>
      <c r="S27" s="668"/>
      <c r="T27" s="668"/>
      <c r="U27" s="668"/>
      <c r="V27" s="668"/>
      <c r="W27" s="668"/>
      <c r="X27" s="668"/>
      <c r="Y27" s="668"/>
      <c r="Z27" s="668"/>
      <c r="AA27" s="668"/>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8"/>
      <c r="AZ27" s="668"/>
      <c r="BA27" s="668"/>
      <c r="BB27" s="668"/>
      <c r="BC27" s="668"/>
      <c r="BD27" s="668"/>
      <c r="BE27" s="668"/>
      <c r="BF27" s="668"/>
      <c r="BG27" s="668"/>
      <c r="BH27" s="668"/>
      <c r="BI27" s="668"/>
      <c r="BJ27" s="668"/>
      <c r="BK27" s="668"/>
      <c r="BL27" s="668"/>
      <c r="BM27" s="668"/>
      <c r="BN27" s="668"/>
      <c r="BO27" s="668"/>
      <c r="BP27" s="668"/>
      <c r="BQ27" s="668"/>
      <c r="BR27" s="668"/>
      <c r="BS27" s="668"/>
      <c r="BT27" s="668"/>
      <c r="BU27" s="668"/>
      <c r="BV27" s="668"/>
      <c r="BW27" s="668"/>
      <c r="BX27" s="668"/>
      <c r="BY27" s="668"/>
      <c r="BZ27" s="668"/>
      <c r="CA27" s="668"/>
      <c r="CB27" s="668"/>
      <c r="CC27" s="668"/>
      <c r="CD27" s="668"/>
      <c r="CE27" s="668"/>
      <c r="CF27" s="668"/>
      <c r="CG27" s="668"/>
      <c r="CH27" s="668"/>
      <c r="CI27" s="668"/>
      <c r="CJ27" s="668"/>
      <c r="CK27" s="668"/>
      <c r="CL27" s="668"/>
      <c r="CM27" s="668"/>
      <c r="CN27" s="668"/>
      <c r="CO27" s="668"/>
      <c r="CP27" s="668"/>
      <c r="CQ27" s="668"/>
      <c r="CR27" s="668"/>
      <c r="CS27" s="668"/>
      <c r="CT27" s="668"/>
      <c r="CU27" s="668"/>
      <c r="CV27" s="668"/>
      <c r="CW27" s="668"/>
      <c r="CX27" s="668"/>
      <c r="CY27" s="668"/>
      <c r="CZ27" s="668"/>
      <c r="DA27" s="668"/>
      <c r="DB27" s="668"/>
      <c r="DC27" s="668"/>
      <c r="DD27" s="668"/>
      <c r="DE27" s="668"/>
      <c r="DF27" s="668"/>
      <c r="DG27" s="668"/>
      <c r="DH27" s="668"/>
      <c r="DI27" s="668"/>
      <c r="DJ27" s="668"/>
      <c r="DK27" s="668"/>
      <c r="DL27" s="668"/>
      <c r="DM27" s="668"/>
      <c r="DN27" s="668"/>
      <c r="DO27" s="668"/>
      <c r="DP27" s="668"/>
      <c r="DQ27" s="668"/>
      <c r="DR27" s="668"/>
      <c r="DS27" s="668"/>
      <c r="DT27" s="668"/>
      <c r="DU27" s="668"/>
      <c r="DV27" s="668"/>
      <c r="DW27" s="668"/>
      <c r="DX27" s="668"/>
      <c r="DY27" s="668"/>
      <c r="DZ27" s="668"/>
      <c r="EA27" s="668"/>
      <c r="EB27" s="668"/>
      <c r="EC27" s="668"/>
      <c r="ED27" s="668"/>
      <c r="EE27" s="668"/>
      <c r="EF27" s="668"/>
      <c r="EG27" s="668"/>
      <c r="EH27" s="668"/>
      <c r="EI27" s="668"/>
      <c r="EJ27" s="668"/>
      <c r="EK27" s="668"/>
      <c r="EL27" s="668"/>
      <c r="EM27" s="668"/>
      <c r="EN27" s="668"/>
      <c r="EO27" s="668"/>
      <c r="EP27" s="668"/>
      <c r="EQ27" s="668"/>
      <c r="ER27" s="668"/>
      <c r="ES27" s="668"/>
      <c r="ET27" s="668"/>
      <c r="EU27" s="668"/>
      <c r="EV27" s="668"/>
      <c r="EW27" s="668"/>
      <c r="EX27" s="668"/>
      <c r="EY27" s="668"/>
      <c r="EZ27" s="668"/>
      <c r="FA27" s="668"/>
      <c r="FB27" s="668"/>
      <c r="FC27" s="668"/>
      <c r="FD27" s="668"/>
      <c r="FE27" s="668"/>
      <c r="FF27" s="668"/>
      <c r="FG27" s="668"/>
      <c r="FH27" s="668"/>
      <c r="FI27" s="668"/>
      <c r="FJ27" s="668"/>
      <c r="FK27" s="668"/>
      <c r="FL27" s="668"/>
      <c r="FM27" s="668"/>
      <c r="FN27" s="668"/>
      <c r="FO27" s="668"/>
      <c r="FP27" s="668"/>
      <c r="FQ27" s="668"/>
      <c r="FR27" s="668"/>
      <c r="FS27" s="668"/>
      <c r="FT27" s="668"/>
      <c r="FU27" s="668"/>
      <c r="FV27" s="668"/>
      <c r="FW27" s="668"/>
      <c r="FX27" s="668"/>
      <c r="FY27" s="668"/>
      <c r="FZ27" s="668"/>
      <c r="GA27" s="668"/>
      <c r="GB27" s="668"/>
      <c r="GC27" s="668"/>
      <c r="GD27" s="668"/>
      <c r="GE27" s="668"/>
      <c r="GF27" s="668"/>
      <c r="GG27" s="668"/>
      <c r="GH27" s="668"/>
      <c r="GI27" s="668"/>
      <c r="GJ27" s="668"/>
      <c r="GK27" s="668"/>
      <c r="GL27" s="668"/>
      <c r="GM27" s="668"/>
      <c r="GN27" s="668"/>
      <c r="GO27" s="668"/>
      <c r="GP27" s="668"/>
      <c r="GQ27" s="668"/>
      <c r="GR27" s="668"/>
      <c r="GS27" s="668"/>
      <c r="GT27" s="668"/>
      <c r="GU27" s="668"/>
      <c r="GV27" s="668"/>
      <c r="GW27" s="668"/>
      <c r="GX27" s="668"/>
      <c r="GY27" s="668"/>
      <c r="GZ27" s="668"/>
      <c r="HA27" s="668"/>
      <c r="HB27" s="668"/>
      <c r="HC27" s="668"/>
      <c r="HD27" s="668"/>
      <c r="HE27" s="668"/>
      <c r="HF27" s="668"/>
      <c r="HG27" s="668"/>
      <c r="HH27" s="668"/>
      <c r="HI27" s="668"/>
      <c r="HJ27" s="668"/>
      <c r="HK27" s="668"/>
      <c r="HL27" s="668"/>
      <c r="HM27" s="668"/>
      <c r="HN27" s="668"/>
      <c r="HO27" s="668"/>
      <c r="HP27" s="668"/>
      <c r="HQ27" s="668"/>
      <c r="HR27" s="668"/>
      <c r="HS27" s="668"/>
      <c r="HT27" s="668"/>
      <c r="HU27" s="668"/>
      <c r="HV27" s="668"/>
      <c r="HW27" s="668"/>
      <c r="HX27" s="668"/>
      <c r="HY27" s="668"/>
      <c r="HZ27" s="668"/>
      <c r="IA27" s="668"/>
      <c r="IB27" s="668"/>
      <c r="IC27" s="668"/>
      <c r="ID27" s="668"/>
      <c r="IE27" s="668"/>
      <c r="IF27" s="668"/>
      <c r="IG27" s="668"/>
      <c r="IH27" s="668"/>
      <c r="II27" s="668"/>
      <c r="IJ27" s="668"/>
      <c r="IK27" s="668"/>
      <c r="IL27" s="668"/>
      <c r="IM27" s="668"/>
      <c r="IN27" s="668"/>
      <c r="IO27" s="668"/>
      <c r="IP27" s="668"/>
      <c r="IQ27" s="668"/>
      <c r="IR27" s="668"/>
      <c r="IS27" s="668"/>
      <c r="IT27" s="668"/>
      <c r="IU27" s="668"/>
      <c r="IV27" s="668"/>
      <c r="IW27" s="669"/>
    </row>
    <row r="28" spans="1:259" ht="21" customHeight="1">
      <c r="A28" s="588" t="s">
        <v>630</v>
      </c>
      <c r="B28" s="589">
        <v>33743.38553</v>
      </c>
      <c r="C28" s="589">
        <v>29880</v>
      </c>
      <c r="D28" s="589">
        <v>28714.812032999995</v>
      </c>
      <c r="E28" s="589">
        <v>10457.191708999997</v>
      </c>
      <c r="F28" s="744">
        <v>9962</v>
      </c>
      <c r="G28" s="589">
        <v>9454.549038000001</v>
      </c>
      <c r="H28" s="589">
        <v>23286.193821000001</v>
      </c>
      <c r="I28" s="744">
        <v>19918</v>
      </c>
      <c r="J28" s="589">
        <v>19260.26299499999</v>
      </c>
      <c r="K28" s="276"/>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c r="DK28" s="272"/>
      <c r="DL28" s="272"/>
      <c r="DM28" s="272"/>
      <c r="DN28" s="272"/>
      <c r="DO28" s="272"/>
      <c r="DP28" s="272"/>
      <c r="DQ28" s="272"/>
      <c r="DR28" s="272"/>
      <c r="DS28" s="272"/>
      <c r="DT28" s="272"/>
      <c r="DU28" s="272"/>
      <c r="DV28" s="272"/>
      <c r="DW28" s="272"/>
      <c r="DX28" s="272"/>
      <c r="DY28" s="272"/>
      <c r="DZ28" s="272"/>
      <c r="EA28" s="272"/>
      <c r="EB28" s="272"/>
      <c r="EC28" s="272"/>
      <c r="ED28" s="272"/>
      <c r="EE28" s="272"/>
      <c r="EF28" s="272"/>
      <c r="EG28" s="272"/>
      <c r="EH28" s="272"/>
      <c r="EI28" s="272"/>
      <c r="EJ28" s="272"/>
      <c r="EK28" s="272"/>
      <c r="EL28" s="272"/>
      <c r="EM28" s="272"/>
      <c r="EN28" s="272"/>
      <c r="EO28" s="272"/>
      <c r="EP28" s="272"/>
      <c r="EQ28" s="272"/>
      <c r="ER28" s="272"/>
      <c r="ES28" s="272"/>
      <c r="ET28" s="272"/>
      <c r="EU28" s="272"/>
      <c r="EV28" s="272"/>
      <c r="EW28" s="272"/>
      <c r="EX28" s="272"/>
      <c r="EY28" s="272"/>
      <c r="EZ28" s="272"/>
      <c r="FA28" s="272"/>
      <c r="FB28" s="272"/>
      <c r="FC28" s="272"/>
      <c r="FD28" s="272"/>
      <c r="FE28" s="272"/>
      <c r="FF28" s="272"/>
      <c r="FG28" s="272"/>
      <c r="FH28" s="272"/>
      <c r="FI28" s="272"/>
      <c r="FJ28" s="272"/>
      <c r="FK28" s="272"/>
      <c r="FL28" s="272"/>
      <c r="FM28" s="272"/>
      <c r="FN28" s="272"/>
      <c r="FO28" s="272"/>
      <c r="FP28" s="272"/>
      <c r="FQ28" s="272"/>
      <c r="FR28" s="272"/>
      <c r="FS28" s="272"/>
      <c r="FT28" s="272"/>
      <c r="FU28" s="272"/>
      <c r="FV28" s="272"/>
      <c r="FW28" s="272"/>
      <c r="FX28" s="272"/>
      <c r="FY28" s="272"/>
      <c r="FZ28" s="272"/>
      <c r="GA28" s="272"/>
      <c r="GB28" s="272"/>
      <c r="GC28" s="272"/>
      <c r="GD28" s="272"/>
      <c r="GE28" s="272"/>
      <c r="GF28" s="272"/>
      <c r="GG28" s="272"/>
      <c r="GH28" s="272"/>
      <c r="GI28" s="272"/>
      <c r="GJ28" s="272"/>
      <c r="GK28" s="272"/>
      <c r="GL28" s="272"/>
      <c r="GM28" s="272"/>
      <c r="GN28" s="272"/>
      <c r="GO28" s="272"/>
      <c r="GP28" s="272"/>
      <c r="GQ28" s="272"/>
      <c r="GR28" s="272"/>
      <c r="GS28" s="272"/>
      <c r="GT28" s="272"/>
      <c r="GU28" s="272"/>
      <c r="GV28" s="272"/>
      <c r="GW28" s="272"/>
      <c r="GX28" s="272"/>
      <c r="GY28" s="272"/>
      <c r="GZ28" s="272"/>
      <c r="HA28" s="272"/>
      <c r="HB28" s="272"/>
      <c r="HC28" s="272"/>
      <c r="HD28" s="272"/>
      <c r="HE28" s="272"/>
      <c r="HF28" s="272"/>
      <c r="HG28" s="272"/>
      <c r="HH28" s="272"/>
      <c r="HI28" s="272"/>
      <c r="HJ28" s="272"/>
      <c r="HK28" s="272"/>
      <c r="HL28" s="272"/>
      <c r="HM28" s="272"/>
      <c r="HN28" s="272"/>
      <c r="HO28" s="272"/>
      <c r="HP28" s="272"/>
      <c r="HQ28" s="272"/>
      <c r="HR28" s="272"/>
      <c r="HS28" s="272"/>
      <c r="HT28" s="272"/>
      <c r="HU28" s="272"/>
      <c r="HV28" s="272"/>
      <c r="HW28" s="272"/>
      <c r="HX28" s="272"/>
      <c r="HY28" s="272"/>
      <c r="HZ28" s="272"/>
      <c r="IA28" s="272"/>
      <c r="IB28" s="272"/>
      <c r="IC28" s="272"/>
      <c r="ID28" s="272"/>
      <c r="IE28" s="272"/>
      <c r="IF28" s="272"/>
      <c r="IG28" s="272"/>
      <c r="IH28" s="272"/>
      <c r="II28" s="272"/>
      <c r="IJ28" s="272"/>
      <c r="IK28" s="272"/>
      <c r="IL28" s="272"/>
      <c r="IM28" s="272"/>
      <c r="IN28" s="272"/>
      <c r="IO28" s="272"/>
      <c r="IP28" s="272"/>
      <c r="IQ28" s="272"/>
      <c r="IR28" s="272"/>
      <c r="IS28" s="272"/>
      <c r="IT28" s="272"/>
      <c r="IU28" s="272"/>
      <c r="IV28" s="272"/>
      <c r="IW28" s="277"/>
      <c r="IX28" s="278"/>
      <c r="IY28" s="278"/>
    </row>
    <row r="29" spans="1:259" ht="21" customHeight="1">
      <c r="A29" s="644"/>
      <c r="B29" s="645"/>
      <c r="C29" s="645"/>
      <c r="D29" s="645"/>
      <c r="E29" s="645"/>
      <c r="F29" s="645"/>
      <c r="G29" s="645"/>
      <c r="H29" s="645"/>
      <c r="I29" s="645"/>
      <c r="J29" s="645"/>
      <c r="K29" s="276"/>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2"/>
      <c r="BX29" s="272"/>
      <c r="BY29" s="272"/>
      <c r="BZ29" s="272"/>
      <c r="CA29" s="272"/>
      <c r="CB29" s="272"/>
      <c r="CC29" s="272"/>
      <c r="CD29" s="272"/>
      <c r="CE29" s="272"/>
      <c r="CF29" s="272"/>
      <c r="CG29" s="272"/>
      <c r="CH29" s="272"/>
      <c r="CI29" s="272"/>
      <c r="CJ29" s="272"/>
      <c r="CK29" s="272"/>
      <c r="CL29" s="272"/>
      <c r="CM29" s="272"/>
      <c r="CN29" s="272"/>
      <c r="CO29" s="272"/>
      <c r="CP29" s="272"/>
      <c r="CQ29" s="272"/>
      <c r="CR29" s="272"/>
      <c r="CS29" s="272"/>
      <c r="CT29" s="272"/>
      <c r="CU29" s="272"/>
      <c r="CV29" s="272"/>
      <c r="CW29" s="272"/>
      <c r="CX29" s="272"/>
      <c r="CY29" s="272"/>
      <c r="CZ29" s="272"/>
      <c r="DA29" s="272"/>
      <c r="DB29" s="272"/>
      <c r="DC29" s="272"/>
      <c r="DD29" s="272"/>
      <c r="DE29" s="272"/>
      <c r="DF29" s="272"/>
      <c r="DG29" s="272"/>
      <c r="DH29" s="272"/>
      <c r="DI29" s="272"/>
      <c r="DJ29" s="272"/>
      <c r="DK29" s="272"/>
      <c r="DL29" s="272"/>
      <c r="DM29" s="272"/>
      <c r="DN29" s="272"/>
      <c r="DO29" s="272"/>
      <c r="DP29" s="272"/>
      <c r="DQ29" s="272"/>
      <c r="DR29" s="272"/>
      <c r="DS29" s="272"/>
      <c r="DT29" s="272"/>
      <c r="DU29" s="272"/>
      <c r="DV29" s="272"/>
      <c r="DW29" s="272"/>
      <c r="DX29" s="272"/>
      <c r="DY29" s="272"/>
      <c r="DZ29" s="272"/>
      <c r="EA29" s="272"/>
      <c r="EB29" s="272"/>
      <c r="EC29" s="272"/>
      <c r="ED29" s="272"/>
      <c r="EE29" s="272"/>
      <c r="EF29" s="272"/>
      <c r="EG29" s="272"/>
      <c r="EH29" s="272"/>
      <c r="EI29" s="272"/>
      <c r="EJ29" s="272"/>
      <c r="EK29" s="272"/>
      <c r="EL29" s="272"/>
      <c r="EM29" s="272"/>
      <c r="EN29" s="272"/>
      <c r="EO29" s="272"/>
      <c r="EP29" s="272"/>
      <c r="EQ29" s="272"/>
      <c r="ER29" s="272"/>
      <c r="ES29" s="272"/>
      <c r="ET29" s="272"/>
      <c r="EU29" s="272"/>
      <c r="EV29" s="272"/>
      <c r="EW29" s="272"/>
      <c r="EX29" s="272"/>
      <c r="EY29" s="272"/>
      <c r="EZ29" s="272"/>
      <c r="FA29" s="272"/>
      <c r="FB29" s="272"/>
      <c r="FC29" s="272"/>
      <c r="FD29" s="272"/>
      <c r="FE29" s="272"/>
      <c r="FF29" s="272"/>
      <c r="FG29" s="272"/>
      <c r="FH29" s="272"/>
      <c r="FI29" s="272"/>
      <c r="FJ29" s="272"/>
      <c r="FK29" s="272"/>
      <c r="FL29" s="272"/>
      <c r="FM29" s="272"/>
      <c r="FN29" s="272"/>
      <c r="FO29" s="272"/>
      <c r="FP29" s="272"/>
      <c r="FQ29" s="272"/>
      <c r="FR29" s="272"/>
      <c r="FS29" s="272"/>
      <c r="FT29" s="272"/>
      <c r="FU29" s="272"/>
      <c r="FV29" s="272"/>
      <c r="FW29" s="272"/>
      <c r="FX29" s="272"/>
      <c r="FY29" s="272"/>
      <c r="FZ29" s="272"/>
      <c r="GA29" s="272"/>
      <c r="GB29" s="272"/>
      <c r="GC29" s="272"/>
      <c r="GD29" s="272"/>
      <c r="GE29" s="272"/>
      <c r="GF29" s="272"/>
      <c r="GG29" s="272"/>
      <c r="GH29" s="272"/>
      <c r="GI29" s="272"/>
      <c r="GJ29" s="272"/>
      <c r="GK29" s="272"/>
      <c r="GL29" s="272"/>
      <c r="GM29" s="272"/>
      <c r="GN29" s="272"/>
      <c r="GO29" s="272"/>
      <c r="GP29" s="272"/>
      <c r="GQ29" s="272"/>
      <c r="GR29" s="272"/>
      <c r="GS29" s="272"/>
      <c r="GT29" s="272"/>
      <c r="GU29" s="272"/>
      <c r="GV29" s="272"/>
      <c r="GW29" s="272"/>
      <c r="GX29" s="272"/>
      <c r="GY29" s="272"/>
      <c r="GZ29" s="272"/>
      <c r="HA29" s="272"/>
      <c r="HB29" s="272"/>
      <c r="HC29" s="272"/>
      <c r="HD29" s="272"/>
      <c r="HE29" s="272"/>
      <c r="HF29" s="272"/>
      <c r="HG29" s="272"/>
      <c r="HH29" s="272"/>
      <c r="HI29" s="272"/>
      <c r="HJ29" s="272"/>
      <c r="HK29" s="272"/>
      <c r="HL29" s="272"/>
      <c r="HM29" s="27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7"/>
      <c r="IX29" s="278"/>
      <c r="IY29" s="278"/>
    </row>
    <row r="30" spans="1:259" ht="12" customHeight="1">
      <c r="A30" s="647" t="s">
        <v>631</v>
      </c>
      <c r="B30" s="645"/>
      <c r="C30" s="645"/>
      <c r="D30" s="645"/>
      <c r="E30" s="645"/>
      <c r="F30" s="645"/>
      <c r="G30" s="645"/>
      <c r="H30" s="645"/>
      <c r="I30" s="645"/>
      <c r="J30" s="645"/>
      <c r="K30" s="276"/>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c r="BX30" s="272"/>
      <c r="BY30" s="272"/>
      <c r="BZ30" s="272"/>
      <c r="CA30" s="272"/>
      <c r="CB30" s="272"/>
      <c r="CC30" s="272"/>
      <c r="CD30" s="272"/>
      <c r="CE30" s="272"/>
      <c r="CF30" s="272"/>
      <c r="CG30" s="272"/>
      <c r="CH30" s="272"/>
      <c r="CI30" s="272"/>
      <c r="CJ30" s="272"/>
      <c r="CK30" s="272"/>
      <c r="CL30" s="272"/>
      <c r="CM30" s="272"/>
      <c r="CN30" s="272"/>
      <c r="CO30" s="272"/>
      <c r="CP30" s="272"/>
      <c r="CQ30" s="272"/>
      <c r="CR30" s="272"/>
      <c r="CS30" s="272"/>
      <c r="CT30" s="272"/>
      <c r="CU30" s="272"/>
      <c r="CV30" s="272"/>
      <c r="CW30" s="272"/>
      <c r="CX30" s="272"/>
      <c r="CY30" s="272"/>
      <c r="CZ30" s="272"/>
      <c r="DA30" s="272"/>
      <c r="DB30" s="272"/>
      <c r="DC30" s="272"/>
      <c r="DD30" s="272"/>
      <c r="DE30" s="272"/>
      <c r="DF30" s="272"/>
      <c r="DG30" s="272"/>
      <c r="DH30" s="272"/>
      <c r="DI30" s="272"/>
      <c r="DJ30" s="272"/>
      <c r="DK30" s="272"/>
      <c r="DL30" s="272"/>
      <c r="DM30" s="272"/>
      <c r="DN30" s="272"/>
      <c r="DO30" s="272"/>
      <c r="DP30" s="272"/>
      <c r="DQ30" s="272"/>
      <c r="DR30" s="272"/>
      <c r="DS30" s="272"/>
      <c r="DT30" s="272"/>
      <c r="DU30" s="272"/>
      <c r="DV30" s="272"/>
      <c r="DW30" s="272"/>
      <c r="DX30" s="272"/>
      <c r="DY30" s="272"/>
      <c r="DZ30" s="272"/>
      <c r="EA30" s="272"/>
      <c r="EB30" s="272"/>
      <c r="EC30" s="272"/>
      <c r="ED30" s="272"/>
      <c r="EE30" s="272"/>
      <c r="EF30" s="272"/>
      <c r="EG30" s="272"/>
      <c r="EH30" s="272"/>
      <c r="EI30" s="272"/>
      <c r="EJ30" s="272"/>
      <c r="EK30" s="272"/>
      <c r="EL30" s="272"/>
      <c r="EM30" s="272"/>
      <c r="EN30" s="272"/>
      <c r="EO30" s="272"/>
      <c r="EP30" s="272"/>
      <c r="EQ30" s="272"/>
      <c r="ER30" s="272"/>
      <c r="ES30" s="272"/>
      <c r="ET30" s="272"/>
      <c r="EU30" s="272"/>
      <c r="EV30" s="272"/>
      <c r="EW30" s="272"/>
      <c r="EX30" s="272"/>
      <c r="EY30" s="272"/>
      <c r="EZ30" s="272"/>
      <c r="FA30" s="272"/>
      <c r="FB30" s="272"/>
      <c r="FC30" s="272"/>
      <c r="FD30" s="272"/>
      <c r="FE30" s="272"/>
      <c r="FF30" s="272"/>
      <c r="FG30" s="272"/>
      <c r="FH30" s="272"/>
      <c r="FI30" s="272"/>
      <c r="FJ30" s="272"/>
      <c r="FK30" s="272"/>
      <c r="FL30" s="272"/>
      <c r="FM30" s="272"/>
      <c r="FN30" s="272"/>
      <c r="FO30" s="272"/>
      <c r="FP30" s="272"/>
      <c r="FQ30" s="272"/>
      <c r="FR30" s="272"/>
      <c r="FS30" s="272"/>
      <c r="FT30" s="272"/>
      <c r="FU30" s="272"/>
      <c r="FV30" s="272"/>
      <c r="FW30" s="272"/>
      <c r="FX30" s="272"/>
      <c r="FY30" s="272"/>
      <c r="FZ30" s="272"/>
      <c r="GA30" s="272"/>
      <c r="GB30" s="272"/>
      <c r="GC30" s="272"/>
      <c r="GD30" s="272"/>
      <c r="GE30" s="272"/>
      <c r="GF30" s="272"/>
      <c r="GG30" s="272"/>
      <c r="GH30" s="272"/>
      <c r="GI30" s="272"/>
      <c r="GJ30" s="272"/>
      <c r="GK30" s="272"/>
      <c r="GL30" s="272"/>
      <c r="GM30" s="272"/>
      <c r="GN30" s="272"/>
      <c r="GO30" s="272"/>
      <c r="GP30" s="272"/>
      <c r="GQ30" s="272"/>
      <c r="GR30" s="272"/>
      <c r="GS30" s="272"/>
      <c r="GT30" s="272"/>
      <c r="GU30" s="272"/>
      <c r="GV30" s="272"/>
      <c r="GW30" s="272"/>
      <c r="GX30" s="272"/>
      <c r="GY30" s="272"/>
      <c r="GZ30" s="272"/>
      <c r="HA30" s="272"/>
      <c r="HB30" s="272"/>
      <c r="HC30" s="272"/>
      <c r="HD30" s="272"/>
      <c r="HE30" s="272"/>
      <c r="HF30" s="272"/>
      <c r="HG30" s="272"/>
      <c r="HH30" s="272"/>
      <c r="HI30" s="272"/>
      <c r="HJ30" s="272"/>
      <c r="HK30" s="272"/>
      <c r="HL30" s="272"/>
      <c r="HM30" s="27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7"/>
      <c r="IX30" s="278"/>
      <c r="IY30" s="278"/>
    </row>
    <row r="31" spans="1:259" ht="12" customHeight="1">
      <c r="A31" s="448" t="s">
        <v>157</v>
      </c>
      <c r="B31" s="586">
        <v>3241.8045339999999</v>
      </c>
      <c r="C31" s="743">
        <v>3112.797771</v>
      </c>
      <c r="D31" s="646">
        <v>3161.13042</v>
      </c>
      <c r="E31" s="743">
        <v>1823.715095</v>
      </c>
      <c r="F31" s="743">
        <v>1719.912859</v>
      </c>
      <c r="G31" s="646">
        <v>1710.397074</v>
      </c>
      <c r="H31" s="743">
        <v>1418.0894389999999</v>
      </c>
      <c r="I31" s="743">
        <v>1392.884912</v>
      </c>
      <c r="J31" s="743">
        <v>1450.733346</v>
      </c>
      <c r="K31" s="275"/>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73"/>
      <c r="CC31" s="273"/>
      <c r="CD31" s="273"/>
      <c r="CE31" s="273"/>
      <c r="CF31" s="273"/>
      <c r="CG31" s="273"/>
      <c r="CH31" s="273"/>
      <c r="CI31" s="273"/>
      <c r="CJ31" s="273"/>
      <c r="CK31" s="273"/>
      <c r="CL31" s="273"/>
      <c r="CM31" s="273"/>
      <c r="CN31" s="273"/>
      <c r="CO31" s="273"/>
      <c r="CP31" s="273"/>
      <c r="CQ31" s="273"/>
      <c r="CR31" s="273"/>
      <c r="CS31" s="273"/>
      <c r="CT31" s="273"/>
      <c r="CU31" s="273"/>
      <c r="CV31" s="273"/>
      <c r="CW31" s="273"/>
      <c r="CX31" s="273"/>
      <c r="CY31" s="273"/>
      <c r="CZ31" s="273"/>
      <c r="DA31" s="273"/>
      <c r="DB31" s="273"/>
      <c r="DC31" s="273"/>
      <c r="DD31" s="273"/>
      <c r="DE31" s="273"/>
      <c r="DF31" s="273"/>
      <c r="DG31" s="273"/>
      <c r="DH31" s="273"/>
      <c r="DI31" s="273"/>
      <c r="DJ31" s="273"/>
      <c r="DK31" s="273"/>
      <c r="DL31" s="273"/>
      <c r="DM31" s="273"/>
      <c r="DN31" s="273"/>
      <c r="DO31" s="273"/>
      <c r="DP31" s="273"/>
      <c r="DQ31" s="273"/>
      <c r="DR31" s="273"/>
      <c r="DS31" s="273"/>
      <c r="DT31" s="273"/>
      <c r="DU31" s="273"/>
      <c r="DV31" s="273"/>
      <c r="DW31" s="273"/>
      <c r="DX31" s="273"/>
      <c r="DY31" s="273"/>
      <c r="DZ31" s="273"/>
      <c r="EA31" s="273"/>
      <c r="EB31" s="273"/>
      <c r="EC31" s="273"/>
      <c r="ED31" s="273"/>
      <c r="EE31" s="273"/>
      <c r="EF31" s="273"/>
      <c r="EG31" s="273"/>
      <c r="EH31" s="273"/>
      <c r="EI31" s="273"/>
      <c r="EJ31" s="273"/>
      <c r="EK31" s="273"/>
      <c r="EL31" s="273"/>
      <c r="EM31" s="273"/>
      <c r="EN31" s="273"/>
      <c r="EO31" s="273"/>
      <c r="EP31" s="273"/>
      <c r="EQ31" s="273"/>
      <c r="ER31" s="273"/>
      <c r="ES31" s="273"/>
      <c r="ET31" s="273"/>
      <c r="EU31" s="273"/>
      <c r="EV31" s="273"/>
      <c r="EW31" s="273"/>
      <c r="EX31" s="273"/>
      <c r="EY31" s="273"/>
      <c r="EZ31" s="273"/>
      <c r="FA31" s="273"/>
      <c r="FB31" s="273"/>
      <c r="FC31" s="273"/>
      <c r="FD31" s="273"/>
      <c r="FE31" s="273"/>
      <c r="FF31" s="273"/>
      <c r="FG31" s="273"/>
      <c r="FH31" s="273"/>
      <c r="FI31" s="273"/>
      <c r="FJ31" s="273"/>
      <c r="FK31" s="273"/>
      <c r="FL31" s="273"/>
      <c r="FM31" s="273"/>
      <c r="FN31" s="273"/>
      <c r="FO31" s="273"/>
      <c r="FP31" s="273"/>
      <c r="FQ31" s="273"/>
      <c r="FR31" s="273"/>
      <c r="FS31" s="273"/>
      <c r="FT31" s="273"/>
      <c r="FU31" s="273"/>
      <c r="FV31" s="273"/>
      <c r="FW31" s="273"/>
      <c r="FX31" s="273"/>
      <c r="FY31" s="273"/>
      <c r="FZ31" s="273"/>
      <c r="GA31" s="273"/>
      <c r="GB31" s="273"/>
      <c r="GC31" s="273"/>
      <c r="GD31" s="273"/>
      <c r="GE31" s="273"/>
      <c r="GF31" s="273"/>
      <c r="GG31" s="273"/>
      <c r="GH31" s="273"/>
      <c r="GI31" s="273"/>
      <c r="GJ31" s="273"/>
      <c r="GK31" s="273"/>
      <c r="GL31" s="273"/>
      <c r="GM31" s="273"/>
      <c r="GN31" s="273"/>
      <c r="GO31" s="273"/>
      <c r="GP31" s="273"/>
      <c r="GQ31" s="273"/>
      <c r="GR31" s="273"/>
      <c r="GS31" s="273"/>
      <c r="GT31" s="273"/>
      <c r="GU31" s="273"/>
      <c r="GV31" s="273"/>
      <c r="GW31" s="273"/>
      <c r="GX31" s="273"/>
      <c r="GY31" s="273"/>
      <c r="GZ31" s="273"/>
      <c r="HA31" s="273"/>
      <c r="HB31" s="273"/>
      <c r="HC31" s="273"/>
      <c r="HD31" s="273"/>
      <c r="HE31" s="273"/>
      <c r="HF31" s="273"/>
      <c r="HG31" s="273"/>
      <c r="HH31" s="273"/>
      <c r="HI31" s="273"/>
      <c r="HJ31" s="273"/>
      <c r="HK31" s="273"/>
      <c r="HL31" s="273"/>
      <c r="HM31" s="273"/>
      <c r="HN31" s="273"/>
      <c r="HO31" s="273"/>
      <c r="HP31" s="273"/>
      <c r="HQ31" s="273"/>
      <c r="HR31" s="273"/>
      <c r="HS31" s="273"/>
      <c r="HT31" s="273"/>
      <c r="HU31" s="273"/>
      <c r="HV31" s="273"/>
      <c r="HW31" s="273"/>
      <c r="HX31" s="273"/>
      <c r="HY31" s="273"/>
      <c r="HZ31" s="273"/>
      <c r="IA31" s="273"/>
      <c r="IB31" s="273"/>
      <c r="IC31" s="273"/>
      <c r="ID31" s="273"/>
      <c r="IE31" s="273"/>
      <c r="IF31" s="273"/>
      <c r="IG31" s="273"/>
      <c r="IH31" s="273"/>
      <c r="II31" s="273"/>
      <c r="IJ31" s="273"/>
      <c r="IK31" s="273"/>
      <c r="IL31" s="273"/>
      <c r="IM31" s="273"/>
      <c r="IN31" s="273"/>
      <c r="IO31" s="273"/>
      <c r="IP31" s="273"/>
      <c r="IQ31" s="273"/>
      <c r="IR31" s="273"/>
      <c r="IS31" s="273"/>
      <c r="IT31" s="273"/>
      <c r="IU31" s="273"/>
      <c r="IV31" s="273"/>
      <c r="IW31" s="152"/>
    </row>
    <row r="32" spans="1:259" s="340" customFormat="1" ht="12" customHeight="1">
      <c r="A32" s="556" t="s">
        <v>226</v>
      </c>
      <c r="B32" s="583">
        <v>36.221378999999999</v>
      </c>
      <c r="C32" s="584">
        <v>36.198230000000002</v>
      </c>
      <c r="D32" s="642">
        <v>1.7991980000000001</v>
      </c>
      <c r="E32" s="584">
        <v>8.5580700000000007</v>
      </c>
      <c r="F32" s="584">
        <v>9.2700680000000002</v>
      </c>
      <c r="G32" s="642">
        <v>1.2263630000000001</v>
      </c>
      <c r="H32" s="584">
        <v>27.663308999999998</v>
      </c>
      <c r="I32" s="584">
        <v>26.928162</v>
      </c>
      <c r="J32" s="584">
        <v>0.57283499999999998</v>
      </c>
      <c r="K32" s="667"/>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668"/>
      <c r="AV32" s="668"/>
      <c r="AW32" s="668"/>
      <c r="AX32" s="668"/>
      <c r="AY32" s="668"/>
      <c r="AZ32" s="668"/>
      <c r="BA32" s="668"/>
      <c r="BB32" s="668"/>
      <c r="BC32" s="668"/>
      <c r="BD32" s="668"/>
      <c r="BE32" s="668"/>
      <c r="BF32" s="668"/>
      <c r="BG32" s="668"/>
      <c r="BH32" s="668"/>
      <c r="BI32" s="668"/>
      <c r="BJ32" s="668"/>
      <c r="BK32" s="668"/>
      <c r="BL32" s="668"/>
      <c r="BM32" s="668"/>
      <c r="BN32" s="668"/>
      <c r="BO32" s="668"/>
      <c r="BP32" s="668"/>
      <c r="BQ32" s="668"/>
      <c r="BR32" s="668"/>
      <c r="BS32" s="668"/>
      <c r="BT32" s="668"/>
      <c r="BU32" s="668"/>
      <c r="BV32" s="668"/>
      <c r="BW32" s="668"/>
      <c r="BX32" s="668"/>
      <c r="BY32" s="668"/>
      <c r="BZ32" s="668"/>
      <c r="CA32" s="668"/>
      <c r="CB32" s="668"/>
      <c r="CC32" s="668"/>
      <c r="CD32" s="668"/>
      <c r="CE32" s="668"/>
      <c r="CF32" s="668"/>
      <c r="CG32" s="668"/>
      <c r="CH32" s="668"/>
      <c r="CI32" s="668"/>
      <c r="CJ32" s="668"/>
      <c r="CK32" s="668"/>
      <c r="CL32" s="668"/>
      <c r="CM32" s="668"/>
      <c r="CN32" s="668"/>
      <c r="CO32" s="668"/>
      <c r="CP32" s="668"/>
      <c r="CQ32" s="668"/>
      <c r="CR32" s="668"/>
      <c r="CS32" s="668"/>
      <c r="CT32" s="668"/>
      <c r="CU32" s="668"/>
      <c r="CV32" s="668"/>
      <c r="CW32" s="668"/>
      <c r="CX32" s="668"/>
      <c r="CY32" s="668"/>
      <c r="CZ32" s="668"/>
      <c r="DA32" s="668"/>
      <c r="DB32" s="668"/>
      <c r="DC32" s="668"/>
      <c r="DD32" s="668"/>
      <c r="DE32" s="668"/>
      <c r="DF32" s="668"/>
      <c r="DG32" s="668"/>
      <c r="DH32" s="668"/>
      <c r="DI32" s="668"/>
      <c r="DJ32" s="668"/>
      <c r="DK32" s="668"/>
      <c r="DL32" s="668"/>
      <c r="DM32" s="668"/>
      <c r="DN32" s="668"/>
      <c r="DO32" s="668"/>
      <c r="DP32" s="668"/>
      <c r="DQ32" s="668"/>
      <c r="DR32" s="668"/>
      <c r="DS32" s="668"/>
      <c r="DT32" s="668"/>
      <c r="DU32" s="668"/>
      <c r="DV32" s="668"/>
      <c r="DW32" s="668"/>
      <c r="DX32" s="668"/>
      <c r="DY32" s="668"/>
      <c r="DZ32" s="668"/>
      <c r="EA32" s="668"/>
      <c r="EB32" s="668"/>
      <c r="EC32" s="668"/>
      <c r="ED32" s="668"/>
      <c r="EE32" s="668"/>
      <c r="EF32" s="668"/>
      <c r="EG32" s="668"/>
      <c r="EH32" s="668"/>
      <c r="EI32" s="668"/>
      <c r="EJ32" s="668"/>
      <c r="EK32" s="668"/>
      <c r="EL32" s="668"/>
      <c r="EM32" s="668"/>
      <c r="EN32" s="668"/>
      <c r="EO32" s="668"/>
      <c r="EP32" s="668"/>
      <c r="EQ32" s="668"/>
      <c r="ER32" s="668"/>
      <c r="ES32" s="668"/>
      <c r="ET32" s="668"/>
      <c r="EU32" s="668"/>
      <c r="EV32" s="668"/>
      <c r="EW32" s="668"/>
      <c r="EX32" s="668"/>
      <c r="EY32" s="668"/>
      <c r="EZ32" s="668"/>
      <c r="FA32" s="668"/>
      <c r="FB32" s="668"/>
      <c r="FC32" s="668"/>
      <c r="FD32" s="668"/>
      <c r="FE32" s="668"/>
      <c r="FF32" s="668"/>
      <c r="FG32" s="668"/>
      <c r="FH32" s="668"/>
      <c r="FI32" s="668"/>
      <c r="FJ32" s="668"/>
      <c r="FK32" s="668"/>
      <c r="FL32" s="668"/>
      <c r="FM32" s="668"/>
      <c r="FN32" s="668"/>
      <c r="FO32" s="668"/>
      <c r="FP32" s="668"/>
      <c r="FQ32" s="668"/>
      <c r="FR32" s="668"/>
      <c r="FS32" s="668"/>
      <c r="FT32" s="668"/>
      <c r="FU32" s="668"/>
      <c r="FV32" s="668"/>
      <c r="FW32" s="668"/>
      <c r="FX32" s="668"/>
      <c r="FY32" s="668"/>
      <c r="FZ32" s="668"/>
      <c r="GA32" s="668"/>
      <c r="GB32" s="668"/>
      <c r="GC32" s="668"/>
      <c r="GD32" s="668"/>
      <c r="GE32" s="668"/>
      <c r="GF32" s="668"/>
      <c r="GG32" s="668"/>
      <c r="GH32" s="668"/>
      <c r="GI32" s="668"/>
      <c r="GJ32" s="668"/>
      <c r="GK32" s="668"/>
      <c r="GL32" s="668"/>
      <c r="GM32" s="668"/>
      <c r="GN32" s="668"/>
      <c r="GO32" s="668"/>
      <c r="GP32" s="668"/>
      <c r="GQ32" s="668"/>
      <c r="GR32" s="668"/>
      <c r="GS32" s="668"/>
      <c r="GT32" s="668"/>
      <c r="GU32" s="668"/>
      <c r="GV32" s="668"/>
      <c r="GW32" s="668"/>
      <c r="GX32" s="668"/>
      <c r="GY32" s="668"/>
      <c r="GZ32" s="668"/>
      <c r="HA32" s="668"/>
      <c r="HB32" s="668"/>
      <c r="HC32" s="668"/>
      <c r="HD32" s="668"/>
      <c r="HE32" s="668"/>
      <c r="HF32" s="668"/>
      <c r="HG32" s="668"/>
      <c r="HH32" s="668"/>
      <c r="HI32" s="668"/>
      <c r="HJ32" s="668"/>
      <c r="HK32" s="668"/>
      <c r="HL32" s="668"/>
      <c r="HM32" s="668"/>
      <c r="HN32" s="668"/>
      <c r="HO32" s="668"/>
      <c r="HP32" s="668"/>
      <c r="HQ32" s="668"/>
      <c r="HR32" s="668"/>
      <c r="HS32" s="668"/>
      <c r="HT32" s="668"/>
      <c r="HU32" s="668"/>
      <c r="HV32" s="668"/>
      <c r="HW32" s="668"/>
      <c r="HX32" s="668"/>
      <c r="HY32" s="668"/>
      <c r="HZ32" s="668"/>
      <c r="IA32" s="668"/>
      <c r="IB32" s="668"/>
      <c r="IC32" s="668"/>
      <c r="ID32" s="668"/>
      <c r="IE32" s="668"/>
      <c r="IF32" s="668"/>
      <c r="IG32" s="668"/>
      <c r="IH32" s="668"/>
      <c r="II32" s="668"/>
      <c r="IJ32" s="668"/>
      <c r="IK32" s="668"/>
      <c r="IL32" s="668"/>
      <c r="IM32" s="668"/>
      <c r="IN32" s="668"/>
      <c r="IO32" s="668"/>
      <c r="IP32" s="668"/>
      <c r="IQ32" s="668"/>
      <c r="IR32" s="668"/>
      <c r="IS32" s="668"/>
      <c r="IT32" s="668"/>
      <c r="IU32" s="668"/>
      <c r="IV32" s="668"/>
      <c r="IW32" s="669"/>
    </row>
    <row r="33" spans="1:257" ht="12" customHeight="1">
      <c r="A33" s="451" t="s">
        <v>72</v>
      </c>
      <c r="B33" s="583">
        <v>2584.577006</v>
      </c>
      <c r="C33" s="584">
        <v>2595.5175650000001</v>
      </c>
      <c r="D33" s="642">
        <v>2721.1365780000001</v>
      </c>
      <c r="E33" s="584">
        <v>883.27949899999999</v>
      </c>
      <c r="F33" s="584">
        <v>953.72568699999999</v>
      </c>
      <c r="G33" s="642">
        <v>1062.2240469999999</v>
      </c>
      <c r="H33" s="584">
        <v>1701.297507</v>
      </c>
      <c r="I33" s="584">
        <v>1641.791878</v>
      </c>
      <c r="J33" s="584">
        <v>1658.9125310000002</v>
      </c>
      <c r="K33" s="275"/>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73"/>
      <c r="CC33" s="273"/>
      <c r="CD33" s="273"/>
      <c r="CE33" s="273"/>
      <c r="CF33" s="273"/>
      <c r="CG33" s="273"/>
      <c r="CH33" s="273"/>
      <c r="CI33" s="273"/>
      <c r="CJ33" s="273"/>
      <c r="CK33" s="273"/>
      <c r="CL33" s="273"/>
      <c r="CM33" s="273"/>
      <c r="CN33" s="273"/>
      <c r="CO33" s="273"/>
      <c r="CP33" s="273"/>
      <c r="CQ33" s="273"/>
      <c r="CR33" s="273"/>
      <c r="CS33" s="273"/>
      <c r="CT33" s="273"/>
      <c r="CU33" s="273"/>
      <c r="CV33" s="273"/>
      <c r="CW33" s="273"/>
      <c r="CX33" s="273"/>
      <c r="CY33" s="273"/>
      <c r="CZ33" s="273"/>
      <c r="DA33" s="273"/>
      <c r="DB33" s="273"/>
      <c r="DC33" s="273"/>
      <c r="DD33" s="273"/>
      <c r="DE33" s="273"/>
      <c r="DF33" s="273"/>
      <c r="DG33" s="273"/>
      <c r="DH33" s="273"/>
      <c r="DI33" s="273"/>
      <c r="DJ33" s="273"/>
      <c r="DK33" s="273"/>
      <c r="DL33" s="273"/>
      <c r="DM33" s="273"/>
      <c r="DN33" s="273"/>
      <c r="DO33" s="273"/>
      <c r="DP33" s="273"/>
      <c r="DQ33" s="273"/>
      <c r="DR33" s="273"/>
      <c r="DS33" s="273"/>
      <c r="DT33" s="273"/>
      <c r="DU33" s="273"/>
      <c r="DV33" s="273"/>
      <c r="DW33" s="273"/>
      <c r="DX33" s="273"/>
      <c r="DY33" s="273"/>
      <c r="DZ33" s="273"/>
      <c r="EA33" s="273"/>
      <c r="EB33" s="273"/>
      <c r="EC33" s="273"/>
      <c r="ED33" s="273"/>
      <c r="EE33" s="273"/>
      <c r="EF33" s="273"/>
      <c r="EG33" s="273"/>
      <c r="EH33" s="273"/>
      <c r="EI33" s="273"/>
      <c r="EJ33" s="273"/>
      <c r="EK33" s="273"/>
      <c r="EL33" s="273"/>
      <c r="EM33" s="273"/>
      <c r="EN33" s="273"/>
      <c r="EO33" s="273"/>
      <c r="EP33" s="273"/>
      <c r="EQ33" s="273"/>
      <c r="ER33" s="273"/>
      <c r="ES33" s="273"/>
      <c r="ET33" s="273"/>
      <c r="EU33" s="273"/>
      <c r="EV33" s="273"/>
      <c r="EW33" s="273"/>
      <c r="EX33" s="273"/>
      <c r="EY33" s="273"/>
      <c r="EZ33" s="273"/>
      <c r="FA33" s="273"/>
      <c r="FB33" s="273"/>
      <c r="FC33" s="273"/>
      <c r="FD33" s="273"/>
      <c r="FE33" s="273"/>
      <c r="FF33" s="273"/>
      <c r="FG33" s="273"/>
      <c r="FH33" s="273"/>
      <c r="FI33" s="273"/>
      <c r="FJ33" s="273"/>
      <c r="FK33" s="273"/>
      <c r="FL33" s="273"/>
      <c r="FM33" s="273"/>
      <c r="FN33" s="273"/>
      <c r="FO33" s="273"/>
      <c r="FP33" s="273"/>
      <c r="FQ33" s="273"/>
      <c r="FR33" s="273"/>
      <c r="FS33" s="273"/>
      <c r="FT33" s="273"/>
      <c r="FU33" s="273"/>
      <c r="FV33" s="273"/>
      <c r="FW33" s="273"/>
      <c r="FX33" s="273"/>
      <c r="FY33" s="273"/>
      <c r="FZ33" s="273"/>
      <c r="GA33" s="273"/>
      <c r="GB33" s="273"/>
      <c r="GC33" s="273"/>
      <c r="GD33" s="273"/>
      <c r="GE33" s="273"/>
      <c r="GF33" s="273"/>
      <c r="GG33" s="273"/>
      <c r="GH33" s="273"/>
      <c r="GI33" s="273"/>
      <c r="GJ33" s="273"/>
      <c r="GK33" s="273"/>
      <c r="GL33" s="273"/>
      <c r="GM33" s="273"/>
      <c r="GN33" s="273"/>
      <c r="GO33" s="273"/>
      <c r="GP33" s="273"/>
      <c r="GQ33" s="273"/>
      <c r="GR33" s="273"/>
      <c r="GS33" s="273"/>
      <c r="GT33" s="273"/>
      <c r="GU33" s="273"/>
      <c r="GV33" s="273"/>
      <c r="GW33" s="273"/>
      <c r="GX33" s="273"/>
      <c r="GY33" s="273"/>
      <c r="GZ33" s="273"/>
      <c r="HA33" s="273"/>
      <c r="HB33" s="273"/>
      <c r="HC33" s="273"/>
      <c r="HD33" s="273"/>
      <c r="HE33" s="273"/>
      <c r="HF33" s="273"/>
      <c r="HG33" s="273"/>
      <c r="HH33" s="273"/>
      <c r="HI33" s="273"/>
      <c r="HJ33" s="273"/>
      <c r="HK33" s="273"/>
      <c r="HL33" s="273"/>
      <c r="HM33" s="273"/>
      <c r="HN33" s="273"/>
      <c r="HO33" s="273"/>
      <c r="HP33" s="273"/>
      <c r="HQ33" s="273"/>
      <c r="HR33" s="273"/>
      <c r="HS33" s="273"/>
      <c r="HT33" s="273"/>
      <c r="HU33" s="273"/>
      <c r="HV33" s="273"/>
      <c r="HW33" s="273"/>
      <c r="HX33" s="273"/>
      <c r="HY33" s="273"/>
      <c r="HZ33" s="273"/>
      <c r="IA33" s="273"/>
      <c r="IB33" s="273"/>
      <c r="IC33" s="273"/>
      <c r="ID33" s="273"/>
      <c r="IE33" s="273"/>
      <c r="IF33" s="273"/>
      <c r="IG33" s="273"/>
      <c r="IH33" s="273"/>
      <c r="II33" s="273"/>
      <c r="IJ33" s="273"/>
      <c r="IK33" s="273"/>
      <c r="IL33" s="273"/>
      <c r="IM33" s="273"/>
      <c r="IN33" s="273"/>
      <c r="IO33" s="273"/>
      <c r="IP33" s="273"/>
      <c r="IQ33" s="273"/>
      <c r="IR33" s="273"/>
      <c r="IS33" s="273"/>
      <c r="IT33" s="273"/>
      <c r="IU33" s="273"/>
      <c r="IV33" s="273"/>
      <c r="IW33" s="152"/>
    </row>
    <row r="34" spans="1:257" ht="12" customHeight="1">
      <c r="A34" s="451" t="s">
        <v>82</v>
      </c>
      <c r="B34" s="583">
        <v>879.64310499999999</v>
      </c>
      <c r="C34" s="584">
        <v>891.17856400000005</v>
      </c>
      <c r="D34" s="642">
        <v>1083.2740570000001</v>
      </c>
      <c r="E34" s="584">
        <v>489.48389900000001</v>
      </c>
      <c r="F34" s="584">
        <v>514.37577999999996</v>
      </c>
      <c r="G34" s="642">
        <v>630.95680399999992</v>
      </c>
      <c r="H34" s="584">
        <v>390.15920599999998</v>
      </c>
      <c r="I34" s="584">
        <v>376.80278400000009</v>
      </c>
      <c r="J34" s="584">
        <v>452.31725300000016</v>
      </c>
      <c r="K34" s="275"/>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3"/>
      <c r="DJ34" s="273"/>
      <c r="DK34" s="273"/>
      <c r="DL34" s="273"/>
      <c r="DM34" s="273"/>
      <c r="DN34" s="273"/>
      <c r="DO34" s="273"/>
      <c r="DP34" s="273"/>
      <c r="DQ34" s="273"/>
      <c r="DR34" s="273"/>
      <c r="DS34" s="273"/>
      <c r="DT34" s="273"/>
      <c r="DU34" s="273"/>
      <c r="DV34" s="273"/>
      <c r="DW34" s="273"/>
      <c r="DX34" s="273"/>
      <c r="DY34" s="273"/>
      <c r="DZ34" s="273"/>
      <c r="EA34" s="273"/>
      <c r="EB34" s="273"/>
      <c r="EC34" s="273"/>
      <c r="ED34" s="273"/>
      <c r="EE34" s="273"/>
      <c r="EF34" s="273"/>
      <c r="EG34" s="273"/>
      <c r="EH34" s="273"/>
      <c r="EI34" s="273"/>
      <c r="EJ34" s="273"/>
      <c r="EK34" s="273"/>
      <c r="EL34" s="273"/>
      <c r="EM34" s="273"/>
      <c r="EN34" s="273"/>
      <c r="EO34" s="273"/>
      <c r="EP34" s="273"/>
      <c r="EQ34" s="273"/>
      <c r="ER34" s="273"/>
      <c r="ES34" s="273"/>
      <c r="ET34" s="273"/>
      <c r="EU34" s="273"/>
      <c r="EV34" s="273"/>
      <c r="EW34" s="273"/>
      <c r="EX34" s="273"/>
      <c r="EY34" s="273"/>
      <c r="EZ34" s="273"/>
      <c r="FA34" s="273"/>
      <c r="FB34" s="273"/>
      <c r="FC34" s="273"/>
      <c r="FD34" s="273"/>
      <c r="FE34" s="273"/>
      <c r="FF34" s="273"/>
      <c r="FG34" s="273"/>
      <c r="FH34" s="273"/>
      <c r="FI34" s="273"/>
      <c r="FJ34" s="273"/>
      <c r="FK34" s="273"/>
      <c r="FL34" s="273"/>
      <c r="FM34" s="273"/>
      <c r="FN34" s="273"/>
      <c r="FO34" s="273"/>
      <c r="FP34" s="273"/>
      <c r="FQ34" s="273"/>
      <c r="FR34" s="273"/>
      <c r="FS34" s="273"/>
      <c r="FT34" s="273"/>
      <c r="FU34" s="273"/>
      <c r="FV34" s="273"/>
      <c r="FW34" s="273"/>
      <c r="FX34" s="273"/>
      <c r="FY34" s="273"/>
      <c r="FZ34" s="273"/>
      <c r="GA34" s="273"/>
      <c r="GB34" s="273"/>
      <c r="GC34" s="273"/>
      <c r="GD34" s="273"/>
      <c r="GE34" s="273"/>
      <c r="GF34" s="273"/>
      <c r="GG34" s="273"/>
      <c r="GH34" s="273"/>
      <c r="GI34" s="273"/>
      <c r="GJ34" s="273"/>
      <c r="GK34" s="273"/>
      <c r="GL34" s="273"/>
      <c r="GM34" s="273"/>
      <c r="GN34" s="273"/>
      <c r="GO34" s="273"/>
      <c r="GP34" s="273"/>
      <c r="GQ34" s="273"/>
      <c r="GR34" s="273"/>
      <c r="GS34" s="273"/>
      <c r="GT34" s="273"/>
      <c r="GU34" s="273"/>
      <c r="GV34" s="273"/>
      <c r="GW34" s="273"/>
      <c r="GX34" s="273"/>
      <c r="GY34" s="273"/>
      <c r="GZ34" s="273"/>
      <c r="HA34" s="273"/>
      <c r="HB34" s="273"/>
      <c r="HC34" s="273"/>
      <c r="HD34" s="273"/>
      <c r="HE34" s="273"/>
      <c r="HF34" s="273"/>
      <c r="HG34" s="273"/>
      <c r="HH34" s="273"/>
      <c r="HI34" s="273"/>
      <c r="HJ34" s="273"/>
      <c r="HK34" s="273"/>
      <c r="HL34" s="273"/>
      <c r="HM34" s="273"/>
      <c r="HN34" s="273"/>
      <c r="HO34" s="273"/>
      <c r="HP34" s="273"/>
      <c r="HQ34" s="273"/>
      <c r="HR34" s="273"/>
      <c r="HS34" s="273"/>
      <c r="HT34" s="273"/>
      <c r="HU34" s="273"/>
      <c r="HV34" s="273"/>
      <c r="HW34" s="273"/>
      <c r="HX34" s="273"/>
      <c r="HY34" s="273"/>
      <c r="HZ34" s="273"/>
      <c r="IA34" s="273"/>
      <c r="IB34" s="273"/>
      <c r="IC34" s="273"/>
      <c r="ID34" s="273"/>
      <c r="IE34" s="273"/>
      <c r="IF34" s="273"/>
      <c r="IG34" s="273"/>
      <c r="IH34" s="273"/>
      <c r="II34" s="273"/>
      <c r="IJ34" s="273"/>
      <c r="IK34" s="273"/>
      <c r="IL34" s="273"/>
      <c r="IM34" s="273"/>
      <c r="IN34" s="273"/>
      <c r="IO34" s="273"/>
      <c r="IP34" s="273"/>
      <c r="IQ34" s="273"/>
      <c r="IR34" s="273"/>
      <c r="IS34" s="273"/>
      <c r="IT34" s="273"/>
      <c r="IU34" s="273"/>
      <c r="IV34" s="273"/>
      <c r="IW34" s="152"/>
    </row>
    <row r="35" spans="1:257" ht="12" customHeight="1">
      <c r="A35" s="451" t="s">
        <v>250</v>
      </c>
      <c r="B35" s="583">
        <v>401.722309</v>
      </c>
      <c r="C35" s="584">
        <v>393.64218899999997</v>
      </c>
      <c r="D35" s="642">
        <v>445.64009900000002</v>
      </c>
      <c r="E35" s="584">
        <v>205.038839</v>
      </c>
      <c r="F35" s="584">
        <v>200.606414</v>
      </c>
      <c r="G35" s="642">
        <v>235.86446100000001</v>
      </c>
      <c r="H35" s="584">
        <v>196.68347</v>
      </c>
      <c r="I35" s="584">
        <v>193.03577499999997</v>
      </c>
      <c r="J35" s="584">
        <v>209.77563800000001</v>
      </c>
      <c r="K35" s="275"/>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3"/>
      <c r="DJ35" s="273"/>
      <c r="DK35" s="273"/>
      <c r="DL35" s="273"/>
      <c r="DM35" s="273"/>
      <c r="DN35" s="273"/>
      <c r="DO35" s="273"/>
      <c r="DP35" s="273"/>
      <c r="DQ35" s="273"/>
      <c r="DR35" s="273"/>
      <c r="DS35" s="273"/>
      <c r="DT35" s="273"/>
      <c r="DU35" s="273"/>
      <c r="DV35" s="273"/>
      <c r="DW35" s="273"/>
      <c r="DX35" s="273"/>
      <c r="DY35" s="273"/>
      <c r="DZ35" s="273"/>
      <c r="EA35" s="273"/>
      <c r="EB35" s="273"/>
      <c r="EC35" s="273"/>
      <c r="ED35" s="273"/>
      <c r="EE35" s="273"/>
      <c r="EF35" s="273"/>
      <c r="EG35" s="273"/>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3"/>
      <c r="FL35" s="273"/>
      <c r="FM35" s="273"/>
      <c r="FN35" s="273"/>
      <c r="FO35" s="273"/>
      <c r="FP35" s="273"/>
      <c r="FQ35" s="273"/>
      <c r="FR35" s="273"/>
      <c r="FS35" s="273"/>
      <c r="FT35" s="273"/>
      <c r="FU35" s="273"/>
      <c r="FV35" s="273"/>
      <c r="FW35" s="273"/>
      <c r="FX35" s="273"/>
      <c r="FY35" s="273"/>
      <c r="FZ35" s="273"/>
      <c r="GA35" s="273"/>
      <c r="GB35" s="273"/>
      <c r="GC35" s="273"/>
      <c r="GD35" s="273"/>
      <c r="GE35" s="273"/>
      <c r="GF35" s="273"/>
      <c r="GG35" s="273"/>
      <c r="GH35" s="273"/>
      <c r="GI35" s="273"/>
      <c r="GJ35" s="273"/>
      <c r="GK35" s="273"/>
      <c r="GL35" s="273"/>
      <c r="GM35" s="273"/>
      <c r="GN35" s="273"/>
      <c r="GO35" s="273"/>
      <c r="GP35" s="273"/>
      <c r="GQ35" s="273"/>
      <c r="GR35" s="273"/>
      <c r="GS35" s="273"/>
      <c r="GT35" s="273"/>
      <c r="GU35" s="273"/>
      <c r="GV35" s="273"/>
      <c r="GW35" s="273"/>
      <c r="GX35" s="273"/>
      <c r="GY35" s="273"/>
      <c r="GZ35" s="273"/>
      <c r="HA35" s="273"/>
      <c r="HB35" s="273"/>
      <c r="HC35" s="273"/>
      <c r="HD35" s="273"/>
      <c r="HE35" s="273"/>
      <c r="HF35" s="273"/>
      <c r="HG35" s="273"/>
      <c r="HH35" s="273"/>
      <c r="HI35" s="273"/>
      <c r="HJ35" s="273"/>
      <c r="HK35" s="273"/>
      <c r="HL35" s="273"/>
      <c r="HM35" s="273"/>
      <c r="HN35" s="273"/>
      <c r="HO35" s="273"/>
      <c r="HP35" s="273"/>
      <c r="HQ35" s="273"/>
      <c r="HR35" s="273"/>
      <c r="HS35" s="273"/>
      <c r="HT35" s="273"/>
      <c r="HU35" s="273"/>
      <c r="HV35" s="273"/>
      <c r="HW35" s="273"/>
      <c r="HX35" s="273"/>
      <c r="HY35" s="273"/>
      <c r="HZ35" s="273"/>
      <c r="IA35" s="273"/>
      <c r="IB35" s="273"/>
      <c r="IC35" s="273"/>
      <c r="ID35" s="273"/>
      <c r="IE35" s="273"/>
      <c r="IF35" s="273"/>
      <c r="IG35" s="273"/>
      <c r="IH35" s="273"/>
      <c r="II35" s="273"/>
      <c r="IJ35" s="273"/>
      <c r="IK35" s="273"/>
      <c r="IL35" s="273"/>
      <c r="IM35" s="273"/>
      <c r="IN35" s="273"/>
      <c r="IO35" s="273"/>
      <c r="IP35" s="273"/>
      <c r="IQ35" s="273"/>
      <c r="IR35" s="273"/>
      <c r="IS35" s="273"/>
      <c r="IT35" s="273"/>
      <c r="IU35" s="273"/>
      <c r="IV35" s="273"/>
      <c r="IW35" s="152"/>
    </row>
    <row r="36" spans="1:257" ht="12" customHeight="1">
      <c r="A36" s="451" t="s">
        <v>83</v>
      </c>
      <c r="B36" s="583">
        <v>579.77018699999996</v>
      </c>
      <c r="C36" s="584">
        <v>546.38053000000002</v>
      </c>
      <c r="D36" s="642">
        <v>709.65474099999994</v>
      </c>
      <c r="E36" s="584">
        <v>357.87618800000001</v>
      </c>
      <c r="F36" s="584">
        <v>346.129413</v>
      </c>
      <c r="G36" s="642">
        <v>435.92513700000001</v>
      </c>
      <c r="H36" s="584">
        <v>221.89399899999995</v>
      </c>
      <c r="I36" s="584">
        <v>200.25111700000002</v>
      </c>
      <c r="J36" s="584">
        <v>273.72960399999994</v>
      </c>
      <c r="K36" s="275"/>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3"/>
      <c r="CW36" s="273"/>
      <c r="CX36" s="273"/>
      <c r="CY36" s="273"/>
      <c r="CZ36" s="273"/>
      <c r="DA36" s="273"/>
      <c r="DB36" s="273"/>
      <c r="DC36" s="273"/>
      <c r="DD36" s="273"/>
      <c r="DE36" s="273"/>
      <c r="DF36" s="273"/>
      <c r="DG36" s="273"/>
      <c r="DH36" s="273"/>
      <c r="DI36" s="273"/>
      <c r="DJ36" s="273"/>
      <c r="DK36" s="273"/>
      <c r="DL36" s="273"/>
      <c r="DM36" s="273"/>
      <c r="DN36" s="273"/>
      <c r="DO36" s="273"/>
      <c r="DP36" s="273"/>
      <c r="DQ36" s="273"/>
      <c r="DR36" s="273"/>
      <c r="DS36" s="273"/>
      <c r="DT36" s="273"/>
      <c r="DU36" s="273"/>
      <c r="DV36" s="273"/>
      <c r="DW36" s="273"/>
      <c r="DX36" s="273"/>
      <c r="DY36" s="273"/>
      <c r="DZ36" s="273"/>
      <c r="EA36" s="273"/>
      <c r="EB36" s="273"/>
      <c r="EC36" s="273"/>
      <c r="ED36" s="273"/>
      <c r="EE36" s="273"/>
      <c r="EF36" s="273"/>
      <c r="EG36" s="273"/>
      <c r="EH36" s="273"/>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3"/>
      <c r="FL36" s="273"/>
      <c r="FM36" s="273"/>
      <c r="FN36" s="273"/>
      <c r="FO36" s="273"/>
      <c r="FP36" s="273"/>
      <c r="FQ36" s="273"/>
      <c r="FR36" s="273"/>
      <c r="FS36" s="273"/>
      <c r="FT36" s="273"/>
      <c r="FU36" s="273"/>
      <c r="FV36" s="273"/>
      <c r="FW36" s="273"/>
      <c r="FX36" s="273"/>
      <c r="FY36" s="273"/>
      <c r="FZ36" s="273"/>
      <c r="GA36" s="273"/>
      <c r="GB36" s="273"/>
      <c r="GC36" s="273"/>
      <c r="GD36" s="273"/>
      <c r="GE36" s="273"/>
      <c r="GF36" s="273"/>
      <c r="GG36" s="273"/>
      <c r="GH36" s="273"/>
      <c r="GI36" s="273"/>
      <c r="GJ36" s="273"/>
      <c r="GK36" s="273"/>
      <c r="GL36" s="273"/>
      <c r="GM36" s="273"/>
      <c r="GN36" s="273"/>
      <c r="GO36" s="273"/>
      <c r="GP36" s="273"/>
      <c r="GQ36" s="273"/>
      <c r="GR36" s="273"/>
      <c r="GS36" s="273"/>
      <c r="GT36" s="273"/>
      <c r="GU36" s="273"/>
      <c r="GV36" s="273"/>
      <c r="GW36" s="273"/>
      <c r="GX36" s="273"/>
      <c r="GY36" s="273"/>
      <c r="GZ36" s="273"/>
      <c r="HA36" s="273"/>
      <c r="HB36" s="273"/>
      <c r="HC36" s="273"/>
      <c r="HD36" s="273"/>
      <c r="HE36" s="273"/>
      <c r="HF36" s="273"/>
      <c r="HG36" s="273"/>
      <c r="HH36" s="273"/>
      <c r="HI36" s="273"/>
      <c r="HJ36" s="273"/>
      <c r="HK36" s="273"/>
      <c r="HL36" s="273"/>
      <c r="HM36" s="273"/>
      <c r="HN36" s="273"/>
      <c r="HO36" s="273"/>
      <c r="HP36" s="273"/>
      <c r="HQ36" s="273"/>
      <c r="HR36" s="273"/>
      <c r="HS36" s="273"/>
      <c r="HT36" s="273"/>
      <c r="HU36" s="273"/>
      <c r="HV36" s="273"/>
      <c r="HW36" s="273"/>
      <c r="HX36" s="273"/>
      <c r="HY36" s="273"/>
      <c r="HZ36" s="273"/>
      <c r="IA36" s="273"/>
      <c r="IB36" s="273"/>
      <c r="IC36" s="273"/>
      <c r="ID36" s="273"/>
      <c r="IE36" s="273"/>
      <c r="IF36" s="273"/>
      <c r="IG36" s="273"/>
      <c r="IH36" s="273"/>
      <c r="II36" s="273"/>
      <c r="IJ36" s="273"/>
      <c r="IK36" s="273"/>
      <c r="IL36" s="273"/>
      <c r="IM36" s="273"/>
      <c r="IN36" s="273"/>
      <c r="IO36" s="273"/>
      <c r="IP36" s="273"/>
      <c r="IQ36" s="273"/>
      <c r="IR36" s="273"/>
      <c r="IS36" s="273"/>
      <c r="IT36" s="273"/>
      <c r="IU36" s="273"/>
      <c r="IV36" s="273"/>
      <c r="IW36" s="152"/>
    </row>
    <row r="37" spans="1:257" ht="12" customHeight="1">
      <c r="A37" s="451" t="s">
        <v>84</v>
      </c>
      <c r="B37" s="583">
        <v>0</v>
      </c>
      <c r="C37" s="584">
        <v>0</v>
      </c>
      <c r="D37" s="642">
        <v>0</v>
      </c>
      <c r="E37" s="584">
        <v>0</v>
      </c>
      <c r="F37" s="584">
        <v>0</v>
      </c>
      <c r="G37" s="642">
        <v>0</v>
      </c>
      <c r="H37" s="584">
        <v>0</v>
      </c>
      <c r="I37" s="584">
        <v>0</v>
      </c>
      <c r="J37" s="584">
        <v>0</v>
      </c>
      <c r="K37" s="275"/>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273"/>
      <c r="GK37" s="273"/>
      <c r="GL37" s="273"/>
      <c r="GM37" s="273"/>
      <c r="GN37" s="273"/>
      <c r="GO37" s="273"/>
      <c r="GP37" s="273"/>
      <c r="GQ37" s="273"/>
      <c r="GR37" s="273"/>
      <c r="GS37" s="273"/>
      <c r="GT37" s="273"/>
      <c r="GU37" s="273"/>
      <c r="GV37" s="273"/>
      <c r="GW37" s="273"/>
      <c r="GX37" s="273"/>
      <c r="GY37" s="273"/>
      <c r="GZ37" s="273"/>
      <c r="HA37" s="273"/>
      <c r="HB37" s="273"/>
      <c r="HC37" s="273"/>
      <c r="HD37" s="273"/>
      <c r="HE37" s="273"/>
      <c r="HF37" s="273"/>
      <c r="HG37" s="273"/>
      <c r="HH37" s="273"/>
      <c r="HI37" s="273"/>
      <c r="HJ37" s="273"/>
      <c r="HK37" s="273"/>
      <c r="HL37" s="273"/>
      <c r="HM37" s="273"/>
      <c r="HN37" s="273"/>
      <c r="HO37" s="273"/>
      <c r="HP37" s="273"/>
      <c r="HQ37" s="273"/>
      <c r="HR37" s="273"/>
      <c r="HS37" s="273"/>
      <c r="HT37" s="273"/>
      <c r="HU37" s="273"/>
      <c r="HV37" s="273"/>
      <c r="HW37" s="273"/>
      <c r="HX37" s="273"/>
      <c r="HY37" s="273"/>
      <c r="HZ37" s="273"/>
      <c r="IA37" s="273"/>
      <c r="IB37" s="273"/>
      <c r="IC37" s="273"/>
      <c r="ID37" s="273"/>
      <c r="IE37" s="273"/>
      <c r="IF37" s="273"/>
      <c r="IG37" s="273"/>
      <c r="IH37" s="273"/>
      <c r="II37" s="273"/>
      <c r="IJ37" s="273"/>
      <c r="IK37" s="273"/>
      <c r="IL37" s="273"/>
      <c r="IM37" s="273"/>
      <c r="IN37" s="273"/>
      <c r="IO37" s="273"/>
      <c r="IP37" s="273"/>
      <c r="IQ37" s="273"/>
      <c r="IR37" s="273"/>
      <c r="IS37" s="273"/>
      <c r="IT37" s="273"/>
      <c r="IU37" s="273"/>
      <c r="IV37" s="273"/>
      <c r="IW37" s="152"/>
    </row>
    <row r="38" spans="1:257" ht="12" customHeight="1">
      <c r="A38" s="451" t="s">
        <v>85</v>
      </c>
      <c r="B38" s="583">
        <v>364.53247900000002</v>
      </c>
      <c r="C38" s="584">
        <v>376.12112300000001</v>
      </c>
      <c r="D38" s="642">
        <v>341.70307500000001</v>
      </c>
      <c r="E38" s="584">
        <v>209.91128399999999</v>
      </c>
      <c r="F38" s="584">
        <v>213.78384399999999</v>
      </c>
      <c r="G38" s="642">
        <v>220.89983699999999</v>
      </c>
      <c r="H38" s="584">
        <v>154.62119500000003</v>
      </c>
      <c r="I38" s="584">
        <v>162.33727900000002</v>
      </c>
      <c r="J38" s="584">
        <v>120.80323800000002</v>
      </c>
      <c r="K38" s="275"/>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73"/>
      <c r="CJ38" s="273"/>
      <c r="CK38" s="273"/>
      <c r="CL38" s="273"/>
      <c r="CM38" s="273"/>
      <c r="CN38" s="273"/>
      <c r="CO38" s="273"/>
      <c r="CP38" s="273"/>
      <c r="CQ38" s="273"/>
      <c r="CR38" s="273"/>
      <c r="CS38" s="273"/>
      <c r="CT38" s="273"/>
      <c r="CU38" s="273"/>
      <c r="CV38" s="273"/>
      <c r="CW38" s="273"/>
      <c r="CX38" s="273"/>
      <c r="CY38" s="273"/>
      <c r="CZ38" s="273"/>
      <c r="DA38" s="273"/>
      <c r="DB38" s="273"/>
      <c r="DC38" s="273"/>
      <c r="DD38" s="273"/>
      <c r="DE38" s="273"/>
      <c r="DF38" s="273"/>
      <c r="DG38" s="273"/>
      <c r="DH38" s="273"/>
      <c r="DI38" s="273"/>
      <c r="DJ38" s="273"/>
      <c r="DK38" s="273"/>
      <c r="DL38" s="273"/>
      <c r="DM38" s="273"/>
      <c r="DN38" s="273"/>
      <c r="DO38" s="273"/>
      <c r="DP38" s="273"/>
      <c r="DQ38" s="273"/>
      <c r="DR38" s="273"/>
      <c r="DS38" s="273"/>
      <c r="DT38" s="273"/>
      <c r="DU38" s="273"/>
      <c r="DV38" s="273"/>
      <c r="DW38" s="273"/>
      <c r="DX38" s="273"/>
      <c r="DY38" s="273"/>
      <c r="DZ38" s="273"/>
      <c r="EA38" s="273"/>
      <c r="EB38" s="273"/>
      <c r="EC38" s="273"/>
      <c r="ED38" s="273"/>
      <c r="EE38" s="273"/>
      <c r="EF38" s="273"/>
      <c r="EG38" s="273"/>
      <c r="EH38" s="273"/>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3"/>
      <c r="FL38" s="273"/>
      <c r="FM38" s="273"/>
      <c r="FN38" s="273"/>
      <c r="FO38" s="273"/>
      <c r="FP38" s="273"/>
      <c r="FQ38" s="273"/>
      <c r="FR38" s="273"/>
      <c r="FS38" s="273"/>
      <c r="FT38" s="273"/>
      <c r="FU38" s="273"/>
      <c r="FV38" s="273"/>
      <c r="FW38" s="273"/>
      <c r="FX38" s="273"/>
      <c r="FY38" s="273"/>
      <c r="FZ38" s="273"/>
      <c r="GA38" s="273"/>
      <c r="GB38" s="273"/>
      <c r="GC38" s="273"/>
      <c r="GD38" s="273"/>
      <c r="GE38" s="273"/>
      <c r="GF38" s="273"/>
      <c r="GG38" s="273"/>
      <c r="GH38" s="273"/>
      <c r="GI38" s="273"/>
      <c r="GJ38" s="273"/>
      <c r="GK38" s="273"/>
      <c r="GL38" s="273"/>
      <c r="GM38" s="273"/>
      <c r="GN38" s="273"/>
      <c r="GO38" s="273"/>
      <c r="GP38" s="273"/>
      <c r="GQ38" s="273"/>
      <c r="GR38" s="273"/>
      <c r="GS38" s="273"/>
      <c r="GT38" s="273"/>
      <c r="GU38" s="273"/>
      <c r="GV38" s="273"/>
      <c r="GW38" s="273"/>
      <c r="GX38" s="273"/>
      <c r="GY38" s="273"/>
      <c r="GZ38" s="273"/>
      <c r="HA38" s="273"/>
      <c r="HB38" s="273"/>
      <c r="HC38" s="273"/>
      <c r="HD38" s="273"/>
      <c r="HE38" s="273"/>
      <c r="HF38" s="273"/>
      <c r="HG38" s="273"/>
      <c r="HH38" s="273"/>
      <c r="HI38" s="273"/>
      <c r="HJ38" s="273"/>
      <c r="HK38" s="273"/>
      <c r="HL38" s="273"/>
      <c r="HM38" s="273"/>
      <c r="HN38" s="273"/>
      <c r="HO38" s="273"/>
      <c r="HP38" s="273"/>
      <c r="HQ38" s="273"/>
      <c r="HR38" s="273"/>
      <c r="HS38" s="273"/>
      <c r="HT38" s="273"/>
      <c r="HU38" s="273"/>
      <c r="HV38" s="273"/>
      <c r="HW38" s="273"/>
      <c r="HX38" s="273"/>
      <c r="HY38" s="273"/>
      <c r="HZ38" s="273"/>
      <c r="IA38" s="273"/>
      <c r="IB38" s="273"/>
      <c r="IC38" s="273"/>
      <c r="ID38" s="273"/>
      <c r="IE38" s="273"/>
      <c r="IF38" s="273"/>
      <c r="IG38" s="273"/>
      <c r="IH38" s="273"/>
      <c r="II38" s="273"/>
      <c r="IJ38" s="273"/>
      <c r="IK38" s="273"/>
      <c r="IL38" s="273"/>
      <c r="IM38" s="273"/>
      <c r="IN38" s="273"/>
      <c r="IO38" s="273"/>
      <c r="IP38" s="273"/>
      <c r="IQ38" s="273"/>
      <c r="IR38" s="273"/>
      <c r="IS38" s="273"/>
      <c r="IT38" s="273"/>
      <c r="IU38" s="273"/>
      <c r="IV38" s="273"/>
      <c r="IW38" s="152"/>
    </row>
    <row r="39" spans="1:257" ht="12" customHeight="1">
      <c r="A39" s="451" t="s">
        <v>86</v>
      </c>
      <c r="B39" s="583">
        <v>627.227577</v>
      </c>
      <c r="C39" s="584">
        <v>636.75428899999997</v>
      </c>
      <c r="D39" s="642">
        <v>648.70632899999998</v>
      </c>
      <c r="E39" s="584">
        <v>334.98034899999999</v>
      </c>
      <c r="F39" s="584">
        <v>347.64854400000002</v>
      </c>
      <c r="G39" s="642">
        <v>317.91713700000003</v>
      </c>
      <c r="H39" s="584">
        <v>292.24722800000001</v>
      </c>
      <c r="I39" s="584">
        <v>289.10574499999996</v>
      </c>
      <c r="J39" s="584">
        <v>330.78919199999996</v>
      </c>
      <c r="K39" s="275"/>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3"/>
      <c r="CW39" s="273"/>
      <c r="CX39" s="273"/>
      <c r="CY39" s="273"/>
      <c r="CZ39" s="273"/>
      <c r="DA39" s="273"/>
      <c r="DB39" s="273"/>
      <c r="DC39" s="273"/>
      <c r="DD39" s="273"/>
      <c r="DE39" s="273"/>
      <c r="DF39" s="273"/>
      <c r="DG39" s="273"/>
      <c r="DH39" s="273"/>
      <c r="DI39" s="273"/>
      <c r="DJ39" s="273"/>
      <c r="DK39" s="273"/>
      <c r="DL39" s="273"/>
      <c r="DM39" s="273"/>
      <c r="DN39" s="273"/>
      <c r="DO39" s="273"/>
      <c r="DP39" s="273"/>
      <c r="DQ39" s="273"/>
      <c r="DR39" s="273"/>
      <c r="DS39" s="273"/>
      <c r="DT39" s="273"/>
      <c r="DU39" s="273"/>
      <c r="DV39" s="273"/>
      <c r="DW39" s="273"/>
      <c r="DX39" s="273"/>
      <c r="DY39" s="273"/>
      <c r="DZ39" s="273"/>
      <c r="EA39" s="273"/>
      <c r="EB39" s="273"/>
      <c r="EC39" s="273"/>
      <c r="ED39" s="273"/>
      <c r="EE39" s="273"/>
      <c r="EF39" s="273"/>
      <c r="EG39" s="273"/>
      <c r="EH39" s="273"/>
      <c r="EI39" s="273"/>
      <c r="EJ39" s="273"/>
      <c r="EK39" s="273"/>
      <c r="EL39" s="273"/>
      <c r="EM39" s="273"/>
      <c r="EN39" s="273"/>
      <c r="EO39" s="273"/>
      <c r="EP39" s="273"/>
      <c r="EQ39" s="273"/>
      <c r="ER39" s="273"/>
      <c r="ES39" s="273"/>
      <c r="ET39" s="273"/>
      <c r="EU39" s="273"/>
      <c r="EV39" s="273"/>
      <c r="EW39" s="273"/>
      <c r="EX39" s="273"/>
      <c r="EY39" s="273"/>
      <c r="EZ39" s="273"/>
      <c r="FA39" s="273"/>
      <c r="FB39" s="273"/>
      <c r="FC39" s="273"/>
      <c r="FD39" s="273"/>
      <c r="FE39" s="273"/>
      <c r="FF39" s="273"/>
      <c r="FG39" s="273"/>
      <c r="FH39" s="273"/>
      <c r="FI39" s="273"/>
      <c r="FJ39" s="273"/>
      <c r="FK39" s="273"/>
      <c r="FL39" s="273"/>
      <c r="FM39" s="273"/>
      <c r="FN39" s="273"/>
      <c r="FO39" s="273"/>
      <c r="FP39" s="273"/>
      <c r="FQ39" s="273"/>
      <c r="FR39" s="273"/>
      <c r="FS39" s="273"/>
      <c r="FT39" s="273"/>
      <c r="FU39" s="273"/>
      <c r="FV39" s="273"/>
      <c r="FW39" s="273"/>
      <c r="FX39" s="273"/>
      <c r="FY39" s="273"/>
      <c r="FZ39" s="273"/>
      <c r="GA39" s="273"/>
      <c r="GB39" s="273"/>
      <c r="GC39" s="273"/>
      <c r="GD39" s="273"/>
      <c r="GE39" s="273"/>
      <c r="GF39" s="273"/>
      <c r="GG39" s="273"/>
      <c r="GH39" s="273"/>
      <c r="GI39" s="273"/>
      <c r="GJ39" s="273"/>
      <c r="GK39" s="273"/>
      <c r="GL39" s="273"/>
      <c r="GM39" s="273"/>
      <c r="GN39" s="273"/>
      <c r="GO39" s="273"/>
      <c r="GP39" s="273"/>
      <c r="GQ39" s="273"/>
      <c r="GR39" s="273"/>
      <c r="GS39" s="273"/>
      <c r="GT39" s="273"/>
      <c r="GU39" s="273"/>
      <c r="GV39" s="273"/>
      <c r="GW39" s="273"/>
      <c r="GX39" s="273"/>
      <c r="GY39" s="273"/>
      <c r="GZ39" s="273"/>
      <c r="HA39" s="273"/>
      <c r="HB39" s="273"/>
      <c r="HC39" s="273"/>
      <c r="HD39" s="273"/>
      <c r="HE39" s="273"/>
      <c r="HF39" s="273"/>
      <c r="HG39" s="273"/>
      <c r="HH39" s="273"/>
      <c r="HI39" s="273"/>
      <c r="HJ39" s="273"/>
      <c r="HK39" s="273"/>
      <c r="HL39" s="273"/>
      <c r="HM39" s="273"/>
      <c r="HN39" s="273"/>
      <c r="HO39" s="273"/>
      <c r="HP39" s="273"/>
      <c r="HQ39" s="273"/>
      <c r="HR39" s="273"/>
      <c r="HS39" s="273"/>
      <c r="HT39" s="273"/>
      <c r="HU39" s="273"/>
      <c r="HV39" s="273"/>
      <c r="HW39" s="273"/>
      <c r="HX39" s="273"/>
      <c r="HY39" s="273"/>
      <c r="HZ39" s="273"/>
      <c r="IA39" s="273"/>
      <c r="IB39" s="273"/>
      <c r="IC39" s="273"/>
      <c r="ID39" s="273"/>
      <c r="IE39" s="273"/>
      <c r="IF39" s="273"/>
      <c r="IG39" s="273"/>
      <c r="IH39" s="273"/>
      <c r="II39" s="273"/>
      <c r="IJ39" s="273"/>
      <c r="IK39" s="273"/>
      <c r="IL39" s="273"/>
      <c r="IM39" s="273"/>
      <c r="IN39" s="273"/>
      <c r="IO39" s="273"/>
      <c r="IP39" s="273"/>
      <c r="IQ39" s="273"/>
      <c r="IR39" s="273"/>
      <c r="IS39" s="273"/>
      <c r="IT39" s="273"/>
      <c r="IU39" s="273"/>
      <c r="IV39" s="273"/>
      <c r="IW39" s="152"/>
    </row>
    <row r="40" spans="1:257" ht="12" customHeight="1">
      <c r="A40" s="451" t="s">
        <v>87</v>
      </c>
      <c r="B40" s="583">
        <v>92.104877999999999</v>
      </c>
      <c r="C40" s="584">
        <v>86.590177999999995</v>
      </c>
      <c r="D40" s="642">
        <v>3.6651379999999998</v>
      </c>
      <c r="E40" s="584">
        <v>24.437631</v>
      </c>
      <c r="F40" s="584">
        <v>41.645797000000002</v>
      </c>
      <c r="G40" s="642">
        <v>3.543787</v>
      </c>
      <c r="H40" s="584">
        <v>67.667247000000003</v>
      </c>
      <c r="I40" s="584">
        <v>44.944380999999993</v>
      </c>
      <c r="J40" s="584">
        <v>0.12135099999999976</v>
      </c>
      <c r="K40" s="275"/>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3"/>
      <c r="CW40" s="273"/>
      <c r="CX40" s="273"/>
      <c r="CY40" s="273"/>
      <c r="CZ40" s="273"/>
      <c r="DA40" s="273"/>
      <c r="DB40" s="273"/>
      <c r="DC40" s="273"/>
      <c r="DD40" s="273"/>
      <c r="DE40" s="273"/>
      <c r="DF40" s="273"/>
      <c r="DG40" s="273"/>
      <c r="DH40" s="273"/>
      <c r="DI40" s="273"/>
      <c r="DJ40" s="273"/>
      <c r="DK40" s="273"/>
      <c r="DL40" s="273"/>
      <c r="DM40" s="273"/>
      <c r="DN40" s="273"/>
      <c r="DO40" s="273"/>
      <c r="DP40" s="273"/>
      <c r="DQ40" s="273"/>
      <c r="DR40" s="273"/>
      <c r="DS40" s="273"/>
      <c r="DT40" s="273"/>
      <c r="DU40" s="273"/>
      <c r="DV40" s="273"/>
      <c r="DW40" s="273"/>
      <c r="DX40" s="273"/>
      <c r="DY40" s="273"/>
      <c r="DZ40" s="273"/>
      <c r="EA40" s="273"/>
      <c r="EB40" s="273"/>
      <c r="EC40" s="273"/>
      <c r="ED40" s="273"/>
      <c r="EE40" s="273"/>
      <c r="EF40" s="273"/>
      <c r="EG40" s="273"/>
      <c r="EH40" s="273"/>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3"/>
      <c r="FI40" s="273"/>
      <c r="FJ40" s="273"/>
      <c r="FK40" s="273"/>
      <c r="FL40" s="273"/>
      <c r="FM40" s="273"/>
      <c r="FN40" s="273"/>
      <c r="FO40" s="273"/>
      <c r="FP40" s="273"/>
      <c r="FQ40" s="273"/>
      <c r="FR40" s="273"/>
      <c r="FS40" s="273"/>
      <c r="FT40" s="273"/>
      <c r="FU40" s="273"/>
      <c r="FV40" s="273"/>
      <c r="FW40" s="273"/>
      <c r="FX40" s="273"/>
      <c r="FY40" s="273"/>
      <c r="FZ40" s="273"/>
      <c r="GA40" s="273"/>
      <c r="GB40" s="273"/>
      <c r="GC40" s="273"/>
      <c r="GD40" s="273"/>
      <c r="GE40" s="273"/>
      <c r="GF40" s="273"/>
      <c r="GG40" s="273"/>
      <c r="GH40" s="273"/>
      <c r="GI40" s="273"/>
      <c r="GJ40" s="273"/>
      <c r="GK40" s="273"/>
      <c r="GL40" s="273"/>
      <c r="GM40" s="273"/>
      <c r="GN40" s="273"/>
      <c r="GO40" s="273"/>
      <c r="GP40" s="273"/>
      <c r="GQ40" s="273"/>
      <c r="GR40" s="273"/>
      <c r="GS40" s="273"/>
      <c r="GT40" s="273"/>
      <c r="GU40" s="273"/>
      <c r="GV40" s="273"/>
      <c r="GW40" s="273"/>
      <c r="GX40" s="273"/>
      <c r="GY40" s="273"/>
      <c r="GZ40" s="273"/>
      <c r="HA40" s="273"/>
      <c r="HB40" s="273"/>
      <c r="HC40" s="273"/>
      <c r="HD40" s="273"/>
      <c r="HE40" s="273"/>
      <c r="HF40" s="273"/>
      <c r="HG40" s="273"/>
      <c r="HH40" s="273"/>
      <c r="HI40" s="273"/>
      <c r="HJ40" s="273"/>
      <c r="HK40" s="273"/>
      <c r="HL40" s="273"/>
      <c r="HM40" s="273"/>
      <c r="HN40" s="273"/>
      <c r="HO40" s="273"/>
      <c r="HP40" s="273"/>
      <c r="HQ40" s="273"/>
      <c r="HR40" s="273"/>
      <c r="HS40" s="273"/>
      <c r="HT40" s="273"/>
      <c r="HU40" s="273"/>
      <c r="HV40" s="273"/>
      <c r="HW40" s="273"/>
      <c r="HX40" s="273"/>
      <c r="HY40" s="273"/>
      <c r="HZ40" s="273"/>
      <c r="IA40" s="273"/>
      <c r="IB40" s="273"/>
      <c r="IC40" s="273"/>
      <c r="ID40" s="273"/>
      <c r="IE40" s="273"/>
      <c r="IF40" s="273"/>
      <c r="IG40" s="273"/>
      <c r="IH40" s="273"/>
      <c r="II40" s="273"/>
      <c r="IJ40" s="273"/>
      <c r="IK40" s="273"/>
      <c r="IL40" s="273"/>
      <c r="IM40" s="273"/>
      <c r="IN40" s="273"/>
      <c r="IO40" s="273"/>
      <c r="IP40" s="273"/>
      <c r="IQ40" s="273"/>
      <c r="IR40" s="273"/>
      <c r="IS40" s="273"/>
      <c r="IT40" s="273"/>
      <c r="IU40" s="273"/>
      <c r="IV40" s="273"/>
      <c r="IW40" s="152"/>
    </row>
    <row r="41" spans="1:257" ht="12" customHeight="1">
      <c r="A41" s="451" t="s">
        <v>132</v>
      </c>
      <c r="B41" s="583">
        <v>0.24160400000000001</v>
      </c>
      <c r="C41" s="584">
        <v>0.22074199999999999</v>
      </c>
      <c r="D41" s="642">
        <v>0.230236</v>
      </c>
      <c r="E41" s="584">
        <v>0.156913</v>
      </c>
      <c r="F41" s="584">
        <v>0.13652</v>
      </c>
      <c r="G41" s="642">
        <v>0.230236</v>
      </c>
      <c r="H41" s="584">
        <v>8.4691000000000016E-2</v>
      </c>
      <c r="I41" s="584">
        <v>8.4221999999999991E-2</v>
      </c>
      <c r="J41" s="584">
        <v>0</v>
      </c>
      <c r="K41" s="275"/>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3"/>
      <c r="DJ41" s="273"/>
      <c r="DK41" s="273"/>
      <c r="DL41" s="273"/>
      <c r="DM41" s="273"/>
      <c r="DN41" s="273"/>
      <c r="DO41" s="273"/>
      <c r="DP41" s="273"/>
      <c r="DQ41" s="273"/>
      <c r="DR41" s="273"/>
      <c r="DS41" s="273"/>
      <c r="DT41" s="273"/>
      <c r="DU41" s="273"/>
      <c r="DV41" s="273"/>
      <c r="DW41" s="273"/>
      <c r="DX41" s="273"/>
      <c r="DY41" s="273"/>
      <c r="DZ41" s="273"/>
      <c r="EA41" s="273"/>
      <c r="EB41" s="273"/>
      <c r="EC41" s="273"/>
      <c r="ED41" s="273"/>
      <c r="EE41" s="273"/>
      <c r="EF41" s="273"/>
      <c r="EG41" s="273"/>
      <c r="EH41" s="273"/>
      <c r="EI41" s="273"/>
      <c r="EJ41" s="273"/>
      <c r="EK41" s="273"/>
      <c r="EL41" s="273"/>
      <c r="EM41" s="273"/>
      <c r="EN41" s="273"/>
      <c r="EO41" s="273"/>
      <c r="EP41" s="273"/>
      <c r="EQ41" s="273"/>
      <c r="ER41" s="273"/>
      <c r="ES41" s="273"/>
      <c r="ET41" s="273"/>
      <c r="EU41" s="273"/>
      <c r="EV41" s="273"/>
      <c r="EW41" s="273"/>
      <c r="EX41" s="273"/>
      <c r="EY41" s="273"/>
      <c r="EZ41" s="273"/>
      <c r="FA41" s="273"/>
      <c r="FB41" s="273"/>
      <c r="FC41" s="273"/>
      <c r="FD41" s="273"/>
      <c r="FE41" s="273"/>
      <c r="FF41" s="273"/>
      <c r="FG41" s="273"/>
      <c r="FH41" s="273"/>
      <c r="FI41" s="273"/>
      <c r="FJ41" s="273"/>
      <c r="FK41" s="273"/>
      <c r="FL41" s="273"/>
      <c r="FM41" s="273"/>
      <c r="FN41" s="273"/>
      <c r="FO41" s="273"/>
      <c r="FP41" s="273"/>
      <c r="FQ41" s="273"/>
      <c r="FR41" s="273"/>
      <c r="FS41" s="273"/>
      <c r="FT41" s="273"/>
      <c r="FU41" s="273"/>
      <c r="FV41" s="273"/>
      <c r="FW41" s="273"/>
      <c r="FX41" s="273"/>
      <c r="FY41" s="273"/>
      <c r="FZ41" s="273"/>
      <c r="GA41" s="273"/>
      <c r="GB41" s="273"/>
      <c r="GC41" s="273"/>
      <c r="GD41" s="273"/>
      <c r="GE41" s="273"/>
      <c r="GF41" s="273"/>
      <c r="GG41" s="273"/>
      <c r="GH41" s="273"/>
      <c r="GI41" s="273"/>
      <c r="GJ41" s="273"/>
      <c r="GK41" s="273"/>
      <c r="GL41" s="273"/>
      <c r="GM41" s="273"/>
      <c r="GN41" s="273"/>
      <c r="GO41" s="273"/>
      <c r="GP41" s="273"/>
      <c r="GQ41" s="273"/>
      <c r="GR41" s="273"/>
      <c r="GS41" s="273"/>
      <c r="GT41" s="273"/>
      <c r="GU41" s="273"/>
      <c r="GV41" s="273"/>
      <c r="GW41" s="273"/>
      <c r="GX41" s="273"/>
      <c r="GY41" s="273"/>
      <c r="GZ41" s="273"/>
      <c r="HA41" s="273"/>
      <c r="HB41" s="273"/>
      <c r="HC41" s="273"/>
      <c r="HD41" s="273"/>
      <c r="HE41" s="273"/>
      <c r="HF41" s="273"/>
      <c r="HG41" s="273"/>
      <c r="HH41" s="273"/>
      <c r="HI41" s="273"/>
      <c r="HJ41" s="273"/>
      <c r="HK41" s="273"/>
      <c r="HL41" s="273"/>
      <c r="HM41" s="273"/>
      <c r="HN41" s="273"/>
      <c r="HO41" s="273"/>
      <c r="HP41" s="273"/>
      <c r="HQ41" s="273"/>
      <c r="HR41" s="273"/>
      <c r="HS41" s="273"/>
      <c r="HT41" s="273"/>
      <c r="HU41" s="273"/>
      <c r="HV41" s="273"/>
      <c r="HW41" s="273"/>
      <c r="HX41" s="273"/>
      <c r="HY41" s="273"/>
      <c r="HZ41" s="273"/>
      <c r="IA41" s="273"/>
      <c r="IB41" s="273"/>
      <c r="IC41" s="273"/>
      <c r="ID41" s="273"/>
      <c r="IE41" s="273"/>
      <c r="IF41" s="273"/>
      <c r="IG41" s="273"/>
      <c r="IH41" s="273"/>
      <c r="II41" s="273"/>
      <c r="IJ41" s="273"/>
      <c r="IK41" s="273"/>
      <c r="IL41" s="273"/>
      <c r="IM41" s="273"/>
      <c r="IN41" s="273"/>
      <c r="IO41" s="273"/>
      <c r="IP41" s="273"/>
      <c r="IQ41" s="273"/>
      <c r="IR41" s="273"/>
      <c r="IS41" s="273"/>
      <c r="IT41" s="273"/>
      <c r="IU41" s="273"/>
      <c r="IV41" s="273"/>
      <c r="IW41" s="152"/>
    </row>
    <row r="42" spans="1:257" ht="12" customHeight="1">
      <c r="A42" s="451" t="s">
        <v>88</v>
      </c>
      <c r="B42" s="583">
        <v>243.213233</v>
      </c>
      <c r="C42" s="584">
        <v>204.455671</v>
      </c>
      <c r="D42" s="642">
        <v>320.37890700000003</v>
      </c>
      <c r="E42" s="584">
        <v>72.122721999999996</v>
      </c>
      <c r="F42" s="584">
        <v>68.455274000000003</v>
      </c>
      <c r="G42" s="642">
        <v>87.125636999999998</v>
      </c>
      <c r="H42" s="584">
        <v>171.09051099999999</v>
      </c>
      <c r="I42" s="584">
        <v>136.00039699999999</v>
      </c>
      <c r="J42" s="584">
        <v>233.25327000000004</v>
      </c>
      <c r="K42" s="275"/>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3"/>
      <c r="CW42" s="273"/>
      <c r="CX42" s="273"/>
      <c r="CY42" s="273"/>
      <c r="CZ42" s="273"/>
      <c r="DA42" s="273"/>
      <c r="DB42" s="273"/>
      <c r="DC42" s="273"/>
      <c r="DD42" s="273"/>
      <c r="DE42" s="273"/>
      <c r="DF42" s="273"/>
      <c r="DG42" s="273"/>
      <c r="DH42" s="273"/>
      <c r="DI42" s="273"/>
      <c r="DJ42" s="273"/>
      <c r="DK42" s="273"/>
      <c r="DL42" s="273"/>
      <c r="DM42" s="273"/>
      <c r="DN42" s="273"/>
      <c r="DO42" s="273"/>
      <c r="DP42" s="273"/>
      <c r="DQ42" s="273"/>
      <c r="DR42" s="273"/>
      <c r="DS42" s="273"/>
      <c r="DT42" s="273"/>
      <c r="DU42" s="273"/>
      <c r="DV42" s="273"/>
      <c r="DW42" s="273"/>
      <c r="DX42" s="273"/>
      <c r="DY42" s="273"/>
      <c r="DZ42" s="273"/>
      <c r="EA42" s="273"/>
      <c r="EB42" s="273"/>
      <c r="EC42" s="273"/>
      <c r="ED42" s="273"/>
      <c r="EE42" s="273"/>
      <c r="EF42" s="273"/>
      <c r="EG42" s="273"/>
      <c r="EH42" s="273"/>
      <c r="EI42" s="273"/>
      <c r="EJ42" s="273"/>
      <c r="EK42" s="273"/>
      <c r="EL42" s="273"/>
      <c r="EM42" s="273"/>
      <c r="EN42" s="273"/>
      <c r="EO42" s="273"/>
      <c r="EP42" s="273"/>
      <c r="EQ42" s="273"/>
      <c r="ER42" s="273"/>
      <c r="ES42" s="273"/>
      <c r="ET42" s="273"/>
      <c r="EU42" s="273"/>
      <c r="EV42" s="273"/>
      <c r="EW42" s="273"/>
      <c r="EX42" s="273"/>
      <c r="EY42" s="273"/>
      <c r="EZ42" s="273"/>
      <c r="FA42" s="273"/>
      <c r="FB42" s="273"/>
      <c r="FC42" s="273"/>
      <c r="FD42" s="273"/>
      <c r="FE42" s="273"/>
      <c r="FF42" s="273"/>
      <c r="FG42" s="273"/>
      <c r="FH42" s="273"/>
      <c r="FI42" s="273"/>
      <c r="FJ42" s="273"/>
      <c r="FK42" s="273"/>
      <c r="FL42" s="273"/>
      <c r="FM42" s="273"/>
      <c r="FN42" s="273"/>
      <c r="FO42" s="273"/>
      <c r="FP42" s="273"/>
      <c r="FQ42" s="273"/>
      <c r="FR42" s="273"/>
      <c r="FS42" s="273"/>
      <c r="FT42" s="273"/>
      <c r="FU42" s="273"/>
      <c r="FV42" s="273"/>
      <c r="FW42" s="273"/>
      <c r="FX42" s="273"/>
      <c r="FY42" s="273"/>
      <c r="FZ42" s="273"/>
      <c r="GA42" s="273"/>
      <c r="GB42" s="273"/>
      <c r="GC42" s="273"/>
      <c r="GD42" s="273"/>
      <c r="GE42" s="273"/>
      <c r="GF42" s="273"/>
      <c r="GG42" s="273"/>
      <c r="GH42" s="273"/>
      <c r="GI42" s="273"/>
      <c r="GJ42" s="273"/>
      <c r="GK42" s="273"/>
      <c r="GL42" s="273"/>
      <c r="GM42" s="273"/>
      <c r="GN42" s="273"/>
      <c r="GO42" s="273"/>
      <c r="GP42" s="273"/>
      <c r="GQ42" s="273"/>
      <c r="GR42" s="273"/>
      <c r="GS42" s="273"/>
      <c r="GT42" s="273"/>
      <c r="GU42" s="273"/>
      <c r="GV42" s="273"/>
      <c r="GW42" s="273"/>
      <c r="GX42" s="273"/>
      <c r="GY42" s="273"/>
      <c r="GZ42" s="273"/>
      <c r="HA42" s="273"/>
      <c r="HB42" s="273"/>
      <c r="HC42" s="273"/>
      <c r="HD42" s="273"/>
      <c r="HE42" s="273"/>
      <c r="HF42" s="273"/>
      <c r="HG42" s="273"/>
      <c r="HH42" s="273"/>
      <c r="HI42" s="273"/>
      <c r="HJ42" s="273"/>
      <c r="HK42" s="273"/>
      <c r="HL42" s="273"/>
      <c r="HM42" s="273"/>
      <c r="HN42" s="273"/>
      <c r="HO42" s="273"/>
      <c r="HP42" s="273"/>
      <c r="HQ42" s="273"/>
      <c r="HR42" s="273"/>
      <c r="HS42" s="273"/>
      <c r="HT42" s="273"/>
      <c r="HU42" s="273"/>
      <c r="HV42" s="273"/>
      <c r="HW42" s="273"/>
      <c r="HX42" s="273"/>
      <c r="HY42" s="273"/>
      <c r="HZ42" s="273"/>
      <c r="IA42" s="273"/>
      <c r="IB42" s="273"/>
      <c r="IC42" s="273"/>
      <c r="ID42" s="273"/>
      <c r="IE42" s="273"/>
      <c r="IF42" s="273"/>
      <c r="IG42" s="273"/>
      <c r="IH42" s="273"/>
      <c r="II42" s="273"/>
      <c r="IJ42" s="273"/>
      <c r="IK42" s="273"/>
      <c r="IL42" s="273"/>
      <c r="IM42" s="273"/>
      <c r="IN42" s="273"/>
      <c r="IO42" s="273"/>
      <c r="IP42" s="273"/>
      <c r="IQ42" s="273"/>
      <c r="IR42" s="273"/>
      <c r="IS42" s="273"/>
      <c r="IT42" s="273"/>
      <c r="IU42" s="273"/>
      <c r="IV42" s="273"/>
      <c r="IW42" s="152"/>
    </row>
    <row r="43" spans="1:257" ht="12" customHeight="1">
      <c r="A43" s="451" t="s">
        <v>89</v>
      </c>
      <c r="B43" s="583">
        <v>58.529981999999997</v>
      </c>
      <c r="C43" s="584">
        <v>116.404871</v>
      </c>
      <c r="D43" s="642">
        <v>121.897408</v>
      </c>
      <c r="E43" s="584">
        <v>27.430834000000001</v>
      </c>
      <c r="F43" s="584">
        <v>39.278230999999998</v>
      </c>
      <c r="G43" s="642">
        <v>43.226458000000001</v>
      </c>
      <c r="H43" s="584">
        <v>31.099147999999996</v>
      </c>
      <c r="I43" s="584">
        <v>77.126640000000009</v>
      </c>
      <c r="J43" s="584">
        <v>78.670950000000005</v>
      </c>
      <c r="K43" s="275"/>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3"/>
      <c r="BV43" s="273"/>
      <c r="BW43" s="273"/>
      <c r="BX43" s="273"/>
      <c r="BY43" s="273"/>
      <c r="BZ43" s="273"/>
      <c r="CA43" s="273"/>
      <c r="CB43" s="273"/>
      <c r="CC43" s="273"/>
      <c r="CD43" s="273"/>
      <c r="CE43" s="273"/>
      <c r="CF43" s="273"/>
      <c r="CG43" s="273"/>
      <c r="CH43" s="273"/>
      <c r="CI43" s="273"/>
      <c r="CJ43" s="273"/>
      <c r="CK43" s="273"/>
      <c r="CL43" s="273"/>
      <c r="CM43" s="273"/>
      <c r="CN43" s="273"/>
      <c r="CO43" s="273"/>
      <c r="CP43" s="273"/>
      <c r="CQ43" s="273"/>
      <c r="CR43" s="273"/>
      <c r="CS43" s="273"/>
      <c r="CT43" s="273"/>
      <c r="CU43" s="273"/>
      <c r="CV43" s="273"/>
      <c r="CW43" s="273"/>
      <c r="CX43" s="273"/>
      <c r="CY43" s="273"/>
      <c r="CZ43" s="273"/>
      <c r="DA43" s="273"/>
      <c r="DB43" s="273"/>
      <c r="DC43" s="273"/>
      <c r="DD43" s="273"/>
      <c r="DE43" s="273"/>
      <c r="DF43" s="273"/>
      <c r="DG43" s="273"/>
      <c r="DH43" s="273"/>
      <c r="DI43" s="273"/>
      <c r="DJ43" s="273"/>
      <c r="DK43" s="273"/>
      <c r="DL43" s="273"/>
      <c r="DM43" s="273"/>
      <c r="DN43" s="273"/>
      <c r="DO43" s="273"/>
      <c r="DP43" s="273"/>
      <c r="DQ43" s="273"/>
      <c r="DR43" s="273"/>
      <c r="DS43" s="273"/>
      <c r="DT43" s="273"/>
      <c r="DU43" s="273"/>
      <c r="DV43" s="273"/>
      <c r="DW43" s="273"/>
      <c r="DX43" s="273"/>
      <c r="DY43" s="273"/>
      <c r="DZ43" s="273"/>
      <c r="EA43" s="273"/>
      <c r="EB43" s="273"/>
      <c r="EC43" s="273"/>
      <c r="ED43" s="273"/>
      <c r="EE43" s="273"/>
      <c r="EF43" s="273"/>
      <c r="EG43" s="273"/>
      <c r="EH43" s="273"/>
      <c r="EI43" s="273"/>
      <c r="EJ43" s="273"/>
      <c r="EK43" s="273"/>
      <c r="EL43" s="273"/>
      <c r="EM43" s="273"/>
      <c r="EN43" s="273"/>
      <c r="EO43" s="273"/>
      <c r="EP43" s="273"/>
      <c r="EQ43" s="273"/>
      <c r="ER43" s="273"/>
      <c r="ES43" s="273"/>
      <c r="ET43" s="273"/>
      <c r="EU43" s="273"/>
      <c r="EV43" s="273"/>
      <c r="EW43" s="273"/>
      <c r="EX43" s="273"/>
      <c r="EY43" s="273"/>
      <c r="EZ43" s="273"/>
      <c r="FA43" s="273"/>
      <c r="FB43" s="273"/>
      <c r="FC43" s="273"/>
      <c r="FD43" s="273"/>
      <c r="FE43" s="273"/>
      <c r="FF43" s="273"/>
      <c r="FG43" s="273"/>
      <c r="FH43" s="273"/>
      <c r="FI43" s="273"/>
      <c r="FJ43" s="273"/>
      <c r="FK43" s="273"/>
      <c r="FL43" s="273"/>
      <c r="FM43" s="273"/>
      <c r="FN43" s="273"/>
      <c r="FO43" s="273"/>
      <c r="FP43" s="273"/>
      <c r="FQ43" s="273"/>
      <c r="FR43" s="273"/>
      <c r="FS43" s="273"/>
      <c r="FT43" s="273"/>
      <c r="FU43" s="273"/>
      <c r="FV43" s="273"/>
      <c r="FW43" s="273"/>
      <c r="FX43" s="273"/>
      <c r="FY43" s="273"/>
      <c r="FZ43" s="273"/>
      <c r="GA43" s="273"/>
      <c r="GB43" s="273"/>
      <c r="GC43" s="273"/>
      <c r="GD43" s="273"/>
      <c r="GE43" s="273"/>
      <c r="GF43" s="273"/>
      <c r="GG43" s="273"/>
      <c r="GH43" s="273"/>
      <c r="GI43" s="273"/>
      <c r="GJ43" s="273"/>
      <c r="GK43" s="273"/>
      <c r="GL43" s="273"/>
      <c r="GM43" s="273"/>
      <c r="GN43" s="273"/>
      <c r="GO43" s="273"/>
      <c r="GP43" s="273"/>
      <c r="GQ43" s="273"/>
      <c r="GR43" s="273"/>
      <c r="GS43" s="273"/>
      <c r="GT43" s="273"/>
      <c r="GU43" s="273"/>
      <c r="GV43" s="273"/>
      <c r="GW43" s="273"/>
      <c r="GX43" s="273"/>
      <c r="GY43" s="273"/>
      <c r="GZ43" s="273"/>
      <c r="HA43" s="273"/>
      <c r="HB43" s="273"/>
      <c r="HC43" s="273"/>
      <c r="HD43" s="273"/>
      <c r="HE43" s="273"/>
      <c r="HF43" s="273"/>
      <c r="HG43" s="273"/>
      <c r="HH43" s="273"/>
      <c r="HI43" s="273"/>
      <c r="HJ43" s="273"/>
      <c r="HK43" s="273"/>
      <c r="HL43" s="273"/>
      <c r="HM43" s="273"/>
      <c r="HN43" s="273"/>
      <c r="HO43" s="273"/>
      <c r="HP43" s="273"/>
      <c r="HQ43" s="273"/>
      <c r="HR43" s="273"/>
      <c r="HS43" s="273"/>
      <c r="HT43" s="273"/>
      <c r="HU43" s="273"/>
      <c r="HV43" s="273"/>
      <c r="HW43" s="273"/>
      <c r="HX43" s="273"/>
      <c r="HY43" s="273"/>
      <c r="HZ43" s="273"/>
      <c r="IA43" s="273"/>
      <c r="IB43" s="273"/>
      <c r="IC43" s="273"/>
      <c r="ID43" s="273"/>
      <c r="IE43" s="273"/>
      <c r="IF43" s="273"/>
      <c r="IG43" s="273"/>
      <c r="IH43" s="273"/>
      <c r="II43" s="273"/>
      <c r="IJ43" s="273"/>
      <c r="IK43" s="273"/>
      <c r="IL43" s="273"/>
      <c r="IM43" s="273"/>
      <c r="IN43" s="273"/>
      <c r="IO43" s="273"/>
      <c r="IP43" s="273"/>
      <c r="IQ43" s="273"/>
      <c r="IR43" s="273"/>
      <c r="IS43" s="273"/>
      <c r="IT43" s="273"/>
      <c r="IU43" s="273"/>
      <c r="IV43" s="273"/>
      <c r="IW43" s="152"/>
    </row>
    <row r="44" spans="1:257" ht="12" customHeight="1">
      <c r="A44" s="520" t="s">
        <v>90</v>
      </c>
      <c r="B44" s="583">
        <v>20.417076000000002</v>
      </c>
      <c r="C44" s="745">
        <v>19.797096</v>
      </c>
      <c r="D44" s="584">
        <v>65.021647999999999</v>
      </c>
      <c r="E44" s="584">
        <v>19.993880999999998</v>
      </c>
      <c r="F44" s="745">
        <v>19.624960999999999</v>
      </c>
      <c r="G44" s="584">
        <v>13.274068</v>
      </c>
      <c r="H44" s="584">
        <v>0.42319500000000332</v>
      </c>
      <c r="I44" s="584">
        <v>0.17213500000000082</v>
      </c>
      <c r="J44" s="584">
        <v>51.747579999999999</v>
      </c>
      <c r="K44" s="275"/>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3"/>
      <c r="BR44" s="273"/>
      <c r="BS44" s="273"/>
      <c r="BT44" s="273"/>
      <c r="BU44" s="273"/>
      <c r="BV44" s="273"/>
      <c r="BW44" s="273"/>
      <c r="BX44" s="273"/>
      <c r="BY44" s="273"/>
      <c r="BZ44" s="273"/>
      <c r="CA44" s="273"/>
      <c r="CB44" s="273"/>
      <c r="CC44" s="273"/>
      <c r="CD44" s="273"/>
      <c r="CE44" s="273"/>
      <c r="CF44" s="273"/>
      <c r="CG44" s="273"/>
      <c r="CH44" s="273"/>
      <c r="CI44" s="273"/>
      <c r="CJ44" s="273"/>
      <c r="CK44" s="273"/>
      <c r="CL44" s="273"/>
      <c r="CM44" s="273"/>
      <c r="CN44" s="273"/>
      <c r="CO44" s="273"/>
      <c r="CP44" s="273"/>
      <c r="CQ44" s="273"/>
      <c r="CR44" s="273"/>
      <c r="CS44" s="273"/>
      <c r="CT44" s="273"/>
      <c r="CU44" s="273"/>
      <c r="CV44" s="273"/>
      <c r="CW44" s="273"/>
      <c r="CX44" s="273"/>
      <c r="CY44" s="273"/>
      <c r="CZ44" s="273"/>
      <c r="DA44" s="273"/>
      <c r="DB44" s="273"/>
      <c r="DC44" s="273"/>
      <c r="DD44" s="273"/>
      <c r="DE44" s="273"/>
      <c r="DF44" s="273"/>
      <c r="DG44" s="273"/>
      <c r="DH44" s="273"/>
      <c r="DI44" s="273"/>
      <c r="DJ44" s="273"/>
      <c r="DK44" s="273"/>
      <c r="DL44" s="273"/>
      <c r="DM44" s="273"/>
      <c r="DN44" s="273"/>
      <c r="DO44" s="273"/>
      <c r="DP44" s="273"/>
      <c r="DQ44" s="273"/>
      <c r="DR44" s="273"/>
      <c r="DS44" s="273"/>
      <c r="DT44" s="273"/>
      <c r="DU44" s="273"/>
      <c r="DV44" s="273"/>
      <c r="DW44" s="273"/>
      <c r="DX44" s="273"/>
      <c r="DY44" s="273"/>
      <c r="DZ44" s="273"/>
      <c r="EA44" s="273"/>
      <c r="EB44" s="273"/>
      <c r="EC44" s="273"/>
      <c r="ED44" s="273"/>
      <c r="EE44" s="273"/>
      <c r="EF44" s="273"/>
      <c r="EG44" s="273"/>
      <c r="EH44" s="273"/>
      <c r="EI44" s="273"/>
      <c r="EJ44" s="273"/>
      <c r="EK44" s="273"/>
      <c r="EL44" s="273"/>
      <c r="EM44" s="273"/>
      <c r="EN44" s="273"/>
      <c r="EO44" s="273"/>
      <c r="EP44" s="273"/>
      <c r="EQ44" s="273"/>
      <c r="ER44" s="273"/>
      <c r="ES44" s="273"/>
      <c r="ET44" s="273"/>
      <c r="EU44" s="273"/>
      <c r="EV44" s="273"/>
      <c r="EW44" s="273"/>
      <c r="EX44" s="273"/>
      <c r="EY44" s="273"/>
      <c r="EZ44" s="273"/>
      <c r="FA44" s="273"/>
      <c r="FB44" s="273"/>
      <c r="FC44" s="273"/>
      <c r="FD44" s="273"/>
      <c r="FE44" s="273"/>
      <c r="FF44" s="273"/>
      <c r="FG44" s="273"/>
      <c r="FH44" s="273"/>
      <c r="FI44" s="273"/>
      <c r="FJ44" s="273"/>
      <c r="FK44" s="273"/>
      <c r="FL44" s="273"/>
      <c r="FM44" s="273"/>
      <c r="FN44" s="273"/>
      <c r="FO44" s="273"/>
      <c r="FP44" s="273"/>
      <c r="FQ44" s="273"/>
      <c r="FR44" s="273"/>
      <c r="FS44" s="273"/>
      <c r="FT44" s="273"/>
      <c r="FU44" s="273"/>
      <c r="FV44" s="273"/>
      <c r="FW44" s="273"/>
      <c r="FX44" s="273"/>
      <c r="FY44" s="273"/>
      <c r="FZ44" s="273"/>
      <c r="GA44" s="273"/>
      <c r="GB44" s="273"/>
      <c r="GC44" s="273"/>
      <c r="GD44" s="273"/>
      <c r="GE44" s="273"/>
      <c r="GF44" s="273"/>
      <c r="GG44" s="273"/>
      <c r="GH44" s="273"/>
      <c r="GI44" s="273"/>
      <c r="GJ44" s="273"/>
      <c r="GK44" s="273"/>
      <c r="GL44" s="273"/>
      <c r="GM44" s="273"/>
      <c r="GN44" s="273"/>
      <c r="GO44" s="273"/>
      <c r="GP44" s="273"/>
      <c r="GQ44" s="273"/>
      <c r="GR44" s="273"/>
      <c r="GS44" s="273"/>
      <c r="GT44" s="273"/>
      <c r="GU44" s="273"/>
      <c r="GV44" s="273"/>
      <c r="GW44" s="273"/>
      <c r="GX44" s="273"/>
      <c r="GY44" s="273"/>
      <c r="GZ44" s="273"/>
      <c r="HA44" s="273"/>
      <c r="HB44" s="273"/>
      <c r="HC44" s="273"/>
      <c r="HD44" s="273"/>
      <c r="HE44" s="273"/>
      <c r="HF44" s="273"/>
      <c r="HG44" s="273"/>
      <c r="HH44" s="273"/>
      <c r="HI44" s="273"/>
      <c r="HJ44" s="273"/>
      <c r="HK44" s="273"/>
      <c r="HL44" s="273"/>
      <c r="HM44" s="273"/>
      <c r="HN44" s="273"/>
      <c r="HO44" s="273"/>
      <c r="HP44" s="273"/>
      <c r="HQ44" s="273"/>
      <c r="HR44" s="273"/>
      <c r="HS44" s="273"/>
      <c r="HT44" s="273"/>
      <c r="HU44" s="273"/>
      <c r="HV44" s="273"/>
      <c r="HW44" s="273"/>
      <c r="HX44" s="273"/>
      <c r="HY44" s="273"/>
      <c r="HZ44" s="273"/>
      <c r="IA44" s="273"/>
      <c r="IB44" s="273"/>
      <c r="IC44" s="273"/>
      <c r="ID44" s="273"/>
      <c r="IE44" s="273"/>
      <c r="IF44" s="273"/>
      <c r="IG44" s="273"/>
      <c r="IH44" s="273"/>
      <c r="II44" s="273"/>
      <c r="IJ44" s="273"/>
      <c r="IK44" s="273"/>
      <c r="IL44" s="273"/>
      <c r="IM44" s="273"/>
      <c r="IN44" s="273"/>
      <c r="IO44" s="273"/>
      <c r="IP44" s="273"/>
      <c r="IQ44" s="273"/>
      <c r="IR44" s="273"/>
      <c r="IS44" s="273"/>
      <c r="IT44" s="273"/>
      <c r="IU44" s="273"/>
      <c r="IV44" s="273"/>
      <c r="IW44" s="152"/>
    </row>
    <row r="45" spans="1:257" ht="12" customHeight="1">
      <c r="A45" s="585" t="s">
        <v>134</v>
      </c>
      <c r="B45" s="586">
        <v>9130.0053490000009</v>
      </c>
      <c r="C45" s="743">
        <v>9016.0588189999999</v>
      </c>
      <c r="D45" s="743">
        <v>9624.2378340000014</v>
      </c>
      <c r="E45" s="743">
        <v>4456.9852039999996</v>
      </c>
      <c r="F45" s="743">
        <v>4474.5933920000007</v>
      </c>
      <c r="G45" s="743">
        <v>4762.8110460000007</v>
      </c>
      <c r="H45" s="743">
        <v>4673.0201450000013</v>
      </c>
      <c r="I45" s="743">
        <v>4541.4654270000001</v>
      </c>
      <c r="J45" s="743">
        <v>4861.4267880000007</v>
      </c>
      <c r="K45" s="275"/>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3"/>
      <c r="BR45" s="273"/>
      <c r="BS45" s="273"/>
      <c r="BT45" s="273"/>
      <c r="BU45" s="273"/>
      <c r="BV45" s="273"/>
      <c r="BW45" s="273"/>
      <c r="BX45" s="273"/>
      <c r="BY45" s="273"/>
      <c r="BZ45" s="273"/>
      <c r="CA45" s="273"/>
      <c r="CB45" s="273"/>
      <c r="CC45" s="273"/>
      <c r="CD45" s="273"/>
      <c r="CE45" s="273"/>
      <c r="CF45" s="273"/>
      <c r="CG45" s="273"/>
      <c r="CH45" s="273"/>
      <c r="CI45" s="273"/>
      <c r="CJ45" s="273"/>
      <c r="CK45" s="273"/>
      <c r="CL45" s="273"/>
      <c r="CM45" s="273"/>
      <c r="CN45" s="273"/>
      <c r="CO45" s="273"/>
      <c r="CP45" s="273"/>
      <c r="CQ45" s="273"/>
      <c r="CR45" s="273"/>
      <c r="CS45" s="273"/>
      <c r="CT45" s="273"/>
      <c r="CU45" s="273"/>
      <c r="CV45" s="273"/>
      <c r="CW45" s="273"/>
      <c r="CX45" s="273"/>
      <c r="CY45" s="273"/>
      <c r="CZ45" s="273"/>
      <c r="DA45" s="273"/>
      <c r="DB45" s="273"/>
      <c r="DC45" s="273"/>
      <c r="DD45" s="273"/>
      <c r="DE45" s="273"/>
      <c r="DF45" s="273"/>
      <c r="DG45" s="273"/>
      <c r="DH45" s="273"/>
      <c r="DI45" s="273"/>
      <c r="DJ45" s="273"/>
      <c r="DK45" s="273"/>
      <c r="DL45" s="273"/>
      <c r="DM45" s="273"/>
      <c r="DN45" s="273"/>
      <c r="DO45" s="273"/>
      <c r="DP45" s="273"/>
      <c r="DQ45" s="273"/>
      <c r="DR45" s="273"/>
      <c r="DS45" s="273"/>
      <c r="DT45" s="273"/>
      <c r="DU45" s="273"/>
      <c r="DV45" s="273"/>
      <c r="DW45" s="273"/>
      <c r="DX45" s="273"/>
      <c r="DY45" s="273"/>
      <c r="DZ45" s="273"/>
      <c r="EA45" s="273"/>
      <c r="EB45" s="273"/>
      <c r="EC45" s="273"/>
      <c r="ED45" s="273"/>
      <c r="EE45" s="273"/>
      <c r="EF45" s="273"/>
      <c r="EG45" s="273"/>
      <c r="EH45" s="273"/>
      <c r="EI45" s="273"/>
      <c r="EJ45" s="273"/>
      <c r="EK45" s="273"/>
      <c r="EL45" s="273"/>
      <c r="EM45" s="273"/>
      <c r="EN45" s="273"/>
      <c r="EO45" s="273"/>
      <c r="EP45" s="273"/>
      <c r="EQ45" s="273"/>
      <c r="ER45" s="273"/>
      <c r="ES45" s="273"/>
      <c r="ET45" s="273"/>
      <c r="EU45" s="273"/>
      <c r="EV45" s="273"/>
      <c r="EW45" s="273"/>
      <c r="EX45" s="273"/>
      <c r="EY45" s="273"/>
      <c r="EZ45" s="273"/>
      <c r="FA45" s="273"/>
      <c r="FB45" s="273"/>
      <c r="FC45" s="273"/>
      <c r="FD45" s="273"/>
      <c r="FE45" s="273"/>
      <c r="FF45" s="273"/>
      <c r="FG45" s="273"/>
      <c r="FH45" s="273"/>
      <c r="FI45" s="273"/>
      <c r="FJ45" s="273"/>
      <c r="FK45" s="273"/>
      <c r="FL45" s="273"/>
      <c r="FM45" s="273"/>
      <c r="FN45" s="273"/>
      <c r="FO45" s="273"/>
      <c r="FP45" s="273"/>
      <c r="FQ45" s="273"/>
      <c r="FR45" s="273"/>
      <c r="FS45" s="273"/>
      <c r="FT45" s="273"/>
      <c r="FU45" s="273"/>
      <c r="FV45" s="273"/>
      <c r="FW45" s="273"/>
      <c r="FX45" s="273"/>
      <c r="FY45" s="273"/>
      <c r="FZ45" s="273"/>
      <c r="GA45" s="273"/>
      <c r="GB45" s="273"/>
      <c r="GC45" s="273"/>
      <c r="GD45" s="273"/>
      <c r="GE45" s="273"/>
      <c r="GF45" s="273"/>
      <c r="GG45" s="273"/>
      <c r="GH45" s="273"/>
      <c r="GI45" s="273"/>
      <c r="GJ45" s="273"/>
      <c r="GK45" s="273"/>
      <c r="GL45" s="273"/>
      <c r="GM45" s="273"/>
      <c r="GN45" s="273"/>
      <c r="GO45" s="273"/>
      <c r="GP45" s="273"/>
      <c r="GQ45" s="273"/>
      <c r="GR45" s="273"/>
      <c r="GS45" s="273"/>
      <c r="GT45" s="273"/>
      <c r="GU45" s="273"/>
      <c r="GV45" s="273"/>
      <c r="GW45" s="273"/>
      <c r="GX45" s="273"/>
      <c r="GY45" s="273"/>
      <c r="GZ45" s="273"/>
      <c r="HA45" s="273"/>
      <c r="HB45" s="273"/>
      <c r="HC45" s="273"/>
      <c r="HD45" s="273"/>
      <c r="HE45" s="273"/>
      <c r="HF45" s="273"/>
      <c r="HG45" s="273"/>
      <c r="HH45" s="273"/>
      <c r="HI45" s="273"/>
      <c r="HJ45" s="273"/>
      <c r="HK45" s="273"/>
      <c r="HL45" s="273"/>
      <c r="HM45" s="273"/>
      <c r="HN45" s="273"/>
      <c r="HO45" s="273"/>
      <c r="HP45" s="273"/>
      <c r="HQ45" s="273"/>
      <c r="HR45" s="273"/>
      <c r="HS45" s="273"/>
      <c r="HT45" s="273"/>
      <c r="HU45" s="273"/>
      <c r="HV45" s="273"/>
      <c r="HW45" s="273"/>
      <c r="HX45" s="273"/>
      <c r="HY45" s="273"/>
      <c r="HZ45" s="273"/>
      <c r="IA45" s="273"/>
      <c r="IB45" s="273"/>
      <c r="IC45" s="273"/>
      <c r="ID45" s="273"/>
      <c r="IE45" s="273"/>
      <c r="IF45" s="273"/>
      <c r="IG45" s="273"/>
      <c r="IH45" s="273"/>
      <c r="II45" s="273"/>
      <c r="IJ45" s="273"/>
      <c r="IK45" s="273"/>
      <c r="IL45" s="273"/>
      <c r="IM45" s="273"/>
      <c r="IN45" s="273"/>
      <c r="IO45" s="273"/>
      <c r="IP45" s="273"/>
      <c r="IQ45" s="273"/>
      <c r="IR45" s="273"/>
      <c r="IS45" s="273"/>
      <c r="IT45" s="273"/>
      <c r="IU45" s="273"/>
      <c r="IV45" s="273"/>
      <c r="IW45" s="152"/>
    </row>
    <row r="46" spans="1:257" ht="12" customHeight="1">
      <c r="A46" s="587" t="s">
        <v>135</v>
      </c>
      <c r="B46" s="583">
        <v>0</v>
      </c>
      <c r="C46" s="584">
        <v>0</v>
      </c>
      <c r="D46" s="584">
        <v>0</v>
      </c>
      <c r="E46" s="584">
        <v>0</v>
      </c>
      <c r="F46" s="584">
        <v>0</v>
      </c>
      <c r="G46" s="584">
        <v>0</v>
      </c>
      <c r="H46" s="584">
        <v>4.0000000000040004E-6</v>
      </c>
      <c r="I46" s="584">
        <v>0</v>
      </c>
      <c r="J46" s="584">
        <v>0</v>
      </c>
      <c r="K46" s="275"/>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3"/>
      <c r="BY46" s="273"/>
      <c r="BZ46" s="273"/>
      <c r="CA46" s="273"/>
      <c r="CB46" s="273"/>
      <c r="CC46" s="273"/>
      <c r="CD46" s="273"/>
      <c r="CE46" s="273"/>
      <c r="CF46" s="273"/>
      <c r="CG46" s="273"/>
      <c r="CH46" s="273"/>
      <c r="CI46" s="273"/>
      <c r="CJ46" s="273"/>
      <c r="CK46" s="273"/>
      <c r="CL46" s="273"/>
      <c r="CM46" s="273"/>
      <c r="CN46" s="273"/>
      <c r="CO46" s="273"/>
      <c r="CP46" s="273"/>
      <c r="CQ46" s="273"/>
      <c r="CR46" s="273"/>
      <c r="CS46" s="273"/>
      <c r="CT46" s="273"/>
      <c r="CU46" s="273"/>
      <c r="CV46" s="273"/>
      <c r="CW46" s="273"/>
      <c r="CX46" s="273"/>
      <c r="CY46" s="273"/>
      <c r="CZ46" s="273"/>
      <c r="DA46" s="273"/>
      <c r="DB46" s="273"/>
      <c r="DC46" s="273"/>
      <c r="DD46" s="273"/>
      <c r="DE46" s="273"/>
      <c r="DF46" s="273"/>
      <c r="DG46" s="273"/>
      <c r="DH46" s="273"/>
      <c r="DI46" s="273"/>
      <c r="DJ46" s="273"/>
      <c r="DK46" s="273"/>
      <c r="DL46" s="273"/>
      <c r="DM46" s="273"/>
      <c r="DN46" s="273"/>
      <c r="DO46" s="273"/>
      <c r="DP46" s="273"/>
      <c r="DQ46" s="273"/>
      <c r="DR46" s="273"/>
      <c r="DS46" s="273"/>
      <c r="DT46" s="273"/>
      <c r="DU46" s="273"/>
      <c r="DV46" s="273"/>
      <c r="DW46" s="273"/>
      <c r="DX46" s="273"/>
      <c r="DY46" s="273"/>
      <c r="DZ46" s="273"/>
      <c r="EA46" s="273"/>
      <c r="EB46" s="273"/>
      <c r="EC46" s="273"/>
      <c r="ED46" s="273"/>
      <c r="EE46" s="273"/>
      <c r="EF46" s="273"/>
      <c r="EG46" s="273"/>
      <c r="EH46" s="273"/>
      <c r="EI46" s="273"/>
      <c r="EJ46" s="273"/>
      <c r="EK46" s="273"/>
      <c r="EL46" s="273"/>
      <c r="EM46" s="273"/>
      <c r="EN46" s="273"/>
      <c r="EO46" s="273"/>
      <c r="EP46" s="273"/>
      <c r="EQ46" s="273"/>
      <c r="ER46" s="273"/>
      <c r="ES46" s="273"/>
      <c r="ET46" s="273"/>
      <c r="EU46" s="273"/>
      <c r="EV46" s="273"/>
      <c r="EW46" s="273"/>
      <c r="EX46" s="273"/>
      <c r="EY46" s="273"/>
      <c r="EZ46" s="273"/>
      <c r="FA46" s="273"/>
      <c r="FB46" s="273"/>
      <c r="FC46" s="273"/>
      <c r="FD46" s="273"/>
      <c r="FE46" s="273"/>
      <c r="FF46" s="273"/>
      <c r="FG46" s="273"/>
      <c r="FH46" s="273"/>
      <c r="FI46" s="273"/>
      <c r="FJ46" s="273"/>
      <c r="FK46" s="273"/>
      <c r="FL46" s="273"/>
      <c r="FM46" s="273"/>
      <c r="FN46" s="273"/>
      <c r="FO46" s="273"/>
      <c r="FP46" s="273"/>
      <c r="FQ46" s="273"/>
      <c r="FR46" s="273"/>
      <c r="FS46" s="273"/>
      <c r="FT46" s="273"/>
      <c r="FU46" s="273"/>
      <c r="FV46" s="273"/>
      <c r="FW46" s="273"/>
      <c r="FX46" s="273"/>
      <c r="FY46" s="273"/>
      <c r="FZ46" s="273"/>
      <c r="GA46" s="273"/>
      <c r="GB46" s="273"/>
      <c r="GC46" s="273"/>
      <c r="GD46" s="273"/>
      <c r="GE46" s="273"/>
      <c r="GF46" s="273"/>
      <c r="GG46" s="273"/>
      <c r="GH46" s="273"/>
      <c r="GI46" s="273"/>
      <c r="GJ46" s="273"/>
      <c r="GK46" s="273"/>
      <c r="GL46" s="273"/>
      <c r="GM46" s="273"/>
      <c r="GN46" s="273"/>
      <c r="GO46" s="273"/>
      <c r="GP46" s="273"/>
      <c r="GQ46" s="273"/>
      <c r="GR46" s="273"/>
      <c r="GS46" s="273"/>
      <c r="GT46" s="273"/>
      <c r="GU46" s="273"/>
      <c r="GV46" s="273"/>
      <c r="GW46" s="273"/>
      <c r="GX46" s="273"/>
      <c r="GY46" s="273"/>
      <c r="GZ46" s="273"/>
      <c r="HA46" s="273"/>
      <c r="HB46" s="273"/>
      <c r="HC46" s="273"/>
      <c r="HD46" s="273"/>
      <c r="HE46" s="273"/>
      <c r="HF46" s="273"/>
      <c r="HG46" s="273"/>
      <c r="HH46" s="273"/>
      <c r="HI46" s="273"/>
      <c r="HJ46" s="273"/>
      <c r="HK46" s="273"/>
      <c r="HL46" s="273"/>
      <c r="HM46" s="273"/>
      <c r="HN46" s="273"/>
      <c r="HO46" s="273"/>
      <c r="HP46" s="273"/>
      <c r="HQ46" s="273"/>
      <c r="HR46" s="273"/>
      <c r="HS46" s="273"/>
      <c r="HT46" s="273"/>
      <c r="HU46" s="273"/>
      <c r="HV46" s="273"/>
      <c r="HW46" s="273"/>
      <c r="HX46" s="273"/>
      <c r="HY46" s="273"/>
      <c r="HZ46" s="273"/>
      <c r="IA46" s="273"/>
      <c r="IB46" s="273"/>
      <c r="IC46" s="273"/>
      <c r="ID46" s="273"/>
      <c r="IE46" s="273"/>
      <c r="IF46" s="273"/>
      <c r="IG46" s="273"/>
      <c r="IH46" s="273"/>
      <c r="II46" s="273"/>
      <c r="IJ46" s="273"/>
      <c r="IK46" s="273"/>
      <c r="IL46" s="273"/>
      <c r="IM46" s="273"/>
      <c r="IN46" s="273"/>
      <c r="IO46" s="273"/>
      <c r="IP46" s="273"/>
      <c r="IQ46" s="273"/>
      <c r="IR46" s="273"/>
      <c r="IS46" s="273"/>
      <c r="IT46" s="273"/>
      <c r="IU46" s="273"/>
      <c r="IV46" s="273"/>
      <c r="IW46" s="152"/>
    </row>
    <row r="47" spans="1:257" ht="12" customHeight="1">
      <c r="A47" s="585" t="s">
        <v>314</v>
      </c>
      <c r="B47" s="586">
        <v>9130.0053490000009</v>
      </c>
      <c r="C47" s="743">
        <v>9016.0588189999999</v>
      </c>
      <c r="D47" s="743">
        <v>9624.2378340000014</v>
      </c>
      <c r="E47" s="743">
        <v>4456.9852039999996</v>
      </c>
      <c r="F47" s="743">
        <v>4474.5933920000007</v>
      </c>
      <c r="G47" s="743">
        <v>4762.8110460000007</v>
      </c>
      <c r="H47" s="743">
        <v>4673.0201490000018</v>
      </c>
      <c r="I47" s="743">
        <v>4541.4654270000001</v>
      </c>
      <c r="J47" s="743">
        <v>4861.4267880000007</v>
      </c>
      <c r="K47" s="275"/>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3"/>
      <c r="BR47" s="273"/>
      <c r="BS47" s="273"/>
      <c r="BT47" s="273"/>
      <c r="BU47" s="273"/>
      <c r="BV47" s="273"/>
      <c r="BW47" s="273"/>
      <c r="BX47" s="273"/>
      <c r="BY47" s="273"/>
      <c r="BZ47" s="273"/>
      <c r="CA47" s="273"/>
      <c r="CB47" s="273"/>
      <c r="CC47" s="273"/>
      <c r="CD47" s="273"/>
      <c r="CE47" s="273"/>
      <c r="CF47" s="273"/>
      <c r="CG47" s="273"/>
      <c r="CH47" s="273"/>
      <c r="CI47" s="273"/>
      <c r="CJ47" s="273"/>
      <c r="CK47" s="273"/>
      <c r="CL47" s="273"/>
      <c r="CM47" s="273"/>
      <c r="CN47" s="273"/>
      <c r="CO47" s="273"/>
      <c r="CP47" s="273"/>
      <c r="CQ47" s="273"/>
      <c r="CR47" s="273"/>
      <c r="CS47" s="273"/>
      <c r="CT47" s="273"/>
      <c r="CU47" s="273"/>
      <c r="CV47" s="273"/>
      <c r="CW47" s="273"/>
      <c r="CX47" s="273"/>
      <c r="CY47" s="273"/>
      <c r="CZ47" s="273"/>
      <c r="DA47" s="273"/>
      <c r="DB47" s="273"/>
      <c r="DC47" s="273"/>
      <c r="DD47" s="273"/>
      <c r="DE47" s="273"/>
      <c r="DF47" s="273"/>
      <c r="DG47" s="273"/>
      <c r="DH47" s="273"/>
      <c r="DI47" s="273"/>
      <c r="DJ47" s="273"/>
      <c r="DK47" s="273"/>
      <c r="DL47" s="273"/>
      <c r="DM47" s="273"/>
      <c r="DN47" s="273"/>
      <c r="DO47" s="273"/>
      <c r="DP47" s="273"/>
      <c r="DQ47" s="273"/>
      <c r="DR47" s="273"/>
      <c r="DS47" s="273"/>
      <c r="DT47" s="273"/>
      <c r="DU47" s="273"/>
      <c r="DV47" s="273"/>
      <c r="DW47" s="273"/>
      <c r="DX47" s="273"/>
      <c r="DY47" s="273"/>
      <c r="DZ47" s="273"/>
      <c r="EA47" s="273"/>
      <c r="EB47" s="273"/>
      <c r="EC47" s="273"/>
      <c r="ED47" s="273"/>
      <c r="EE47" s="273"/>
      <c r="EF47" s="273"/>
      <c r="EG47" s="273"/>
      <c r="EH47" s="273"/>
      <c r="EI47" s="273"/>
      <c r="EJ47" s="273"/>
      <c r="EK47" s="273"/>
      <c r="EL47" s="273"/>
      <c r="EM47" s="273"/>
      <c r="EN47" s="273"/>
      <c r="EO47" s="273"/>
      <c r="EP47" s="273"/>
      <c r="EQ47" s="273"/>
      <c r="ER47" s="273"/>
      <c r="ES47" s="273"/>
      <c r="ET47" s="273"/>
      <c r="EU47" s="273"/>
      <c r="EV47" s="273"/>
      <c r="EW47" s="273"/>
      <c r="EX47" s="273"/>
      <c r="EY47" s="273"/>
      <c r="EZ47" s="273"/>
      <c r="FA47" s="273"/>
      <c r="FB47" s="273"/>
      <c r="FC47" s="273"/>
      <c r="FD47" s="273"/>
      <c r="FE47" s="273"/>
      <c r="FF47" s="273"/>
      <c r="FG47" s="273"/>
      <c r="FH47" s="273"/>
      <c r="FI47" s="273"/>
      <c r="FJ47" s="273"/>
      <c r="FK47" s="273"/>
      <c r="FL47" s="273"/>
      <c r="FM47" s="273"/>
      <c r="FN47" s="273"/>
      <c r="FO47" s="273"/>
      <c r="FP47" s="273"/>
      <c r="FQ47" s="273"/>
      <c r="FR47" s="273"/>
      <c r="FS47" s="273"/>
      <c r="FT47" s="273"/>
      <c r="FU47" s="273"/>
      <c r="FV47" s="273"/>
      <c r="FW47" s="273"/>
      <c r="FX47" s="273"/>
      <c r="FY47" s="273"/>
      <c r="FZ47" s="273"/>
      <c r="GA47" s="273"/>
      <c r="GB47" s="273"/>
      <c r="GC47" s="273"/>
      <c r="GD47" s="273"/>
      <c r="GE47" s="273"/>
      <c r="GF47" s="273"/>
      <c r="GG47" s="273"/>
      <c r="GH47" s="273"/>
      <c r="GI47" s="273"/>
      <c r="GJ47" s="273"/>
      <c r="GK47" s="273"/>
      <c r="GL47" s="273"/>
      <c r="GM47" s="273"/>
      <c r="GN47" s="273"/>
      <c r="GO47" s="273"/>
      <c r="GP47" s="273"/>
      <c r="GQ47" s="273"/>
      <c r="GR47" s="273"/>
      <c r="GS47" s="273"/>
      <c r="GT47" s="273"/>
      <c r="GU47" s="273"/>
      <c r="GV47" s="273"/>
      <c r="GW47" s="273"/>
      <c r="GX47" s="273"/>
      <c r="GY47" s="273"/>
      <c r="GZ47" s="273"/>
      <c r="HA47" s="273"/>
      <c r="HB47" s="273"/>
      <c r="HC47" s="273"/>
      <c r="HD47" s="273"/>
      <c r="HE47" s="273"/>
      <c r="HF47" s="273"/>
      <c r="HG47" s="273"/>
      <c r="HH47" s="273"/>
      <c r="HI47" s="273"/>
      <c r="HJ47" s="273"/>
      <c r="HK47" s="273"/>
      <c r="HL47" s="273"/>
      <c r="HM47" s="273"/>
      <c r="HN47" s="273"/>
      <c r="HO47" s="273"/>
      <c r="HP47" s="273"/>
      <c r="HQ47" s="273"/>
      <c r="HR47" s="273"/>
      <c r="HS47" s="273"/>
      <c r="HT47" s="273"/>
      <c r="HU47" s="273"/>
      <c r="HV47" s="273"/>
      <c r="HW47" s="273"/>
      <c r="HX47" s="273"/>
      <c r="HY47" s="273"/>
      <c r="HZ47" s="273"/>
      <c r="IA47" s="273"/>
      <c r="IB47" s="273"/>
      <c r="IC47" s="273"/>
      <c r="ID47" s="273"/>
      <c r="IE47" s="273"/>
      <c r="IF47" s="273"/>
      <c r="IG47" s="273"/>
      <c r="IH47" s="273"/>
      <c r="II47" s="273"/>
      <c r="IJ47" s="273"/>
      <c r="IK47" s="273"/>
      <c r="IL47" s="273"/>
      <c r="IM47" s="273"/>
      <c r="IN47" s="273"/>
      <c r="IO47" s="273"/>
      <c r="IP47" s="273"/>
      <c r="IQ47" s="273"/>
      <c r="IR47" s="273"/>
      <c r="IS47" s="273"/>
      <c r="IT47" s="273"/>
      <c r="IU47" s="273"/>
      <c r="IV47" s="273"/>
      <c r="IW47" s="152"/>
    </row>
    <row r="48" spans="1:257" s="340" customFormat="1" ht="12" customHeight="1">
      <c r="A48" s="664" t="s">
        <v>321</v>
      </c>
      <c r="B48" s="746">
        <v>618.04210899999998</v>
      </c>
      <c r="C48" s="745">
        <v>519.77076399999999</v>
      </c>
      <c r="D48" s="742">
        <v>611.88414899999998</v>
      </c>
      <c r="E48" s="742">
        <v>0</v>
      </c>
      <c r="F48" s="742">
        <v>0</v>
      </c>
      <c r="G48" s="742">
        <v>0</v>
      </c>
      <c r="H48" s="745">
        <v>618.04210899999998</v>
      </c>
      <c r="I48" s="584">
        <v>519.77076399999999</v>
      </c>
      <c r="J48" s="584">
        <v>611.88414899999998</v>
      </c>
      <c r="K48" s="667"/>
      <c r="L48" s="668"/>
      <c r="M48" s="668"/>
      <c r="N48" s="668"/>
      <c r="O48" s="668"/>
      <c r="P48" s="668"/>
      <c r="Q48" s="668"/>
      <c r="R48" s="668"/>
      <c r="S48" s="668"/>
      <c r="T48" s="668"/>
      <c r="U48" s="668"/>
      <c r="V48" s="668"/>
      <c r="W48" s="668"/>
      <c r="X48" s="668"/>
      <c r="Y48" s="668"/>
      <c r="Z48" s="668"/>
      <c r="AA48" s="668"/>
      <c r="AB48" s="668"/>
      <c r="AC48" s="668"/>
      <c r="AD48" s="668"/>
      <c r="AE48" s="668"/>
      <c r="AF48" s="668"/>
      <c r="AG48" s="668"/>
      <c r="AH48" s="668"/>
      <c r="AI48" s="668"/>
      <c r="AJ48" s="668"/>
      <c r="AK48" s="668"/>
      <c r="AL48" s="668"/>
      <c r="AM48" s="668"/>
      <c r="AN48" s="668"/>
      <c r="AO48" s="668"/>
      <c r="AP48" s="668"/>
      <c r="AQ48" s="668"/>
      <c r="AR48" s="668"/>
      <c r="AS48" s="668"/>
      <c r="AT48" s="668"/>
      <c r="AU48" s="668"/>
      <c r="AV48" s="668"/>
      <c r="AW48" s="668"/>
      <c r="AX48" s="668"/>
      <c r="AY48" s="668"/>
      <c r="AZ48" s="668"/>
      <c r="BA48" s="668"/>
      <c r="BB48" s="668"/>
      <c r="BC48" s="668"/>
      <c r="BD48" s="668"/>
      <c r="BE48" s="668"/>
      <c r="BF48" s="668"/>
      <c r="BG48" s="668"/>
      <c r="BH48" s="668"/>
      <c r="BI48" s="668"/>
      <c r="BJ48" s="668"/>
      <c r="BK48" s="668"/>
      <c r="BL48" s="668"/>
      <c r="BM48" s="668"/>
      <c r="BN48" s="668"/>
      <c r="BO48" s="668"/>
      <c r="BP48" s="668"/>
      <c r="BQ48" s="668"/>
      <c r="BR48" s="668"/>
      <c r="BS48" s="668"/>
      <c r="BT48" s="668"/>
      <c r="BU48" s="668"/>
      <c r="BV48" s="668"/>
      <c r="BW48" s="668"/>
      <c r="BX48" s="668"/>
      <c r="BY48" s="668"/>
      <c r="BZ48" s="668"/>
      <c r="CA48" s="668"/>
      <c r="CB48" s="668"/>
      <c r="CC48" s="668"/>
      <c r="CD48" s="668"/>
      <c r="CE48" s="668"/>
      <c r="CF48" s="668"/>
      <c r="CG48" s="668"/>
      <c r="CH48" s="668"/>
      <c r="CI48" s="668"/>
      <c r="CJ48" s="668"/>
      <c r="CK48" s="668"/>
      <c r="CL48" s="668"/>
      <c r="CM48" s="668"/>
      <c r="CN48" s="668"/>
      <c r="CO48" s="668"/>
      <c r="CP48" s="668"/>
      <c r="CQ48" s="668"/>
      <c r="CR48" s="668"/>
      <c r="CS48" s="668"/>
      <c r="CT48" s="668"/>
      <c r="CU48" s="668"/>
      <c r="CV48" s="668"/>
      <c r="CW48" s="668"/>
      <c r="CX48" s="668"/>
      <c r="CY48" s="668"/>
      <c r="CZ48" s="668"/>
      <c r="DA48" s="668"/>
      <c r="DB48" s="668"/>
      <c r="DC48" s="668"/>
      <c r="DD48" s="668"/>
      <c r="DE48" s="668"/>
      <c r="DF48" s="668"/>
      <c r="DG48" s="668"/>
      <c r="DH48" s="668"/>
      <c r="DI48" s="668"/>
      <c r="DJ48" s="668"/>
      <c r="DK48" s="668"/>
      <c r="DL48" s="668"/>
      <c r="DM48" s="668"/>
      <c r="DN48" s="668"/>
      <c r="DO48" s="668"/>
      <c r="DP48" s="668"/>
      <c r="DQ48" s="668"/>
      <c r="DR48" s="668"/>
      <c r="DS48" s="668"/>
      <c r="DT48" s="668"/>
      <c r="DU48" s="668"/>
      <c r="DV48" s="668"/>
      <c r="DW48" s="668"/>
      <c r="DX48" s="668"/>
      <c r="DY48" s="668"/>
      <c r="DZ48" s="668"/>
      <c r="EA48" s="668"/>
      <c r="EB48" s="668"/>
      <c r="EC48" s="668"/>
      <c r="ED48" s="668"/>
      <c r="EE48" s="668"/>
      <c r="EF48" s="668"/>
      <c r="EG48" s="668"/>
      <c r="EH48" s="668"/>
      <c r="EI48" s="668"/>
      <c r="EJ48" s="668"/>
      <c r="EK48" s="668"/>
      <c r="EL48" s="668"/>
      <c r="EM48" s="668"/>
      <c r="EN48" s="668"/>
      <c r="EO48" s="668"/>
      <c r="EP48" s="668"/>
      <c r="EQ48" s="668"/>
      <c r="ER48" s="668"/>
      <c r="ES48" s="668"/>
      <c r="ET48" s="668"/>
      <c r="EU48" s="668"/>
      <c r="EV48" s="668"/>
      <c r="EW48" s="668"/>
      <c r="EX48" s="668"/>
      <c r="EY48" s="668"/>
      <c r="EZ48" s="668"/>
      <c r="FA48" s="668"/>
      <c r="FB48" s="668"/>
      <c r="FC48" s="668"/>
      <c r="FD48" s="668"/>
      <c r="FE48" s="668"/>
      <c r="FF48" s="668"/>
      <c r="FG48" s="668"/>
      <c r="FH48" s="668"/>
      <c r="FI48" s="668"/>
      <c r="FJ48" s="668"/>
      <c r="FK48" s="668"/>
      <c r="FL48" s="668"/>
      <c r="FM48" s="668"/>
      <c r="FN48" s="668"/>
      <c r="FO48" s="668"/>
      <c r="FP48" s="668"/>
      <c r="FQ48" s="668"/>
      <c r="FR48" s="668"/>
      <c r="FS48" s="668"/>
      <c r="FT48" s="668"/>
      <c r="FU48" s="668"/>
      <c r="FV48" s="668"/>
      <c r="FW48" s="668"/>
      <c r="FX48" s="668"/>
      <c r="FY48" s="668"/>
      <c r="FZ48" s="668"/>
      <c r="GA48" s="668"/>
      <c r="GB48" s="668"/>
      <c r="GC48" s="668"/>
      <c r="GD48" s="668"/>
      <c r="GE48" s="668"/>
      <c r="GF48" s="668"/>
      <c r="GG48" s="668"/>
      <c r="GH48" s="668"/>
      <c r="GI48" s="668"/>
      <c r="GJ48" s="668"/>
      <c r="GK48" s="668"/>
      <c r="GL48" s="668"/>
      <c r="GM48" s="668"/>
      <c r="GN48" s="668"/>
      <c r="GO48" s="668"/>
      <c r="GP48" s="668"/>
      <c r="GQ48" s="668"/>
      <c r="GR48" s="668"/>
      <c r="GS48" s="668"/>
      <c r="GT48" s="668"/>
      <c r="GU48" s="668"/>
      <c r="GV48" s="668"/>
      <c r="GW48" s="668"/>
      <c r="GX48" s="668"/>
      <c r="GY48" s="668"/>
      <c r="GZ48" s="668"/>
      <c r="HA48" s="668"/>
      <c r="HB48" s="668"/>
      <c r="HC48" s="668"/>
      <c r="HD48" s="668"/>
      <c r="HE48" s="668"/>
      <c r="HF48" s="668"/>
      <c r="HG48" s="668"/>
      <c r="HH48" s="668"/>
      <c r="HI48" s="668"/>
      <c r="HJ48" s="668"/>
      <c r="HK48" s="668"/>
      <c r="HL48" s="668"/>
      <c r="HM48" s="668"/>
      <c r="HN48" s="668"/>
      <c r="HO48" s="668"/>
      <c r="HP48" s="668"/>
      <c r="HQ48" s="668"/>
      <c r="HR48" s="668"/>
      <c r="HS48" s="668"/>
      <c r="HT48" s="668"/>
      <c r="HU48" s="668"/>
      <c r="HV48" s="668"/>
      <c r="HW48" s="668"/>
      <c r="HX48" s="668"/>
      <c r="HY48" s="668"/>
      <c r="HZ48" s="668"/>
      <c r="IA48" s="668"/>
      <c r="IB48" s="668"/>
      <c r="IC48" s="668"/>
      <c r="ID48" s="668"/>
      <c r="IE48" s="668"/>
      <c r="IF48" s="668"/>
      <c r="IG48" s="668"/>
      <c r="IH48" s="668"/>
      <c r="II48" s="668"/>
      <c r="IJ48" s="668"/>
      <c r="IK48" s="668"/>
      <c r="IL48" s="668"/>
      <c r="IM48" s="668"/>
      <c r="IN48" s="668"/>
      <c r="IO48" s="668"/>
      <c r="IP48" s="668"/>
      <c r="IQ48" s="668"/>
      <c r="IR48" s="668"/>
      <c r="IS48" s="668"/>
      <c r="IT48" s="668"/>
      <c r="IU48" s="668"/>
      <c r="IV48" s="668"/>
      <c r="IW48" s="669"/>
    </row>
    <row r="49" spans="1:259" s="340" customFormat="1" ht="12" customHeight="1">
      <c r="A49" s="670" t="s">
        <v>594</v>
      </c>
      <c r="B49" s="589">
        <v>9748.0474580000009</v>
      </c>
      <c r="C49" s="744">
        <v>9535.8295830000006</v>
      </c>
      <c r="D49" s="744">
        <v>10236.121983000001</v>
      </c>
      <c r="E49" s="744">
        <v>4456.9852039999996</v>
      </c>
      <c r="F49" s="744">
        <v>4474.5933920000007</v>
      </c>
      <c r="G49" s="744">
        <v>4762.8110460000007</v>
      </c>
      <c r="H49" s="744">
        <v>5291.0622580000017</v>
      </c>
      <c r="I49" s="747">
        <v>5061.236191</v>
      </c>
      <c r="J49" s="747">
        <v>5473.3109370000002</v>
      </c>
      <c r="K49" s="671"/>
      <c r="L49" s="672"/>
      <c r="M49" s="672"/>
      <c r="N49" s="672"/>
      <c r="O49" s="672"/>
      <c r="P49" s="672"/>
      <c r="Q49" s="672"/>
      <c r="R49" s="672"/>
      <c r="S49" s="672"/>
      <c r="T49" s="672"/>
      <c r="U49" s="672"/>
      <c r="V49" s="672"/>
      <c r="W49" s="672"/>
      <c r="X49" s="672"/>
      <c r="Y49" s="672"/>
      <c r="Z49" s="672"/>
      <c r="AA49" s="672"/>
      <c r="AB49" s="672"/>
      <c r="AC49" s="672"/>
      <c r="AD49" s="672"/>
      <c r="AE49" s="672"/>
      <c r="AF49" s="672"/>
      <c r="AG49" s="672"/>
      <c r="AH49" s="672"/>
      <c r="AI49" s="672"/>
      <c r="AJ49" s="672"/>
      <c r="AK49" s="672"/>
      <c r="AL49" s="672"/>
      <c r="AM49" s="672"/>
      <c r="AN49" s="672"/>
      <c r="AO49" s="672"/>
      <c r="AP49" s="672"/>
      <c r="AQ49" s="672"/>
      <c r="AR49" s="672"/>
      <c r="AS49" s="672"/>
      <c r="AT49" s="672"/>
      <c r="AU49" s="672"/>
      <c r="AV49" s="672"/>
      <c r="AW49" s="672"/>
      <c r="AX49" s="672"/>
      <c r="AY49" s="672"/>
      <c r="AZ49" s="672"/>
      <c r="BA49" s="672"/>
      <c r="BB49" s="672"/>
      <c r="BC49" s="672"/>
      <c r="BD49" s="672"/>
      <c r="BE49" s="672"/>
      <c r="BF49" s="672"/>
      <c r="BG49" s="672"/>
      <c r="BH49" s="672"/>
      <c r="BI49" s="672"/>
      <c r="BJ49" s="672"/>
      <c r="BK49" s="672"/>
      <c r="BL49" s="672"/>
      <c r="BM49" s="672"/>
      <c r="BN49" s="672"/>
      <c r="BO49" s="672"/>
      <c r="BP49" s="672"/>
      <c r="BQ49" s="672"/>
      <c r="BR49" s="672"/>
      <c r="BS49" s="672"/>
      <c r="BT49" s="672"/>
      <c r="BU49" s="672"/>
      <c r="BV49" s="672"/>
      <c r="BW49" s="672"/>
      <c r="BX49" s="672"/>
      <c r="BY49" s="672"/>
      <c r="BZ49" s="672"/>
      <c r="CA49" s="672"/>
      <c r="CB49" s="672"/>
      <c r="CC49" s="672"/>
      <c r="CD49" s="672"/>
      <c r="CE49" s="672"/>
      <c r="CF49" s="672"/>
      <c r="CG49" s="672"/>
      <c r="CH49" s="672"/>
      <c r="CI49" s="672"/>
      <c r="CJ49" s="672"/>
      <c r="CK49" s="672"/>
      <c r="CL49" s="672"/>
      <c r="CM49" s="672"/>
      <c r="CN49" s="672"/>
      <c r="CO49" s="672"/>
      <c r="CP49" s="672"/>
      <c r="CQ49" s="672"/>
      <c r="CR49" s="672"/>
      <c r="CS49" s="672"/>
      <c r="CT49" s="672"/>
      <c r="CU49" s="672"/>
      <c r="CV49" s="672"/>
      <c r="CW49" s="672"/>
      <c r="CX49" s="672"/>
      <c r="CY49" s="672"/>
      <c r="CZ49" s="672"/>
      <c r="DA49" s="672"/>
      <c r="DB49" s="672"/>
      <c r="DC49" s="672"/>
      <c r="DD49" s="672"/>
      <c r="DE49" s="672"/>
      <c r="DF49" s="672"/>
      <c r="DG49" s="672"/>
      <c r="DH49" s="672"/>
      <c r="DI49" s="672"/>
      <c r="DJ49" s="672"/>
      <c r="DK49" s="672"/>
      <c r="DL49" s="672"/>
      <c r="DM49" s="672"/>
      <c r="DN49" s="672"/>
      <c r="DO49" s="672"/>
      <c r="DP49" s="672"/>
      <c r="DQ49" s="672"/>
      <c r="DR49" s="672"/>
      <c r="DS49" s="672"/>
      <c r="DT49" s="672"/>
      <c r="DU49" s="672"/>
      <c r="DV49" s="672"/>
      <c r="DW49" s="672"/>
      <c r="DX49" s="672"/>
      <c r="DY49" s="672"/>
      <c r="DZ49" s="672"/>
      <c r="EA49" s="672"/>
      <c r="EB49" s="672"/>
      <c r="EC49" s="672"/>
      <c r="ED49" s="672"/>
      <c r="EE49" s="672"/>
      <c r="EF49" s="672"/>
      <c r="EG49" s="672"/>
      <c r="EH49" s="672"/>
      <c r="EI49" s="672"/>
      <c r="EJ49" s="672"/>
      <c r="EK49" s="672"/>
      <c r="EL49" s="672"/>
      <c r="EM49" s="672"/>
      <c r="EN49" s="672"/>
      <c r="EO49" s="672"/>
      <c r="EP49" s="672"/>
      <c r="EQ49" s="672"/>
      <c r="ER49" s="672"/>
      <c r="ES49" s="672"/>
      <c r="ET49" s="672"/>
      <c r="EU49" s="672"/>
      <c r="EV49" s="672"/>
      <c r="EW49" s="672"/>
      <c r="EX49" s="672"/>
      <c r="EY49" s="672"/>
      <c r="EZ49" s="672"/>
      <c r="FA49" s="672"/>
      <c r="FB49" s="672"/>
      <c r="FC49" s="672"/>
      <c r="FD49" s="672"/>
      <c r="FE49" s="672"/>
      <c r="FF49" s="672"/>
      <c r="FG49" s="672"/>
      <c r="FH49" s="672"/>
      <c r="FI49" s="672"/>
      <c r="FJ49" s="672"/>
      <c r="FK49" s="672"/>
      <c r="FL49" s="672"/>
      <c r="FM49" s="672"/>
      <c r="FN49" s="672"/>
      <c r="FO49" s="672"/>
      <c r="FP49" s="672"/>
      <c r="FQ49" s="672"/>
      <c r="FR49" s="672"/>
      <c r="FS49" s="672"/>
      <c r="FT49" s="672"/>
      <c r="FU49" s="672"/>
      <c r="FV49" s="672"/>
      <c r="FW49" s="672"/>
      <c r="FX49" s="672"/>
      <c r="FY49" s="672"/>
      <c r="FZ49" s="672"/>
      <c r="GA49" s="672"/>
      <c r="GB49" s="672"/>
      <c r="GC49" s="672"/>
      <c r="GD49" s="672"/>
      <c r="GE49" s="672"/>
      <c r="GF49" s="672"/>
      <c r="GG49" s="672"/>
      <c r="GH49" s="672"/>
      <c r="GI49" s="672"/>
      <c r="GJ49" s="672"/>
      <c r="GK49" s="672"/>
      <c r="GL49" s="672"/>
      <c r="GM49" s="672"/>
      <c r="GN49" s="672"/>
      <c r="GO49" s="672"/>
      <c r="GP49" s="672"/>
      <c r="GQ49" s="672"/>
      <c r="GR49" s="672"/>
      <c r="GS49" s="672"/>
      <c r="GT49" s="672"/>
      <c r="GU49" s="672"/>
      <c r="GV49" s="672"/>
      <c r="GW49" s="672"/>
      <c r="GX49" s="672"/>
      <c r="GY49" s="672"/>
      <c r="GZ49" s="672"/>
      <c r="HA49" s="672"/>
      <c r="HB49" s="672"/>
      <c r="HC49" s="672"/>
      <c r="HD49" s="672"/>
      <c r="HE49" s="672"/>
      <c r="HF49" s="672"/>
      <c r="HG49" s="672"/>
      <c r="HH49" s="672"/>
      <c r="HI49" s="672"/>
      <c r="HJ49" s="672"/>
      <c r="HK49" s="672"/>
      <c r="HL49" s="672"/>
      <c r="HM49" s="672"/>
      <c r="HN49" s="672"/>
      <c r="HO49" s="672"/>
      <c r="HP49" s="672"/>
      <c r="HQ49" s="672"/>
      <c r="HR49" s="672"/>
      <c r="HS49" s="672"/>
      <c r="HT49" s="672"/>
      <c r="HU49" s="672"/>
      <c r="HV49" s="672"/>
      <c r="HW49" s="672"/>
      <c r="HX49" s="672"/>
      <c r="HY49" s="672"/>
      <c r="HZ49" s="672"/>
      <c r="IA49" s="672"/>
      <c r="IB49" s="672"/>
      <c r="IC49" s="672"/>
      <c r="ID49" s="672"/>
      <c r="IE49" s="672"/>
      <c r="IF49" s="672"/>
      <c r="IG49" s="672"/>
      <c r="IH49" s="672"/>
      <c r="II49" s="672"/>
      <c r="IJ49" s="672"/>
      <c r="IK49" s="672"/>
      <c r="IL49" s="672"/>
      <c r="IM49" s="672"/>
      <c r="IN49" s="672"/>
      <c r="IO49" s="672"/>
      <c r="IP49" s="672"/>
      <c r="IQ49" s="672"/>
      <c r="IR49" s="672"/>
      <c r="IS49" s="672"/>
      <c r="IT49" s="672"/>
      <c r="IU49" s="672"/>
      <c r="IV49" s="672"/>
      <c r="IW49" s="673"/>
      <c r="IX49" s="341"/>
      <c r="IY49" s="341"/>
    </row>
    <row r="50" spans="1:259" s="115" customFormat="1" ht="7.5" customHeight="1">
      <c r="A50" s="110"/>
      <c r="B50" s="116"/>
      <c r="C50" s="116"/>
      <c r="D50" s="116"/>
      <c r="E50" s="117"/>
      <c r="F50" s="117"/>
      <c r="G50" s="116"/>
    </row>
    <row r="51" spans="1:259" s="370" customFormat="1" ht="12.75" customHeight="1">
      <c r="A51" s="906" t="s">
        <v>925</v>
      </c>
      <c r="B51" s="906"/>
      <c r="C51" s="906"/>
      <c r="D51" s="906"/>
      <c r="E51" s="906"/>
      <c r="F51" s="906"/>
      <c r="G51" s="906"/>
      <c r="H51" s="906"/>
      <c r="I51" s="906"/>
      <c r="J51" s="906"/>
    </row>
    <row r="52" spans="1:259">
      <c r="A52" s="271"/>
      <c r="B52" s="271"/>
      <c r="C52" s="271"/>
      <c r="D52" s="271"/>
      <c r="E52" s="270"/>
      <c r="F52" s="270"/>
      <c r="G52" s="270"/>
      <c r="H52" s="270"/>
      <c r="I52" s="270"/>
      <c r="J52" s="270"/>
      <c r="K52" s="270"/>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c r="DG52" s="271"/>
      <c r="DH52" s="271"/>
      <c r="DI52" s="271"/>
      <c r="DJ52" s="271"/>
      <c r="DK52" s="271"/>
      <c r="DL52" s="271"/>
      <c r="DM52" s="271"/>
      <c r="DN52" s="271"/>
      <c r="DO52" s="271"/>
      <c r="DP52" s="271"/>
      <c r="DQ52" s="271"/>
      <c r="DR52" s="271"/>
      <c r="DS52" s="271"/>
      <c r="DT52" s="271"/>
      <c r="DU52" s="271"/>
      <c r="DV52" s="271"/>
      <c r="DW52" s="271"/>
      <c r="DX52" s="271"/>
      <c r="DY52" s="271"/>
      <c r="DZ52" s="271"/>
      <c r="EA52" s="271"/>
      <c r="EB52" s="271"/>
      <c r="EC52" s="271"/>
      <c r="ED52" s="271"/>
      <c r="EE52" s="271"/>
      <c r="EF52" s="271"/>
      <c r="EG52" s="271"/>
      <c r="EH52" s="271"/>
      <c r="EI52" s="271"/>
      <c r="EJ52" s="271"/>
      <c r="EK52" s="271"/>
      <c r="EL52" s="271"/>
      <c r="EM52" s="271"/>
      <c r="EN52" s="271"/>
      <c r="EO52" s="271"/>
      <c r="EP52" s="271"/>
      <c r="EQ52" s="271"/>
      <c r="ER52" s="271"/>
      <c r="ES52" s="271"/>
      <c r="ET52" s="271"/>
      <c r="EU52" s="271"/>
      <c r="EV52" s="271"/>
      <c r="EW52" s="271"/>
      <c r="EX52" s="271"/>
      <c r="EY52" s="271"/>
      <c r="EZ52" s="271"/>
      <c r="FA52" s="271"/>
      <c r="FB52" s="271"/>
      <c r="FC52" s="271"/>
      <c r="FD52" s="271"/>
      <c r="FE52" s="271"/>
      <c r="FF52" s="271"/>
      <c r="FG52" s="271"/>
      <c r="FH52" s="271"/>
      <c r="FI52" s="271"/>
      <c r="FJ52" s="271"/>
      <c r="FK52" s="271"/>
      <c r="FL52" s="271"/>
      <c r="FM52" s="271"/>
      <c r="FN52" s="271"/>
      <c r="FO52" s="271"/>
      <c r="FP52" s="271"/>
      <c r="FQ52" s="271"/>
      <c r="FR52" s="271"/>
      <c r="FS52" s="271"/>
      <c r="FT52" s="271"/>
      <c r="FU52" s="271"/>
      <c r="FV52" s="271"/>
      <c r="FW52" s="271"/>
      <c r="FX52" s="271"/>
      <c r="FY52" s="271"/>
      <c r="FZ52" s="271"/>
      <c r="GA52" s="271"/>
      <c r="GB52" s="271"/>
      <c r="GC52" s="271"/>
      <c r="GD52" s="271"/>
      <c r="GE52" s="271"/>
      <c r="GF52" s="271"/>
      <c r="GG52" s="271"/>
      <c r="GH52" s="271"/>
      <c r="GI52" s="271"/>
      <c r="GJ52" s="271"/>
      <c r="GK52" s="271"/>
      <c r="GL52" s="271"/>
      <c r="GM52" s="271"/>
      <c r="GN52" s="271"/>
      <c r="GO52" s="271"/>
      <c r="GP52" s="271"/>
      <c r="GQ52" s="271"/>
      <c r="GR52" s="271"/>
      <c r="GS52" s="271"/>
      <c r="GT52" s="271"/>
      <c r="GU52" s="271"/>
      <c r="GV52" s="271"/>
      <c r="GW52" s="271"/>
      <c r="GX52" s="271"/>
      <c r="GY52" s="271"/>
      <c r="GZ52" s="271"/>
      <c r="HA52" s="271"/>
      <c r="HB52" s="271"/>
      <c r="HC52" s="271"/>
      <c r="HD52" s="271"/>
      <c r="HE52" s="271"/>
      <c r="HF52" s="271"/>
      <c r="HG52" s="271"/>
      <c r="HH52" s="271"/>
      <c r="HI52" s="271"/>
      <c r="HJ52" s="271"/>
      <c r="HK52" s="271"/>
      <c r="HL52" s="271"/>
      <c r="HM52" s="271"/>
      <c r="HN52" s="271"/>
      <c r="HO52" s="271"/>
      <c r="HP52" s="271"/>
      <c r="HQ52" s="271"/>
      <c r="HR52" s="271"/>
      <c r="HS52" s="271"/>
      <c r="HT52" s="271"/>
      <c r="HU52" s="271"/>
      <c r="HV52" s="271"/>
      <c r="HW52" s="271"/>
      <c r="HX52" s="271"/>
      <c r="HY52" s="271"/>
      <c r="HZ52" s="271"/>
      <c r="IA52" s="271"/>
      <c r="IB52" s="271"/>
      <c r="IC52" s="271"/>
      <c r="ID52" s="271"/>
      <c r="IE52" s="271"/>
      <c r="IF52" s="271"/>
      <c r="IG52" s="271"/>
      <c r="IH52" s="271"/>
      <c r="II52" s="271"/>
      <c r="IJ52" s="271"/>
      <c r="IK52" s="271"/>
      <c r="IL52" s="271"/>
      <c r="IM52" s="271"/>
      <c r="IN52" s="271"/>
      <c r="IO52" s="271"/>
      <c r="IP52" s="271"/>
      <c r="IQ52" s="271"/>
      <c r="IR52" s="271"/>
      <c r="IS52" s="271"/>
      <c r="IT52" s="271"/>
      <c r="IU52" s="271"/>
      <c r="IV52" s="271"/>
    </row>
    <row r="53" spans="1:259">
      <c r="A53" s="271"/>
      <c r="B53" s="271"/>
      <c r="C53" s="271"/>
      <c r="D53" s="271"/>
      <c r="E53" s="270"/>
      <c r="F53" s="270"/>
      <c r="G53" s="270"/>
      <c r="H53" s="270"/>
      <c r="I53" s="270"/>
      <c r="J53" s="270"/>
      <c r="K53" s="270"/>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271"/>
      <c r="EF53" s="271"/>
      <c r="EG53" s="271"/>
      <c r="EH53" s="271"/>
      <c r="EI53" s="271"/>
      <c r="EJ53" s="271"/>
      <c r="EK53" s="271"/>
      <c r="EL53" s="271"/>
      <c r="EM53" s="271"/>
      <c r="EN53" s="271"/>
      <c r="EO53" s="271"/>
      <c r="EP53" s="271"/>
      <c r="EQ53" s="271"/>
      <c r="ER53" s="271"/>
      <c r="ES53" s="271"/>
      <c r="ET53" s="271"/>
      <c r="EU53" s="271"/>
      <c r="EV53" s="271"/>
      <c r="EW53" s="271"/>
      <c r="EX53" s="271"/>
      <c r="EY53" s="271"/>
      <c r="EZ53" s="271"/>
      <c r="FA53" s="271"/>
      <c r="FB53" s="271"/>
      <c r="FC53" s="271"/>
      <c r="FD53" s="271"/>
      <c r="FE53" s="271"/>
      <c r="FF53" s="271"/>
      <c r="FG53" s="271"/>
      <c r="FH53" s="271"/>
      <c r="FI53" s="271"/>
      <c r="FJ53" s="271"/>
      <c r="FK53" s="271"/>
      <c r="FL53" s="271"/>
      <c r="FM53" s="271"/>
      <c r="FN53" s="271"/>
      <c r="FO53" s="271"/>
      <c r="FP53" s="271"/>
      <c r="FQ53" s="271"/>
      <c r="FR53" s="271"/>
      <c r="FS53" s="271"/>
      <c r="FT53" s="271"/>
      <c r="FU53" s="271"/>
      <c r="FV53" s="271"/>
      <c r="FW53" s="271"/>
      <c r="FX53" s="271"/>
      <c r="FY53" s="271"/>
      <c r="FZ53" s="271"/>
      <c r="GA53" s="271"/>
      <c r="GB53" s="271"/>
      <c r="GC53" s="271"/>
      <c r="GD53" s="271"/>
      <c r="GE53" s="271"/>
      <c r="GF53" s="271"/>
      <c r="GG53" s="271"/>
      <c r="GH53" s="271"/>
      <c r="GI53" s="271"/>
      <c r="GJ53" s="271"/>
      <c r="GK53" s="271"/>
      <c r="GL53" s="271"/>
      <c r="GM53" s="271"/>
      <c r="GN53" s="271"/>
      <c r="GO53" s="271"/>
      <c r="GP53" s="271"/>
      <c r="GQ53" s="271"/>
      <c r="GR53" s="271"/>
      <c r="GS53" s="271"/>
      <c r="GT53" s="271"/>
      <c r="GU53" s="271"/>
      <c r="GV53" s="271"/>
      <c r="GW53" s="271"/>
      <c r="GX53" s="271"/>
      <c r="GY53" s="271"/>
      <c r="GZ53" s="271"/>
      <c r="HA53" s="271"/>
      <c r="HB53" s="271"/>
      <c r="HC53" s="271"/>
      <c r="HD53" s="271"/>
      <c r="HE53" s="271"/>
      <c r="HF53" s="271"/>
      <c r="HG53" s="271"/>
      <c r="HH53" s="271"/>
      <c r="HI53" s="271"/>
      <c r="HJ53" s="271"/>
      <c r="HK53" s="271"/>
      <c r="HL53" s="271"/>
      <c r="HM53" s="271"/>
      <c r="HN53" s="271"/>
      <c r="HO53" s="271"/>
      <c r="HP53" s="271"/>
      <c r="HQ53" s="271"/>
      <c r="HR53" s="271"/>
      <c r="HS53" s="271"/>
      <c r="HT53" s="271"/>
      <c r="HU53" s="271"/>
      <c r="HV53" s="271"/>
      <c r="HW53" s="271"/>
      <c r="HX53" s="271"/>
      <c r="HY53" s="271"/>
      <c r="HZ53" s="271"/>
      <c r="IA53" s="271"/>
      <c r="IB53" s="271"/>
      <c r="IC53" s="271"/>
      <c r="ID53" s="271"/>
      <c r="IE53" s="271"/>
      <c r="IF53" s="271"/>
      <c r="IG53" s="271"/>
      <c r="IH53" s="271"/>
      <c r="II53" s="271"/>
      <c r="IJ53" s="271"/>
      <c r="IK53" s="271"/>
      <c r="IL53" s="271"/>
      <c r="IM53" s="271"/>
      <c r="IN53" s="271"/>
      <c r="IO53" s="271"/>
      <c r="IP53" s="271"/>
      <c r="IQ53" s="271"/>
      <c r="IR53" s="271"/>
      <c r="IS53" s="271"/>
      <c r="IT53" s="271"/>
      <c r="IU53" s="271"/>
      <c r="IV53" s="271"/>
    </row>
    <row r="54" spans="1:259">
      <c r="A54" s="271"/>
      <c r="B54" s="271"/>
      <c r="C54" s="271"/>
      <c r="D54" s="271"/>
      <c r="E54" s="270"/>
      <c r="F54" s="270"/>
      <c r="G54" s="270"/>
      <c r="H54" s="270"/>
      <c r="I54" s="270"/>
      <c r="J54" s="270"/>
      <c r="K54" s="270"/>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271"/>
      <c r="CN54" s="271"/>
      <c r="CO54" s="271"/>
      <c r="CP54" s="271"/>
      <c r="CQ54" s="271"/>
      <c r="CR54" s="271"/>
      <c r="CS54" s="271"/>
      <c r="CT54" s="271"/>
      <c r="CU54" s="271"/>
      <c r="CV54" s="271"/>
      <c r="CW54" s="271"/>
      <c r="CX54" s="271"/>
      <c r="CY54" s="271"/>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271"/>
      <c r="EF54" s="271"/>
      <c r="EG54" s="271"/>
      <c r="EH54" s="271"/>
      <c r="EI54" s="271"/>
      <c r="EJ54" s="271"/>
      <c r="EK54" s="271"/>
      <c r="EL54" s="271"/>
      <c r="EM54" s="271"/>
      <c r="EN54" s="271"/>
      <c r="EO54" s="271"/>
      <c r="EP54" s="271"/>
      <c r="EQ54" s="271"/>
      <c r="ER54" s="271"/>
      <c r="ES54" s="271"/>
      <c r="ET54" s="271"/>
      <c r="EU54" s="271"/>
      <c r="EV54" s="271"/>
      <c r="EW54" s="271"/>
      <c r="EX54" s="271"/>
      <c r="EY54" s="271"/>
      <c r="EZ54" s="271"/>
      <c r="FA54" s="271"/>
      <c r="FB54" s="271"/>
      <c r="FC54" s="271"/>
      <c r="FD54" s="271"/>
      <c r="FE54" s="271"/>
      <c r="FF54" s="271"/>
      <c r="FG54" s="271"/>
      <c r="FH54" s="271"/>
      <c r="FI54" s="271"/>
      <c r="FJ54" s="271"/>
      <c r="FK54" s="271"/>
      <c r="FL54" s="271"/>
      <c r="FM54" s="271"/>
      <c r="FN54" s="271"/>
      <c r="FO54" s="271"/>
      <c r="FP54" s="271"/>
      <c r="FQ54" s="271"/>
      <c r="FR54" s="271"/>
      <c r="FS54" s="271"/>
      <c r="FT54" s="271"/>
      <c r="FU54" s="271"/>
      <c r="FV54" s="271"/>
      <c r="FW54" s="271"/>
      <c r="FX54" s="271"/>
      <c r="FY54" s="271"/>
      <c r="FZ54" s="271"/>
      <c r="GA54" s="271"/>
      <c r="GB54" s="271"/>
      <c r="GC54" s="271"/>
      <c r="GD54" s="271"/>
      <c r="GE54" s="271"/>
      <c r="GF54" s="271"/>
      <c r="GG54" s="271"/>
      <c r="GH54" s="271"/>
      <c r="GI54" s="271"/>
      <c r="GJ54" s="271"/>
      <c r="GK54" s="271"/>
      <c r="GL54" s="271"/>
      <c r="GM54" s="271"/>
      <c r="GN54" s="271"/>
      <c r="GO54" s="271"/>
      <c r="GP54" s="271"/>
      <c r="GQ54" s="271"/>
      <c r="GR54" s="271"/>
      <c r="GS54" s="271"/>
      <c r="GT54" s="271"/>
      <c r="GU54" s="271"/>
      <c r="GV54" s="271"/>
      <c r="GW54" s="271"/>
      <c r="GX54" s="271"/>
      <c r="GY54" s="271"/>
      <c r="GZ54" s="271"/>
      <c r="HA54" s="271"/>
      <c r="HB54" s="271"/>
      <c r="HC54" s="271"/>
      <c r="HD54" s="271"/>
      <c r="HE54" s="271"/>
      <c r="HF54" s="271"/>
      <c r="HG54" s="271"/>
      <c r="HH54" s="271"/>
      <c r="HI54" s="271"/>
      <c r="HJ54" s="271"/>
      <c r="HK54" s="271"/>
      <c r="HL54" s="271"/>
      <c r="HM54" s="271"/>
      <c r="HN54" s="271"/>
      <c r="HO54" s="271"/>
      <c r="HP54" s="271"/>
      <c r="HQ54" s="271"/>
      <c r="HR54" s="271"/>
      <c r="HS54" s="271"/>
      <c r="HT54" s="271"/>
      <c r="HU54" s="271"/>
      <c r="HV54" s="271"/>
      <c r="HW54" s="271"/>
      <c r="HX54" s="271"/>
      <c r="HY54" s="271"/>
      <c r="HZ54" s="271"/>
      <c r="IA54" s="271"/>
      <c r="IB54" s="271"/>
      <c r="IC54" s="271"/>
      <c r="ID54" s="271"/>
      <c r="IE54" s="271"/>
      <c r="IF54" s="271"/>
      <c r="IG54" s="271"/>
      <c r="IH54" s="271"/>
      <c r="II54" s="271"/>
      <c r="IJ54" s="271"/>
      <c r="IK54" s="271"/>
      <c r="IL54" s="271"/>
      <c r="IM54" s="271"/>
      <c r="IN54" s="271"/>
      <c r="IO54" s="271"/>
      <c r="IP54" s="271"/>
      <c r="IQ54" s="271"/>
      <c r="IR54" s="271"/>
      <c r="IS54" s="271"/>
      <c r="IT54" s="271"/>
      <c r="IU54" s="271"/>
      <c r="IV54" s="271"/>
    </row>
  </sheetData>
  <mergeCells count="14">
    <mergeCell ref="E5:G5"/>
    <mergeCell ref="A3:J3"/>
    <mergeCell ref="A51:J51"/>
    <mergeCell ref="K5:L5"/>
    <mergeCell ref="K6:L6"/>
    <mergeCell ref="K7:L7"/>
    <mergeCell ref="B5:D5"/>
    <mergeCell ref="B6:D6"/>
    <mergeCell ref="B7:D7"/>
    <mergeCell ref="E6:G6"/>
    <mergeCell ref="E7:G7"/>
    <mergeCell ref="H5:J5"/>
    <mergeCell ref="H6:J6"/>
    <mergeCell ref="H7:J7"/>
  </mergeCells>
  <pageMargins left="0.70866141732283472" right="0.70866141732283472" top="0.6692913385826772" bottom="0.39370078740157483" header="0.51181102362204722" footer="0.51181102362204722"/>
  <pageSetup paperSize="9" scale="10" fitToHeight="0" orientation="portrait" verticalDpi="0" r:id="rId1"/>
  <headerFooter scaleWithDoc="0">
    <oddHeader xml:space="preserve">&amp;L&amp;8FACT BOOK DNB - 2Q13&amp;C&amp;8CHAPTER 1&amp;R&amp;8FINANCIAL RESULTS DNB GROUP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5"/>
  <sheetViews>
    <sheetView showGridLines="0" tabSelected="1" zoomScale="150" zoomScaleNormal="150" zoomScaleSheetLayoutView="100" workbookViewId="0"/>
  </sheetViews>
  <sheetFormatPr baseColWidth="10" defaultRowHeight="12.75"/>
  <cols>
    <col min="1" max="1" width="3.7109375" style="368" customWidth="1"/>
    <col min="2" max="2" width="4.42578125" customWidth="1"/>
    <col min="3" max="3" width="85" style="380" customWidth="1"/>
  </cols>
  <sheetData>
    <row r="1" spans="1:3" s="876" customFormat="1">
      <c r="B1" s="878"/>
    </row>
    <row r="2" spans="1:3" ht="20.25">
      <c r="A2" s="711" t="s">
        <v>825</v>
      </c>
      <c r="B2" s="390"/>
      <c r="C2" s="361"/>
    </row>
    <row r="3" spans="1:3" ht="5.25" customHeight="1">
      <c r="A3"/>
      <c r="B3" s="380"/>
      <c r="C3"/>
    </row>
    <row r="4" spans="1:3" s="840" customFormat="1" ht="11.1" customHeight="1">
      <c r="A4" s="839" t="s">
        <v>793</v>
      </c>
      <c r="B4" s="839" t="s">
        <v>808</v>
      </c>
    </row>
    <row r="5" spans="1:3" s="836" customFormat="1" ht="9.9499999999999993" customHeight="1">
      <c r="A5" s="837"/>
      <c r="B5" s="834" t="s">
        <v>794</v>
      </c>
      <c r="C5" s="835" t="s">
        <v>795</v>
      </c>
    </row>
    <row r="6" spans="1:3" s="836" customFormat="1" ht="9.9499999999999993" customHeight="1">
      <c r="A6" s="837"/>
      <c r="B6" s="834" t="s">
        <v>796</v>
      </c>
      <c r="C6" s="835" t="s">
        <v>810</v>
      </c>
    </row>
    <row r="7" spans="1:3" s="836" customFormat="1" ht="9.9499999999999993" customHeight="1">
      <c r="A7" s="837"/>
      <c r="B7" s="834" t="s">
        <v>809</v>
      </c>
      <c r="C7" s="835" t="s">
        <v>811</v>
      </c>
    </row>
    <row r="8" spans="1:3" s="340" customFormat="1" ht="8.25" customHeight="1">
      <c r="A8" s="391"/>
      <c r="B8" s="391"/>
    </row>
    <row r="9" spans="1:3" s="840" customFormat="1" ht="11.1" customHeight="1">
      <c r="A9" s="839">
        <v>1</v>
      </c>
      <c r="B9" s="839" t="s">
        <v>739</v>
      </c>
    </row>
    <row r="10" spans="1:3" s="836" customFormat="1" ht="9.9499999999999993" customHeight="1">
      <c r="A10" s="837"/>
      <c r="B10" s="834" t="s">
        <v>512</v>
      </c>
      <c r="C10" s="835" t="s">
        <v>464</v>
      </c>
    </row>
    <row r="11" spans="1:3" s="836" customFormat="1" ht="9.9499999999999993" customHeight="1">
      <c r="A11" s="837"/>
      <c r="B11" s="834" t="s">
        <v>513</v>
      </c>
      <c r="C11" s="835" t="s">
        <v>466</v>
      </c>
    </row>
    <row r="12" spans="1:3" s="836" customFormat="1" ht="9.9499999999999993" customHeight="1">
      <c r="A12" s="837"/>
      <c r="B12" s="834" t="s">
        <v>514</v>
      </c>
      <c r="C12" s="835" t="s">
        <v>340</v>
      </c>
    </row>
    <row r="13" spans="1:3" s="836" customFormat="1" ht="9.9499999999999993" customHeight="1">
      <c r="A13" s="837"/>
      <c r="B13" s="834" t="s">
        <v>515</v>
      </c>
      <c r="C13" s="835" t="s">
        <v>452</v>
      </c>
    </row>
    <row r="14" spans="1:3" s="836" customFormat="1" ht="9.9499999999999993" customHeight="1">
      <c r="A14" s="837"/>
      <c r="B14" s="834" t="s">
        <v>516</v>
      </c>
      <c r="C14" s="835" t="s">
        <v>465</v>
      </c>
    </row>
    <row r="15" spans="1:3" s="836" customFormat="1" ht="9.9499999999999993" customHeight="1">
      <c r="A15" s="837"/>
      <c r="B15" s="834" t="s">
        <v>517</v>
      </c>
      <c r="C15" s="835" t="s">
        <v>179</v>
      </c>
    </row>
    <row r="16" spans="1:3" s="340" customFormat="1" ht="8.25" customHeight="1">
      <c r="A16" s="391"/>
      <c r="B16" s="391"/>
    </row>
    <row r="17" spans="1:3" s="840" customFormat="1" ht="11.1" customHeight="1">
      <c r="A17" s="839">
        <v>2</v>
      </c>
      <c r="B17" s="839" t="s">
        <v>447</v>
      </c>
    </row>
    <row r="18" spans="1:3" s="836" customFormat="1" ht="9.9499999999999993" customHeight="1">
      <c r="A18" s="837"/>
      <c r="B18" s="834" t="s">
        <v>518</v>
      </c>
      <c r="C18" s="835" t="s">
        <v>14</v>
      </c>
    </row>
    <row r="19" spans="1:3" s="836" customFormat="1" ht="9.9499999999999993" customHeight="1">
      <c r="A19" s="837"/>
      <c r="B19" s="834" t="s">
        <v>519</v>
      </c>
      <c r="C19" s="835" t="s">
        <v>779</v>
      </c>
    </row>
    <row r="20" spans="1:3" s="836" customFormat="1" ht="9.9499999999999993" customHeight="1">
      <c r="A20" s="837"/>
      <c r="B20" s="834" t="s">
        <v>520</v>
      </c>
      <c r="C20" s="835" t="s">
        <v>141</v>
      </c>
    </row>
    <row r="21" spans="1:3" s="836" customFormat="1" ht="9.9499999999999993" customHeight="1">
      <c r="A21" s="837"/>
      <c r="B21" s="834" t="s">
        <v>521</v>
      </c>
      <c r="C21" s="835" t="s">
        <v>935</v>
      </c>
    </row>
    <row r="22" spans="1:3" s="836" customFormat="1" ht="9.9499999999999993" customHeight="1">
      <c r="A22" s="837"/>
      <c r="B22" s="834" t="s">
        <v>562</v>
      </c>
      <c r="C22" s="835" t="s">
        <v>802</v>
      </c>
    </row>
    <row r="23" spans="1:3" s="340" customFormat="1" ht="8.25" customHeight="1">
      <c r="A23" s="391"/>
      <c r="B23" s="391"/>
    </row>
    <row r="24" spans="1:3" s="840" customFormat="1" ht="11.1" customHeight="1">
      <c r="A24" s="839">
        <v>3</v>
      </c>
      <c r="B24" s="839" t="s">
        <v>4</v>
      </c>
    </row>
    <row r="25" spans="1:3" s="836" customFormat="1" ht="9.9499999999999993" customHeight="1">
      <c r="A25" s="837"/>
      <c r="B25" s="834" t="s">
        <v>522</v>
      </c>
      <c r="C25" s="835" t="s">
        <v>4</v>
      </c>
    </row>
    <row r="26" spans="1:3" s="340" customFormat="1" ht="8.25" customHeight="1">
      <c r="A26" s="391"/>
      <c r="B26" s="391"/>
    </row>
    <row r="27" spans="1:3" s="840" customFormat="1" ht="11.1" customHeight="1">
      <c r="A27" s="839">
        <v>4</v>
      </c>
      <c r="B27" s="839" t="s">
        <v>175</v>
      </c>
    </row>
    <row r="28" spans="1:3" s="836" customFormat="1" ht="9.9499999999999993" customHeight="1">
      <c r="A28" s="837"/>
      <c r="B28" s="834" t="s">
        <v>523</v>
      </c>
      <c r="C28" s="835" t="s">
        <v>175</v>
      </c>
    </row>
    <row r="29" spans="1:3" s="836" customFormat="1" ht="9.9499999999999993" customHeight="1">
      <c r="A29" s="837"/>
      <c r="B29" s="834" t="s">
        <v>524</v>
      </c>
      <c r="C29" s="835" t="s">
        <v>856</v>
      </c>
    </row>
    <row r="30" spans="1:3" s="836" customFormat="1" ht="9.9499999999999993" customHeight="1">
      <c r="A30" s="837"/>
      <c r="B30" s="834" t="s">
        <v>525</v>
      </c>
      <c r="C30" s="835" t="s">
        <v>453</v>
      </c>
    </row>
    <row r="31" spans="1:3" s="836" customFormat="1" ht="9.9499999999999993" customHeight="1">
      <c r="A31" s="837"/>
      <c r="B31" s="834" t="s">
        <v>526</v>
      </c>
      <c r="C31" s="835" t="s">
        <v>8</v>
      </c>
    </row>
    <row r="32" spans="1:3" s="836" customFormat="1" ht="9.9499999999999993" customHeight="1">
      <c r="A32" s="837"/>
      <c r="B32" s="834" t="s">
        <v>527</v>
      </c>
      <c r="C32" s="835" t="s">
        <v>606</v>
      </c>
    </row>
    <row r="33" spans="1:3" s="340" customFormat="1" ht="8.25" customHeight="1">
      <c r="A33" s="391"/>
      <c r="B33" s="391"/>
    </row>
    <row r="34" spans="1:3" s="840" customFormat="1" ht="11.1" customHeight="1">
      <c r="A34" s="839" t="s">
        <v>549</v>
      </c>
      <c r="B34" s="839" t="s">
        <v>291</v>
      </c>
    </row>
    <row r="35" spans="1:3" s="836" customFormat="1" ht="9.9499999999999993" customHeight="1">
      <c r="A35" s="837"/>
      <c r="B35" s="834" t="s">
        <v>528</v>
      </c>
      <c r="C35" s="835" t="s">
        <v>291</v>
      </c>
    </row>
    <row r="36" spans="1:3" s="836" customFormat="1" ht="9.9499999999999993" customHeight="1">
      <c r="A36" s="837"/>
      <c r="B36" s="834" t="s">
        <v>529</v>
      </c>
      <c r="C36" s="835" t="s">
        <v>826</v>
      </c>
    </row>
    <row r="37" spans="1:3" s="836" customFormat="1" ht="9.9499999999999993" customHeight="1">
      <c r="A37" s="837"/>
      <c r="B37" s="834" t="s">
        <v>657</v>
      </c>
      <c r="C37" s="835" t="s">
        <v>294</v>
      </c>
    </row>
    <row r="38" spans="1:3" s="340" customFormat="1" ht="8.25" customHeight="1">
      <c r="A38" s="391"/>
      <c r="B38" s="391"/>
    </row>
    <row r="39" spans="1:3" s="840" customFormat="1" ht="11.1" customHeight="1">
      <c r="A39" s="839" t="s">
        <v>550</v>
      </c>
      <c r="B39" s="839" t="s">
        <v>449</v>
      </c>
    </row>
    <row r="40" spans="1:3" s="836" customFormat="1" ht="9.9499999999999993" customHeight="1">
      <c r="A40" s="837"/>
      <c r="B40" s="834" t="s">
        <v>530</v>
      </c>
      <c r="C40" s="835" t="s">
        <v>588</v>
      </c>
    </row>
    <row r="41" spans="1:3" s="836" customFormat="1" ht="9.9499999999999993" customHeight="1">
      <c r="A41" s="837"/>
      <c r="B41" s="834" t="s">
        <v>531</v>
      </c>
      <c r="C41" s="835" t="s">
        <v>456</v>
      </c>
    </row>
    <row r="42" spans="1:3" s="340" customFormat="1" ht="8.25" customHeight="1">
      <c r="A42" s="391"/>
      <c r="B42" s="391"/>
    </row>
    <row r="43" spans="1:3" s="840" customFormat="1" ht="11.1" customHeight="1">
      <c r="A43" s="839" t="s">
        <v>551</v>
      </c>
      <c r="B43" s="839" t="s">
        <v>653</v>
      </c>
    </row>
    <row r="44" spans="1:3" s="836" customFormat="1" ht="9.9499999999999993" customHeight="1">
      <c r="A44" s="837"/>
      <c r="B44" s="834" t="s">
        <v>532</v>
      </c>
      <c r="C44" s="835" t="s">
        <v>736</v>
      </c>
    </row>
    <row r="45" spans="1:3" s="836" customFormat="1" ht="9.9499999999999993" customHeight="1">
      <c r="A45" s="837"/>
      <c r="B45" s="834" t="s">
        <v>533</v>
      </c>
      <c r="C45" s="835" t="s">
        <v>353</v>
      </c>
    </row>
    <row r="46" spans="1:3" s="836" customFormat="1" ht="9.9499999999999993" customHeight="1">
      <c r="A46" s="837"/>
      <c r="B46" s="834" t="s">
        <v>534</v>
      </c>
      <c r="C46" s="835" t="s">
        <v>459</v>
      </c>
    </row>
    <row r="47" spans="1:3" s="836" customFormat="1" ht="9.9499999999999993" customHeight="1">
      <c r="A47" s="837"/>
      <c r="B47" s="834" t="s">
        <v>535</v>
      </c>
      <c r="C47" s="835" t="s">
        <v>828</v>
      </c>
    </row>
    <row r="48" spans="1:3" s="836" customFormat="1" ht="9.9499999999999993" customHeight="1">
      <c r="A48" s="837"/>
      <c r="B48" s="834" t="s">
        <v>552</v>
      </c>
      <c r="C48" s="835" t="s">
        <v>299</v>
      </c>
    </row>
    <row r="49" spans="1:3" s="836" customFormat="1" ht="9.9499999999999993" customHeight="1">
      <c r="A49" s="837"/>
      <c r="B49" s="834" t="s">
        <v>553</v>
      </c>
      <c r="C49" s="835" t="s">
        <v>829</v>
      </c>
    </row>
    <row r="50" spans="1:3" s="836" customFormat="1" ht="9.9499999999999993" customHeight="1">
      <c r="A50" s="837"/>
      <c r="B50" s="834" t="s">
        <v>920</v>
      </c>
      <c r="C50" s="835" t="s">
        <v>921</v>
      </c>
    </row>
    <row r="51" spans="1:3" s="340" customFormat="1" ht="8.25" customHeight="1">
      <c r="A51" s="391"/>
      <c r="B51" s="391"/>
      <c r="C51" s="342"/>
    </row>
    <row r="52" spans="1:3" s="840" customFormat="1" ht="11.1" customHeight="1">
      <c r="A52" s="839" t="s">
        <v>554</v>
      </c>
      <c r="B52" s="839" t="s">
        <v>654</v>
      </c>
    </row>
    <row r="53" spans="1:3" s="836" customFormat="1" ht="9.9499999999999993" customHeight="1">
      <c r="A53" s="837"/>
      <c r="B53" s="834" t="s">
        <v>536</v>
      </c>
      <c r="C53" s="835" t="s">
        <v>803</v>
      </c>
    </row>
    <row r="54" spans="1:3" s="836" customFormat="1" ht="9.9499999999999993" customHeight="1">
      <c r="A54" s="837"/>
      <c r="B54" s="834" t="s">
        <v>537</v>
      </c>
      <c r="C54" s="835" t="s">
        <v>804</v>
      </c>
    </row>
    <row r="55" spans="1:3" s="836" customFormat="1" ht="9.9499999999999993" customHeight="1">
      <c r="A55" s="865"/>
      <c r="B55" s="866" t="s">
        <v>538</v>
      </c>
      <c r="C55" s="867" t="s">
        <v>805</v>
      </c>
    </row>
    <row r="56" spans="1:3" s="836" customFormat="1" ht="9.9499999999999993" customHeight="1">
      <c r="A56" s="837"/>
      <c r="B56" s="834" t="s">
        <v>539</v>
      </c>
      <c r="C56" s="835" t="s">
        <v>806</v>
      </c>
    </row>
    <row r="57" spans="1:3" s="836" customFormat="1" ht="9.9499999999999993" customHeight="1">
      <c r="A57" s="837"/>
      <c r="B57" s="834" t="s">
        <v>540</v>
      </c>
      <c r="C57" s="835" t="s">
        <v>807</v>
      </c>
    </row>
    <row r="58" spans="1:3" s="836" customFormat="1" ht="9.9499999999999993" customHeight="1">
      <c r="A58" s="837"/>
      <c r="B58" s="834" t="s">
        <v>658</v>
      </c>
      <c r="C58" s="835" t="s">
        <v>458</v>
      </c>
    </row>
    <row r="59" spans="1:3" s="836" customFormat="1" ht="9.9499999999999993" customHeight="1">
      <c r="A59" s="837"/>
      <c r="B59" s="834" t="s">
        <v>731</v>
      </c>
      <c r="C59" s="835" t="s">
        <v>457</v>
      </c>
    </row>
    <row r="60" spans="1:3" s="340" customFormat="1" ht="8.25" customHeight="1">
      <c r="A60" s="391"/>
      <c r="B60" s="391"/>
    </row>
    <row r="61" spans="1:3" s="840" customFormat="1" ht="11.1" customHeight="1">
      <c r="A61" s="839" t="s">
        <v>659</v>
      </c>
      <c r="B61" s="839" t="s">
        <v>448</v>
      </c>
    </row>
    <row r="62" spans="1:3" s="836" customFormat="1" ht="9.9499999999999993" customHeight="1">
      <c r="A62" s="837"/>
      <c r="B62" s="834" t="s">
        <v>541</v>
      </c>
      <c r="C62" s="835" t="s">
        <v>585</v>
      </c>
    </row>
    <row r="63" spans="1:3" s="836" customFormat="1" ht="9.9499999999999993" customHeight="1">
      <c r="A63" s="837"/>
      <c r="B63" s="834" t="s">
        <v>542</v>
      </c>
      <c r="C63" s="835" t="s">
        <v>221</v>
      </c>
    </row>
    <row r="64" spans="1:3" s="836" customFormat="1" ht="9.9499999999999993" customHeight="1">
      <c r="A64" s="837"/>
      <c r="B64" s="834" t="s">
        <v>543</v>
      </c>
      <c r="C64" s="835" t="s">
        <v>454</v>
      </c>
    </row>
    <row r="65" spans="1:3" s="836" customFormat="1" ht="9.9499999999999993" customHeight="1">
      <c r="A65" s="837"/>
      <c r="B65" s="834" t="s">
        <v>660</v>
      </c>
      <c r="C65" s="835" t="s">
        <v>384</v>
      </c>
    </row>
    <row r="66" spans="1:3" s="836" customFormat="1" ht="9.9499999999999993" customHeight="1">
      <c r="A66" s="837"/>
      <c r="B66" s="834" t="s">
        <v>661</v>
      </c>
      <c r="C66" s="835" t="s">
        <v>455</v>
      </c>
    </row>
    <row r="67" spans="1:3" s="340" customFormat="1" ht="8.25" customHeight="1">
      <c r="A67" s="838"/>
      <c r="B67" s="391"/>
      <c r="C67" s="342"/>
    </row>
    <row r="68" spans="1:3" s="840" customFormat="1" ht="11.1" customHeight="1">
      <c r="A68" s="839" t="s">
        <v>662</v>
      </c>
      <c r="B68" s="839" t="s">
        <v>450</v>
      </c>
    </row>
    <row r="69" spans="1:3" s="836" customFormat="1" ht="9.9499999999999993" customHeight="1">
      <c r="A69" s="837"/>
      <c r="B69" s="834" t="s">
        <v>544</v>
      </c>
      <c r="C69" s="835" t="s">
        <v>781</v>
      </c>
    </row>
    <row r="70" spans="1:3" s="836" customFormat="1" ht="9.9499999999999993" customHeight="1">
      <c r="A70" s="837"/>
      <c r="B70" s="834" t="s">
        <v>545</v>
      </c>
      <c r="C70" s="835" t="s">
        <v>460</v>
      </c>
    </row>
    <row r="71" spans="1:3" s="836" customFormat="1" ht="9.9499999999999993" customHeight="1">
      <c r="A71" s="837"/>
      <c r="B71" s="834" t="s">
        <v>655</v>
      </c>
      <c r="C71" s="835" t="s">
        <v>740</v>
      </c>
    </row>
    <row r="72" spans="1:3" s="836" customFormat="1" ht="9.9499999999999993" customHeight="1">
      <c r="A72" s="837"/>
      <c r="B72" s="834" t="s">
        <v>730</v>
      </c>
      <c r="C72" s="835" t="s">
        <v>785</v>
      </c>
    </row>
    <row r="73" spans="1:3" s="340" customFormat="1" ht="8.25" customHeight="1">
      <c r="A73" s="391"/>
      <c r="B73" s="391"/>
    </row>
    <row r="74" spans="1:3" s="840" customFormat="1" ht="11.1" customHeight="1">
      <c r="A74" s="839" t="s">
        <v>663</v>
      </c>
      <c r="B74" s="839" t="s">
        <v>451</v>
      </c>
    </row>
    <row r="75" spans="1:3" s="836" customFormat="1" ht="9.9499999999999993" customHeight="1">
      <c r="A75" s="837"/>
      <c r="B75" s="834" t="s">
        <v>546</v>
      </c>
      <c r="C75" s="835" t="s">
        <v>148</v>
      </c>
    </row>
    <row r="76" spans="1:3" s="836" customFormat="1" ht="9.9499999999999993" customHeight="1">
      <c r="A76" s="837"/>
      <c r="B76" s="834" t="s">
        <v>547</v>
      </c>
      <c r="C76" s="835" t="s">
        <v>149</v>
      </c>
    </row>
    <row r="77" spans="1:3" s="836" customFormat="1" ht="9.9499999999999993" customHeight="1">
      <c r="A77" s="837"/>
      <c r="B77" s="834" t="s">
        <v>548</v>
      </c>
      <c r="C77" s="835" t="s">
        <v>693</v>
      </c>
    </row>
    <row r="78" spans="1:3" s="340" customFormat="1" ht="8.25" customHeight="1">
      <c r="A78" s="391"/>
      <c r="B78" s="391"/>
    </row>
    <row r="79" spans="1:3" s="840" customFormat="1" ht="11.1" customHeight="1">
      <c r="A79" s="839" t="s">
        <v>664</v>
      </c>
      <c r="B79" s="839" t="s">
        <v>340</v>
      </c>
    </row>
    <row r="80" spans="1:3" s="836" customFormat="1" ht="9.9499999999999993" customHeight="1">
      <c r="A80" s="837"/>
      <c r="B80" s="834" t="s">
        <v>665</v>
      </c>
      <c r="C80" s="835" t="s">
        <v>467</v>
      </c>
    </row>
    <row r="81" spans="1:3" s="836" customFormat="1" ht="9.9499999999999993" customHeight="1">
      <c r="A81" s="837"/>
      <c r="B81" s="834" t="s">
        <v>666</v>
      </c>
      <c r="C81" s="835" t="s">
        <v>656</v>
      </c>
    </row>
    <row r="82" spans="1:3" s="836" customFormat="1" ht="9.9499999999999993" customHeight="1">
      <c r="A82" s="837"/>
      <c r="B82" s="834" t="s">
        <v>667</v>
      </c>
      <c r="C82" s="835" t="s">
        <v>494</v>
      </c>
    </row>
    <row r="83" spans="1:3" s="340" customFormat="1">
      <c r="A83" s="368"/>
      <c r="C83" s="392"/>
    </row>
    <row r="84" spans="1:3" s="340" customFormat="1">
      <c r="A84" s="368"/>
      <c r="C84" s="392"/>
    </row>
    <row r="85" spans="1:3" s="340" customFormat="1">
      <c r="A85" s="368"/>
      <c r="C85" s="392"/>
    </row>
    <row r="86" spans="1:3" s="340" customFormat="1">
      <c r="A86" s="368"/>
      <c r="C86" s="392"/>
    </row>
    <row r="87" spans="1:3" s="340" customFormat="1">
      <c r="A87" s="368"/>
      <c r="C87" s="392"/>
    </row>
    <row r="88" spans="1:3" s="340" customFormat="1">
      <c r="A88" s="368"/>
      <c r="C88" s="392"/>
    </row>
    <row r="89" spans="1:3" s="340" customFormat="1">
      <c r="A89" s="368"/>
      <c r="C89" s="392"/>
    </row>
    <row r="90" spans="1:3" s="340" customFormat="1">
      <c r="A90" s="368"/>
      <c r="C90" s="392"/>
    </row>
    <row r="91" spans="1:3" s="340" customFormat="1">
      <c r="A91" s="368"/>
      <c r="C91" s="392"/>
    </row>
    <row r="92" spans="1:3" s="340" customFormat="1">
      <c r="A92" s="368"/>
      <c r="C92" s="392"/>
    </row>
    <row r="93" spans="1:3" s="340" customFormat="1">
      <c r="A93" s="368"/>
      <c r="C93" s="392"/>
    </row>
    <row r="94" spans="1:3" s="340" customFormat="1">
      <c r="A94" s="368"/>
      <c r="C94" s="392"/>
    </row>
    <row r="95" spans="1:3" s="340" customFormat="1">
      <c r="A95" s="368"/>
      <c r="C95" s="392"/>
    </row>
    <row r="96" spans="1:3" s="340" customFormat="1">
      <c r="A96" s="368"/>
      <c r="C96" s="392"/>
    </row>
    <row r="97" spans="1:3" s="340" customFormat="1">
      <c r="A97" s="368"/>
      <c r="C97" s="392"/>
    </row>
    <row r="98" spans="1:3" s="340" customFormat="1">
      <c r="A98" s="368"/>
      <c r="C98" s="392"/>
    </row>
    <row r="99" spans="1:3" s="340" customFormat="1">
      <c r="A99" s="368"/>
      <c r="C99" s="392"/>
    </row>
    <row r="100" spans="1:3" s="340" customFormat="1">
      <c r="A100" s="368"/>
      <c r="C100" s="392"/>
    </row>
    <row r="101" spans="1:3" s="340" customFormat="1">
      <c r="A101" s="368"/>
      <c r="C101" s="392"/>
    </row>
    <row r="102" spans="1:3" s="340" customFormat="1">
      <c r="A102" s="368"/>
      <c r="C102" s="392"/>
    </row>
    <row r="103" spans="1:3" s="340" customFormat="1">
      <c r="A103" s="368"/>
      <c r="C103" s="392"/>
    </row>
    <row r="104" spans="1:3" s="340" customFormat="1">
      <c r="A104" s="368"/>
      <c r="C104" s="392"/>
    </row>
    <row r="105" spans="1:3" s="340" customFormat="1">
      <c r="A105" s="368"/>
      <c r="C105" s="392"/>
    </row>
    <row r="106" spans="1:3" s="340" customFormat="1">
      <c r="A106" s="368"/>
      <c r="C106" s="392"/>
    </row>
    <row r="107" spans="1:3" s="340" customFormat="1">
      <c r="A107" s="368"/>
      <c r="C107" s="392"/>
    </row>
    <row r="108" spans="1:3" s="340" customFormat="1">
      <c r="A108" s="368"/>
      <c r="C108" s="392"/>
    </row>
    <row r="109" spans="1:3" s="340" customFormat="1">
      <c r="A109" s="368"/>
      <c r="C109" s="392"/>
    </row>
    <row r="110" spans="1:3" s="340" customFormat="1">
      <c r="A110" s="368"/>
      <c r="C110" s="392"/>
    </row>
    <row r="111" spans="1:3" s="340" customFormat="1">
      <c r="A111" s="368"/>
      <c r="C111" s="392"/>
    </row>
    <row r="112" spans="1:3" s="340" customFormat="1">
      <c r="A112" s="368"/>
      <c r="C112" s="392"/>
    </row>
    <row r="113" spans="1:3" s="340" customFormat="1">
      <c r="A113" s="368"/>
      <c r="C113" s="392"/>
    </row>
    <row r="114" spans="1:3" s="340" customFormat="1">
      <c r="A114" s="368"/>
      <c r="C114" s="392"/>
    </row>
    <row r="115" spans="1:3" s="340" customFormat="1">
      <c r="A115" s="368"/>
      <c r="C115" s="392"/>
    </row>
    <row r="116" spans="1:3" s="340" customFormat="1">
      <c r="A116" s="368"/>
      <c r="C116" s="392"/>
    </row>
    <row r="117" spans="1:3" s="340" customFormat="1">
      <c r="A117" s="368"/>
      <c r="C117" s="392"/>
    </row>
    <row r="118" spans="1:3" s="340" customFormat="1">
      <c r="A118" s="368"/>
      <c r="C118" s="392"/>
    </row>
    <row r="119" spans="1:3" s="340" customFormat="1">
      <c r="A119" s="368"/>
      <c r="C119" s="392"/>
    </row>
    <row r="120" spans="1:3" s="340" customFormat="1">
      <c r="A120" s="368"/>
      <c r="C120" s="392"/>
    </row>
    <row r="121" spans="1:3" s="340" customFormat="1">
      <c r="A121" s="368"/>
      <c r="C121" s="392"/>
    </row>
    <row r="122" spans="1:3" s="340" customFormat="1">
      <c r="A122" s="368"/>
      <c r="C122" s="392"/>
    </row>
    <row r="123" spans="1:3" s="340" customFormat="1">
      <c r="A123" s="368"/>
      <c r="C123" s="392"/>
    </row>
    <row r="124" spans="1:3" s="340" customFormat="1">
      <c r="A124" s="368"/>
      <c r="C124" s="392"/>
    </row>
    <row r="125" spans="1:3" s="340" customFormat="1">
      <c r="A125" s="368"/>
      <c r="C125" s="392"/>
    </row>
    <row r="126" spans="1:3" s="340" customFormat="1">
      <c r="A126" s="368"/>
      <c r="C126" s="392"/>
    </row>
    <row r="127" spans="1:3" s="340" customFormat="1">
      <c r="A127" s="368"/>
      <c r="C127" s="392"/>
    </row>
    <row r="128" spans="1:3" s="340" customFormat="1">
      <c r="A128" s="368"/>
      <c r="C128" s="392"/>
    </row>
    <row r="129" spans="1:3" s="340" customFormat="1">
      <c r="A129" s="368"/>
      <c r="C129" s="392"/>
    </row>
    <row r="130" spans="1:3" s="340" customFormat="1">
      <c r="A130" s="368"/>
      <c r="C130" s="392"/>
    </row>
    <row r="131" spans="1:3" s="340" customFormat="1">
      <c r="A131" s="368"/>
      <c r="C131" s="392"/>
    </row>
    <row r="132" spans="1:3" s="340" customFormat="1">
      <c r="A132" s="368"/>
      <c r="C132" s="392"/>
    </row>
    <row r="133" spans="1:3" s="340" customFormat="1">
      <c r="A133" s="368"/>
      <c r="C133" s="392"/>
    </row>
    <row r="134" spans="1:3" s="340" customFormat="1">
      <c r="A134" s="368"/>
      <c r="C134" s="392"/>
    </row>
    <row r="135" spans="1:3" s="340" customFormat="1">
      <c r="A135" s="368"/>
      <c r="C135" s="392"/>
    </row>
    <row r="136" spans="1:3" s="340" customFormat="1">
      <c r="A136" s="368"/>
      <c r="C136" s="392"/>
    </row>
    <row r="137" spans="1:3" s="340" customFormat="1">
      <c r="A137" s="368"/>
      <c r="C137" s="392"/>
    </row>
    <row r="138" spans="1:3" s="340" customFormat="1">
      <c r="A138" s="368"/>
      <c r="C138" s="392"/>
    </row>
    <row r="139" spans="1:3" s="340" customFormat="1">
      <c r="A139" s="368"/>
      <c r="C139" s="392"/>
    </row>
    <row r="140" spans="1:3" s="340" customFormat="1">
      <c r="A140" s="368"/>
      <c r="C140" s="392"/>
    </row>
    <row r="141" spans="1:3" s="340" customFormat="1">
      <c r="A141" s="368"/>
      <c r="C141" s="392"/>
    </row>
    <row r="142" spans="1:3" s="340" customFormat="1">
      <c r="A142" s="368"/>
      <c r="C142" s="392"/>
    </row>
    <row r="143" spans="1:3" s="340" customFormat="1">
      <c r="A143" s="368"/>
      <c r="C143" s="392"/>
    </row>
    <row r="144" spans="1:3" s="340" customFormat="1">
      <c r="A144" s="368"/>
      <c r="C144" s="392"/>
    </row>
    <row r="145" spans="1:3" s="340" customFormat="1">
      <c r="A145" s="368"/>
      <c r="C145" s="392"/>
    </row>
    <row r="146" spans="1:3" s="340" customFormat="1">
      <c r="A146" s="368"/>
      <c r="C146" s="392"/>
    </row>
    <row r="147" spans="1:3" s="340" customFormat="1">
      <c r="A147" s="368"/>
      <c r="C147" s="392"/>
    </row>
    <row r="148" spans="1:3" s="340" customFormat="1">
      <c r="A148" s="368"/>
      <c r="C148" s="392"/>
    </row>
    <row r="149" spans="1:3" s="340" customFormat="1">
      <c r="A149" s="368"/>
      <c r="C149" s="392"/>
    </row>
    <row r="150" spans="1:3" s="340" customFormat="1">
      <c r="A150" s="368"/>
      <c r="C150" s="392"/>
    </row>
    <row r="151" spans="1:3" s="340" customFormat="1">
      <c r="A151" s="368"/>
      <c r="C151" s="392"/>
    </row>
    <row r="152" spans="1:3" s="340" customFormat="1">
      <c r="A152" s="368"/>
      <c r="C152" s="392"/>
    </row>
    <row r="153" spans="1:3" s="340" customFormat="1">
      <c r="A153" s="368"/>
      <c r="C153" s="392"/>
    </row>
    <row r="154" spans="1:3" s="340" customFormat="1">
      <c r="A154" s="368"/>
      <c r="C154" s="392"/>
    </row>
    <row r="155" spans="1:3" s="340" customFormat="1">
      <c r="A155" s="368"/>
      <c r="C155" s="392"/>
    </row>
    <row r="156" spans="1:3" s="340" customFormat="1">
      <c r="A156" s="368"/>
      <c r="C156" s="392"/>
    </row>
    <row r="157" spans="1:3" s="340" customFormat="1">
      <c r="A157" s="368"/>
      <c r="C157" s="392"/>
    </row>
    <row r="158" spans="1:3" s="340" customFormat="1">
      <c r="A158" s="368"/>
      <c r="C158" s="392"/>
    </row>
    <row r="159" spans="1:3" s="340" customFormat="1">
      <c r="A159" s="368"/>
      <c r="C159" s="392"/>
    </row>
    <row r="160" spans="1:3" s="340" customFormat="1">
      <c r="A160" s="368"/>
      <c r="C160" s="392"/>
    </row>
    <row r="161" spans="1:3" s="340" customFormat="1">
      <c r="A161" s="368"/>
      <c r="C161" s="392"/>
    </row>
    <row r="162" spans="1:3" s="340" customFormat="1">
      <c r="A162" s="368"/>
      <c r="C162" s="392"/>
    </row>
    <row r="163" spans="1:3" s="340" customFormat="1">
      <c r="A163" s="368"/>
      <c r="C163" s="392"/>
    </row>
    <row r="164" spans="1:3" s="340" customFormat="1">
      <c r="A164" s="368"/>
      <c r="C164" s="392"/>
    </row>
    <row r="165" spans="1:3" s="340" customFormat="1">
      <c r="A165" s="368"/>
      <c r="C165" s="392"/>
    </row>
    <row r="166" spans="1:3" s="340" customFormat="1">
      <c r="A166" s="368"/>
      <c r="C166" s="392"/>
    </row>
    <row r="167" spans="1:3" s="340" customFormat="1">
      <c r="A167" s="368"/>
      <c r="C167" s="392"/>
    </row>
    <row r="168" spans="1:3" s="340" customFormat="1">
      <c r="A168" s="368"/>
      <c r="C168" s="392"/>
    </row>
    <row r="169" spans="1:3" s="340" customFormat="1">
      <c r="A169" s="368"/>
      <c r="C169" s="392"/>
    </row>
    <row r="170" spans="1:3" s="340" customFormat="1">
      <c r="A170" s="368"/>
      <c r="C170" s="392"/>
    </row>
    <row r="171" spans="1:3" s="340" customFormat="1">
      <c r="A171" s="368"/>
      <c r="C171" s="392"/>
    </row>
    <row r="172" spans="1:3" s="340" customFormat="1">
      <c r="A172" s="368"/>
      <c r="C172" s="392"/>
    </row>
    <row r="173" spans="1:3" s="340" customFormat="1">
      <c r="A173" s="368"/>
      <c r="C173" s="392"/>
    </row>
    <row r="174" spans="1:3" s="340" customFormat="1">
      <c r="A174" s="368"/>
      <c r="C174" s="392"/>
    </row>
    <row r="175" spans="1:3" s="340" customFormat="1">
      <c r="A175" s="368"/>
      <c r="C175" s="392"/>
    </row>
  </sheetData>
  <hyperlinks>
    <hyperlink ref="B5:C5" location="'0.1'!A1" display="0.1"/>
    <hyperlink ref="C5" location="'0.1'!A2" display="Legal structure"/>
    <hyperlink ref="B6:C6" location="'0.2'!A1" display="0.2"/>
    <hyperlink ref="B10:C10" location="'1.1 - 1.2'!A1" display="1.1"/>
    <hyperlink ref="B12:C12" location="'1.3 - 1.4'!A1" display="1.3"/>
    <hyperlink ref="B14:C14" location="'1.5 - 1.6'!A1" display="1.5"/>
    <hyperlink ref="B11:C11" location="'1.1 - 1.2'!A26" display="1.2"/>
    <hyperlink ref="B13:C13" location="'1.3 - 1.4'!A21" display="1.4"/>
    <hyperlink ref="B15:C15" location="'1.5 - 1.6'!A17" display="1.6"/>
    <hyperlink ref="B18:C18" location="'2.1 - 2.4'!A1" display="2.1"/>
    <hyperlink ref="B19:C19" location="'2.1 - 2.4'!A24" display="2.2"/>
    <hyperlink ref="B20:C20" location="'2.1 - 2.4'!A35" display="2.3"/>
    <hyperlink ref="B21:C21" location="'2.1 - 2.4'!A44" display="2.4"/>
    <hyperlink ref="B22:C22" location="'2.5'!A1" display="2.6"/>
    <hyperlink ref="B25:C25" location="'3.1'!A1" display="3.1"/>
    <hyperlink ref="B28:C28" location="'4.1 - 4.2'!A1" display="4.1"/>
    <hyperlink ref="B29:C29" location="'4.1 - 4.2'!A35" display="4.2"/>
    <hyperlink ref="B30:C30" location="'4.3'!A1" display="4.3"/>
    <hyperlink ref="B31:C31" location="'4.4 - 4.5'!A1" display="4.4"/>
    <hyperlink ref="B32:C32" location="'4.4 - 4.5'!A12" display="4.5"/>
    <hyperlink ref="B35:C35" location="'5.1'!A1" display="5.1"/>
    <hyperlink ref="B36:C36" location="'5.2 - 5.3'!A1" display="5.2"/>
    <hyperlink ref="B37:C37" location="'5.2 - 5.3'!A25" display="5.3"/>
    <hyperlink ref="B40:C40" location="'6.1 - 6.2'!A1" display="6.1"/>
    <hyperlink ref="B41:C41" location="'6.1 - 6.2'!A10" display="6.2"/>
    <hyperlink ref="B44:C44" location="'7.1 - 7.2'!A1" display="7.1"/>
    <hyperlink ref="B45:C45" location="'7.1 - 7.2'!A20" display="7.2"/>
    <hyperlink ref="B46:C46" location="'7.3'!A1" display="7.3"/>
    <hyperlink ref="B47:C47" location="'7.4 - 7.5'!A1" display="7.4"/>
    <hyperlink ref="B48:C48" location="'7.4 - 7.5'!A17" display="7.5"/>
    <hyperlink ref="B49:C49" location="'7.6 - 7.7'!A1" display="7.6"/>
    <hyperlink ref="B53:C53" location="'8.1'!A1" display="8.1"/>
    <hyperlink ref="B54:C54" location="'8.2'!A1" display="8.2"/>
    <hyperlink ref="B55:C55" location="'8.3'!A1" display="8.3"/>
    <hyperlink ref="B56:C56" location="'8.4'!A1" display="8.4"/>
    <hyperlink ref="B57:C57" location="'8.5'!A1" display="8.5"/>
    <hyperlink ref="B58:C58" location="'8.6'!A1" display="8.6"/>
    <hyperlink ref="B59:C59" location="'8.7'!A1" display="8.7"/>
    <hyperlink ref="B62:C62" location="'9.1'!A1" display="9.1"/>
    <hyperlink ref="B63:C63" location="'9.2'!A1" display="9.2"/>
    <hyperlink ref="B64:C64" location="'9.3 - 9.4'!A1" display="9.3"/>
    <hyperlink ref="B65:C65" location="'9.3 - 9.4'!A12" display="9.4"/>
    <hyperlink ref="B66:C66" location="'9.5'!A1" display="9.5"/>
    <hyperlink ref="B69:C69" location="'10.1'!A1" display="10.1"/>
    <hyperlink ref="B70:C70" location="'10.2'!A1" display="10.2"/>
    <hyperlink ref="B71:C71" location="'10.3'!A1" display="10.3"/>
    <hyperlink ref="B72:C72" location="'10.4'!A1" display="10.4"/>
    <hyperlink ref="B75:C75" location="'11.1'!A1" display="11.1"/>
    <hyperlink ref="B76:C76" location="'11.2'!A1" display="11.2"/>
    <hyperlink ref="B77:C77" location="'11.3'!A1" display="11.3"/>
    <hyperlink ref="B80:C80" location="'12.1'!A1" display="12.1"/>
    <hyperlink ref="B81:C81" location="'12.2'!A1" display="12.2"/>
    <hyperlink ref="B82:C82" location="'12.3'!A1" display="12.3"/>
    <hyperlink ref="B7:C7" location="'0.3'!A1" display="0.3"/>
    <hyperlink ref="B50:C50" location="'7.6 - 7.7'!A18" display="7.7"/>
  </hyperlinks>
  <pageMargins left="0.70866141732283472" right="0.70866141732283472" top="0.6692913385826772" bottom="0.39370078740157483" header="0.51181102362204722" footer="0.51181102362204722"/>
  <pageSetup paperSize="9" scale="95" fitToHeight="0" orientation="portrait" verticalDpi="0" r:id="rId1"/>
  <headerFooter scaleWithDoc="0">
    <oddHeader xml:space="preserve">&amp;L&amp;8FACT BOOK DNB - 2Q13&amp;C&amp;8CHAPTER 1&amp;R&amp;8FINANCIAL RESULTS DNB GROUP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5">
    <pageSetUpPr fitToPage="1"/>
  </sheetPr>
  <dimension ref="A1:J30"/>
  <sheetViews>
    <sheetView showGridLines="0" zoomScale="150" zoomScaleNormal="150" zoomScaleSheetLayoutView="110" workbookViewId="0"/>
  </sheetViews>
  <sheetFormatPr baseColWidth="10" defaultColWidth="9.140625" defaultRowHeight="22.5" customHeight="1"/>
  <cols>
    <col min="1" max="1" width="35.28515625" style="64" customWidth="1"/>
    <col min="2" max="10" width="6.42578125" style="64" customWidth="1"/>
    <col min="11" max="16384" width="9.140625" style="64"/>
  </cols>
  <sheetData>
    <row r="1" spans="1:10" ht="22.5" customHeight="1">
      <c r="A1" s="346"/>
    </row>
    <row r="2" spans="1:10" s="873" customFormat="1" ht="22.5" customHeight="1">
      <c r="A2" s="872"/>
    </row>
    <row r="3" spans="1:10" s="653" customFormat="1" ht="18.75" customHeight="1">
      <c r="A3" s="901" t="s">
        <v>830</v>
      </c>
      <c r="B3" s="901"/>
      <c r="C3" s="901"/>
      <c r="D3" s="901"/>
      <c r="E3" s="901"/>
      <c r="F3" s="901"/>
      <c r="G3" s="901"/>
      <c r="H3" s="901"/>
      <c r="I3" s="901"/>
      <c r="J3" s="901"/>
    </row>
    <row r="4" spans="1:10" s="50" customFormat="1" ht="12.75" customHeight="1"/>
    <row r="5" spans="1:10" s="53" customFormat="1" ht="11.25" customHeight="1">
      <c r="A5" s="473"/>
      <c r="B5" s="184" t="s">
        <v>2</v>
      </c>
      <c r="C5" s="184" t="s">
        <v>5</v>
      </c>
      <c r="D5" s="184" t="s">
        <v>3</v>
      </c>
      <c r="E5" s="185" t="s">
        <v>6</v>
      </c>
      <c r="F5" s="184" t="s">
        <v>2</v>
      </c>
      <c r="G5" s="184" t="s">
        <v>5</v>
      </c>
    </row>
    <row r="6" spans="1:10" s="53" customFormat="1" ht="12" customHeight="1">
      <c r="A6" s="71" t="s">
        <v>1</v>
      </c>
      <c r="B6" s="474" t="s">
        <v>237</v>
      </c>
      <c r="C6" s="475" t="s">
        <v>237</v>
      </c>
      <c r="D6" s="475" t="s">
        <v>233</v>
      </c>
      <c r="E6" s="474" t="s">
        <v>233</v>
      </c>
      <c r="F6" s="474" t="s">
        <v>233</v>
      </c>
      <c r="G6" s="474" t="s">
        <v>233</v>
      </c>
    </row>
    <row r="7" spans="1:10" s="53" customFormat="1" ht="12" customHeight="1">
      <c r="A7" s="570" t="s">
        <v>924</v>
      </c>
      <c r="B7" s="477">
        <v>2498.3462955319642</v>
      </c>
      <c r="C7" s="477">
        <v>2477.6625361425949</v>
      </c>
      <c r="D7" s="477">
        <v>2705.6726255868653</v>
      </c>
      <c r="E7" s="477">
        <v>2693.9292728850082</v>
      </c>
      <c r="F7" s="477">
        <v>2897.5068288979969</v>
      </c>
      <c r="G7" s="477">
        <v>2804.6891403223171</v>
      </c>
    </row>
    <row r="8" spans="1:10" s="53" customFormat="1" ht="12" customHeight="1">
      <c r="A8" s="571" t="s">
        <v>812</v>
      </c>
      <c r="B8" s="480">
        <v>3216.7032072960492</v>
      </c>
      <c r="C8" s="480">
        <v>3133.3832540478188</v>
      </c>
      <c r="D8" s="480">
        <v>3145.5336139238639</v>
      </c>
      <c r="E8" s="480">
        <v>3125.5874214475393</v>
      </c>
      <c r="F8" s="480">
        <v>3016.2064260343495</v>
      </c>
      <c r="G8" s="480">
        <v>3279.9409032134195</v>
      </c>
    </row>
    <row r="9" spans="1:10" s="53" customFormat="1" ht="12" customHeight="1">
      <c r="A9" s="571" t="s">
        <v>814</v>
      </c>
      <c r="B9" s="480">
        <v>17571.432846233984</v>
      </c>
      <c r="C9" s="480">
        <v>14306.949919484588</v>
      </c>
      <c r="D9" s="480">
        <v>13888.451829097268</v>
      </c>
      <c r="E9" s="480">
        <v>13806.29330566745</v>
      </c>
      <c r="F9" s="480">
        <v>13346.219745067654</v>
      </c>
      <c r="G9" s="480">
        <v>14212.794956464264</v>
      </c>
    </row>
    <row r="10" spans="1:10" s="100" customFormat="1" ht="20.100000000000001" customHeight="1">
      <c r="A10" s="574" t="s">
        <v>629</v>
      </c>
      <c r="B10" s="882">
        <v>23286.482349061997</v>
      </c>
      <c r="C10" s="882">
        <v>19917.995709675</v>
      </c>
      <c r="D10" s="882">
        <v>19739.658068607998</v>
      </c>
      <c r="E10" s="882">
        <v>19625.809999999998</v>
      </c>
      <c r="F10" s="882">
        <v>19259.933000000001</v>
      </c>
      <c r="G10" s="882">
        <v>20297.425000000003</v>
      </c>
    </row>
    <row r="11" spans="1:10" s="53" customFormat="1" ht="5.0999999999999996" customHeight="1">
      <c r="A11" s="451"/>
      <c r="B11" s="572"/>
      <c r="C11" s="572"/>
      <c r="D11" s="572"/>
      <c r="E11" s="572"/>
      <c r="F11" s="573"/>
      <c r="G11" s="572"/>
      <c r="H11" s="572"/>
      <c r="I11" s="572"/>
      <c r="J11" s="573"/>
    </row>
    <row r="12" spans="1:10" s="636" customFormat="1" ht="12" customHeight="1">
      <c r="A12" s="634" t="s">
        <v>374</v>
      </c>
      <c r="B12" s="572">
        <v>5291.1615290259997</v>
      </c>
      <c r="C12" s="572">
        <v>5061.2861903569992</v>
      </c>
      <c r="D12" s="572">
        <v>5067</v>
      </c>
      <c r="E12" s="572">
        <v>5652</v>
      </c>
      <c r="F12" s="572">
        <v>5473.2110000000002</v>
      </c>
      <c r="G12" s="572">
        <v>5565</v>
      </c>
      <c r="H12" s="635"/>
      <c r="I12" s="572"/>
      <c r="J12" s="572"/>
    </row>
    <row r="13" spans="1:10" s="53" customFormat="1" ht="12" customHeight="1">
      <c r="A13" s="451" t="s">
        <v>355</v>
      </c>
      <c r="B13" s="572">
        <v>8738.0480000000007</v>
      </c>
      <c r="C13" s="573">
        <v>8532.9519999999993</v>
      </c>
      <c r="D13" s="573">
        <v>8513</v>
      </c>
      <c r="E13" s="573">
        <v>8148</v>
      </c>
      <c r="F13" s="573">
        <v>7841.6670000000004</v>
      </c>
      <c r="G13" s="573">
        <v>8861.9</v>
      </c>
      <c r="H13" s="573"/>
      <c r="I13" s="573"/>
      <c r="J13" s="573"/>
    </row>
    <row r="14" spans="1:10" ht="7.5" customHeight="1"/>
    <row r="15" spans="1:10" s="375" customFormat="1" ht="21.75" customHeight="1">
      <c r="A15" s="906" t="s">
        <v>483</v>
      </c>
      <c r="B15" s="906"/>
      <c r="C15" s="906"/>
      <c r="D15" s="906"/>
      <c r="E15" s="906"/>
      <c r="F15" s="906"/>
      <c r="G15" s="906"/>
      <c r="H15" s="906"/>
      <c r="I15" s="906"/>
      <c r="J15" s="906"/>
    </row>
    <row r="17" spans="1:10" s="653" customFormat="1" ht="18.75" customHeight="1">
      <c r="A17" s="652" t="s">
        <v>800</v>
      </c>
    </row>
    <row r="18" spans="1:10" s="50" customFormat="1" ht="12.75" customHeight="1"/>
    <row r="19" spans="1:10" s="53" customFormat="1" ht="11.25" customHeight="1">
      <c r="A19" s="473"/>
      <c r="B19" s="184" t="s">
        <v>2</v>
      </c>
      <c r="C19" s="184" t="s">
        <v>5</v>
      </c>
      <c r="D19" s="184" t="s">
        <v>3</v>
      </c>
      <c r="E19" s="185" t="s">
        <v>6</v>
      </c>
      <c r="F19" s="184" t="s">
        <v>2</v>
      </c>
      <c r="G19" s="184" t="s">
        <v>5</v>
      </c>
    </row>
    <row r="20" spans="1:10" s="53" customFormat="1" ht="12" customHeight="1">
      <c r="A20" s="71" t="s">
        <v>1</v>
      </c>
      <c r="B20" s="474" t="s">
        <v>237</v>
      </c>
      <c r="C20" s="474" t="s">
        <v>237</v>
      </c>
      <c r="D20" s="474" t="s">
        <v>233</v>
      </c>
      <c r="E20" s="474" t="s">
        <v>233</v>
      </c>
      <c r="F20" s="474" t="s">
        <v>233</v>
      </c>
      <c r="G20" s="474" t="s">
        <v>233</v>
      </c>
    </row>
    <row r="21" spans="1:10" s="53" customFormat="1" ht="21" customHeight="1">
      <c r="A21" s="631" t="s">
        <v>607</v>
      </c>
      <c r="B21" s="632">
        <v>29390.405626</v>
      </c>
      <c r="C21" s="465">
        <v>27345.853878999998</v>
      </c>
      <c r="D21" s="465">
        <v>26983.990199</v>
      </c>
      <c r="E21" s="465">
        <v>27045.168544</v>
      </c>
      <c r="F21" s="465">
        <v>26549.536846000003</v>
      </c>
      <c r="G21" s="465">
        <v>26772.005971999999</v>
      </c>
    </row>
    <row r="22" spans="1:10" s="53" customFormat="1" ht="12" customHeight="1">
      <c r="A22" s="197" t="s">
        <v>298</v>
      </c>
      <c r="B22" s="560">
        <v>10457.103453</v>
      </c>
      <c r="C22" s="484">
        <v>9961.7224590000005</v>
      </c>
      <c r="D22" s="484">
        <v>9471.7414320000007</v>
      </c>
      <c r="E22" s="484">
        <v>9614.4689460000009</v>
      </c>
      <c r="F22" s="467">
        <v>9454.6490379999996</v>
      </c>
      <c r="G22" s="484">
        <v>9288.7927290000007</v>
      </c>
    </row>
    <row r="23" spans="1:10" s="100" customFormat="1" ht="12" customHeight="1">
      <c r="A23" s="201" t="s">
        <v>299</v>
      </c>
      <c r="B23" s="575">
        <v>18933.302174</v>
      </c>
      <c r="C23" s="576">
        <v>17384.131420000002</v>
      </c>
      <c r="D23" s="576">
        <v>17512.248767000001</v>
      </c>
      <c r="E23" s="576">
        <v>17430.699597999999</v>
      </c>
      <c r="F23" s="576">
        <v>17094.887808000003</v>
      </c>
      <c r="G23" s="576">
        <v>17483.213242999998</v>
      </c>
    </row>
    <row r="24" spans="1:10" s="53" customFormat="1" ht="12" customHeight="1">
      <c r="A24" s="200" t="s">
        <v>300</v>
      </c>
      <c r="B24" s="564">
        <v>2680.27603</v>
      </c>
      <c r="C24" s="452">
        <v>2476.4414149999998</v>
      </c>
      <c r="D24" s="452">
        <v>2320.8691319999998</v>
      </c>
      <c r="E24" s="452">
        <v>2104.3894289999998</v>
      </c>
      <c r="F24" s="453">
        <v>2289.0680579999998</v>
      </c>
      <c r="G24" s="452">
        <v>2174.9501380000002</v>
      </c>
    </row>
    <row r="25" spans="1:10" s="100" customFormat="1" ht="12" customHeight="1">
      <c r="A25" s="482" t="s">
        <v>301</v>
      </c>
      <c r="B25" s="565">
        <v>44.7</v>
      </c>
      <c r="C25" s="565">
        <v>45.5</v>
      </c>
      <c r="D25" s="565">
        <v>43.7</v>
      </c>
      <c r="E25" s="565">
        <v>43.3</v>
      </c>
      <c r="F25" s="565">
        <v>44.2</v>
      </c>
      <c r="G25" s="565">
        <v>42.8</v>
      </c>
    </row>
    <row r="26" spans="1:10" s="100" customFormat="1" ht="7.5" customHeight="1">
      <c r="A26" s="482"/>
      <c r="B26" s="577"/>
      <c r="C26" s="567"/>
      <c r="D26" s="567"/>
      <c r="E26" s="567"/>
      <c r="F26" s="568"/>
      <c r="G26" s="567"/>
    </row>
    <row r="27" spans="1:10" s="53" customFormat="1" ht="12" customHeight="1">
      <c r="A27" s="200" t="s">
        <v>302</v>
      </c>
      <c r="B27" s="564">
        <v>17088.520533999999</v>
      </c>
      <c r="C27" s="453">
        <v>15880.544844</v>
      </c>
      <c r="D27" s="453">
        <v>15707.952313</v>
      </c>
      <c r="E27" s="453">
        <v>15203.921181</v>
      </c>
      <c r="F27" s="453">
        <v>15718.467121</v>
      </c>
      <c r="G27" s="453">
        <v>15061</v>
      </c>
    </row>
    <row r="28" spans="1:10" s="100" customFormat="1" ht="12" customHeight="1">
      <c r="A28" s="483" t="s">
        <v>120</v>
      </c>
      <c r="B28" s="569">
        <v>102.8</v>
      </c>
      <c r="C28" s="578">
        <v>103.6</v>
      </c>
      <c r="D28" s="578">
        <v>101.9</v>
      </c>
      <c r="E28" s="578">
        <v>99.5</v>
      </c>
      <c r="F28" s="578">
        <v>103.4</v>
      </c>
      <c r="G28" s="578">
        <v>99.1</v>
      </c>
    </row>
    <row r="29" spans="1:10" ht="7.5" customHeight="1">
      <c r="C29" s="101"/>
    </row>
    <row r="30" spans="1:10" s="375" customFormat="1" ht="12.2" customHeight="1">
      <c r="A30" s="906" t="s">
        <v>484</v>
      </c>
      <c r="B30" s="906"/>
      <c r="C30" s="906"/>
      <c r="D30" s="906"/>
      <c r="E30" s="906"/>
      <c r="F30" s="906"/>
      <c r="G30" s="906"/>
      <c r="H30" s="906"/>
      <c r="I30" s="906"/>
      <c r="J30" s="906"/>
    </row>
  </sheetData>
  <mergeCells count="3">
    <mergeCell ref="A15:J15"/>
    <mergeCell ref="A3:J3"/>
    <mergeCell ref="A30:J3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showGridLines="0" zoomScale="150" zoomScaleNormal="150" zoomScaleSheetLayoutView="110" workbookViewId="0"/>
  </sheetViews>
  <sheetFormatPr baseColWidth="10" defaultColWidth="9.140625" defaultRowHeight="22.5" customHeight="1"/>
  <cols>
    <col min="1" max="1" width="35.28515625" style="64" customWidth="1"/>
    <col min="2" max="10" width="6.42578125" style="64" customWidth="1"/>
    <col min="11" max="16384" width="9.140625" style="64"/>
  </cols>
  <sheetData>
    <row r="1" spans="1:5" ht="22.5" customHeight="1">
      <c r="A1" s="346"/>
    </row>
    <row r="2" spans="1:5" s="873" customFormat="1" ht="22.5" customHeight="1">
      <c r="A2" s="872"/>
    </row>
    <row r="3" spans="1:5" s="858" customFormat="1" ht="18.75" customHeight="1">
      <c r="A3" s="859" t="s">
        <v>831</v>
      </c>
    </row>
    <row r="4" spans="1:5" s="857" customFormat="1" ht="12.75" customHeight="1"/>
    <row r="5" spans="1:5" s="855" customFormat="1" ht="11.25" customHeight="1">
      <c r="A5" s="856"/>
      <c r="B5" s="796" t="s">
        <v>2</v>
      </c>
      <c r="C5" s="795" t="s">
        <v>5</v>
      </c>
      <c r="D5" s="795" t="s">
        <v>3</v>
      </c>
      <c r="E5" s="795" t="s">
        <v>6</v>
      </c>
    </row>
    <row r="6" spans="1:5" s="848" customFormat="1" ht="13.5" customHeight="1">
      <c r="A6" s="854" t="s">
        <v>1</v>
      </c>
      <c r="B6" s="853" t="s">
        <v>237</v>
      </c>
      <c r="C6" s="853" t="s">
        <v>237</v>
      </c>
      <c r="D6" s="853" t="s">
        <v>237</v>
      </c>
      <c r="E6" s="853" t="s">
        <v>233</v>
      </c>
    </row>
    <row r="7" spans="1:5" s="848" customFormat="1" ht="12" customHeight="1">
      <c r="A7" s="852" t="s">
        <v>924</v>
      </c>
      <c r="B7" s="851">
        <v>228</v>
      </c>
      <c r="C7" s="851">
        <v>206</v>
      </c>
      <c r="D7" s="851">
        <v>219</v>
      </c>
      <c r="E7" s="851">
        <v>202</v>
      </c>
    </row>
    <row r="8" spans="1:5" s="848" customFormat="1" ht="12" customHeight="1">
      <c r="A8" s="846" t="s">
        <v>812</v>
      </c>
      <c r="B8" s="850">
        <v>351</v>
      </c>
      <c r="C8" s="850">
        <v>314</v>
      </c>
      <c r="D8" s="850">
        <v>313</v>
      </c>
      <c r="E8" s="850">
        <v>260</v>
      </c>
    </row>
    <row r="9" spans="1:5" s="848" customFormat="1" ht="12" customHeight="1">
      <c r="A9" s="849" t="s">
        <v>813</v>
      </c>
      <c r="B9" s="845"/>
      <c r="C9" s="845"/>
      <c r="D9" s="845"/>
      <c r="E9" s="845"/>
    </row>
    <row r="10" spans="1:5" s="848" customFormat="1" ht="12" customHeight="1">
      <c r="A10" s="847" t="s">
        <v>177</v>
      </c>
      <c r="B10" s="845">
        <v>110</v>
      </c>
      <c r="C10" s="845">
        <v>95</v>
      </c>
      <c r="D10" s="845">
        <v>111</v>
      </c>
      <c r="E10" s="845">
        <v>96</v>
      </c>
    </row>
    <row r="11" spans="1:5" s="841" customFormat="1" ht="12" customHeight="1">
      <c r="A11" s="847" t="s">
        <v>178</v>
      </c>
      <c r="B11" s="845">
        <v>138</v>
      </c>
      <c r="C11" s="845">
        <v>121</v>
      </c>
      <c r="D11" s="845">
        <v>105</v>
      </c>
      <c r="E11" s="845">
        <v>117</v>
      </c>
    </row>
    <row r="12" spans="1:5" s="841" customFormat="1" ht="12" customHeight="1">
      <c r="A12" s="847" t="s">
        <v>188</v>
      </c>
      <c r="B12" s="845">
        <v>1554.4</v>
      </c>
      <c r="C12" s="845">
        <v>1410</v>
      </c>
      <c r="D12" s="845">
        <v>1205</v>
      </c>
      <c r="E12" s="845">
        <v>1027</v>
      </c>
    </row>
    <row r="13" spans="1:5" s="841" customFormat="1" ht="12" customHeight="1">
      <c r="A13" s="847" t="s">
        <v>176</v>
      </c>
      <c r="B13" s="845">
        <v>19</v>
      </c>
      <c r="C13" s="845">
        <v>35</v>
      </c>
      <c r="D13" s="845">
        <v>38</v>
      </c>
      <c r="E13" s="845">
        <v>29</v>
      </c>
    </row>
    <row r="14" spans="1:5" s="841" customFormat="1" ht="12" customHeight="1">
      <c r="A14" s="847" t="s">
        <v>651</v>
      </c>
      <c r="B14" s="845">
        <v>275</v>
      </c>
      <c r="C14" s="845">
        <v>288</v>
      </c>
      <c r="D14" s="845">
        <v>324</v>
      </c>
      <c r="E14" s="845">
        <v>364</v>
      </c>
    </row>
    <row r="15" spans="1:5" s="841" customFormat="1" ht="12" customHeight="1">
      <c r="A15" s="847" t="s">
        <v>356</v>
      </c>
      <c r="B15" s="845">
        <v>4.3</v>
      </c>
      <c r="C15" s="845">
        <v>7</v>
      </c>
      <c r="D15" s="845">
        <v>6</v>
      </c>
      <c r="E15" s="845">
        <v>9</v>
      </c>
    </row>
    <row r="16" spans="1:5" s="842" customFormat="1" ht="12" customHeight="1">
      <c r="A16" s="844" t="s">
        <v>292</v>
      </c>
      <c r="B16" s="899">
        <v>2679.7000000000003</v>
      </c>
      <c r="C16" s="843">
        <v>2476</v>
      </c>
      <c r="D16" s="843">
        <v>2321</v>
      </c>
      <c r="E16" s="843">
        <v>2104</v>
      </c>
    </row>
    <row r="17" spans="1:5" ht="22.5" customHeight="1">
      <c r="B17" s="898"/>
    </row>
    <row r="18" spans="1:5" s="858" customFormat="1" ht="18.75" customHeight="1">
      <c r="A18" s="859" t="s">
        <v>919</v>
      </c>
    </row>
    <row r="19" spans="1:5" s="857" customFormat="1" ht="12.75" customHeight="1"/>
    <row r="20" spans="1:5" s="857" customFormat="1" ht="12.75" customHeight="1">
      <c r="B20" s="795" t="s">
        <v>2</v>
      </c>
      <c r="C20" s="795" t="s">
        <v>5</v>
      </c>
      <c r="D20" s="795" t="s">
        <v>3</v>
      </c>
      <c r="E20" s="796" t="s">
        <v>6</v>
      </c>
    </row>
    <row r="21" spans="1:5" s="848" customFormat="1" ht="13.5" customHeight="1">
      <c r="A21" s="854" t="s">
        <v>1</v>
      </c>
      <c r="B21" s="853" t="s">
        <v>237</v>
      </c>
      <c r="C21" s="853" t="s">
        <v>237</v>
      </c>
      <c r="D21" s="853" t="s">
        <v>233</v>
      </c>
      <c r="E21" s="853" t="s">
        <v>233</v>
      </c>
    </row>
    <row r="22" spans="1:5" s="848" customFormat="1" ht="12" customHeight="1">
      <c r="A22" s="852" t="s">
        <v>157</v>
      </c>
      <c r="B22" s="851">
        <v>490</v>
      </c>
      <c r="C22" s="851">
        <v>459.01515206513454</v>
      </c>
      <c r="D22" s="851">
        <v>499</v>
      </c>
      <c r="E22" s="851">
        <v>516</v>
      </c>
    </row>
    <row r="23" spans="1:5" s="848" customFormat="1" ht="12" customHeight="1">
      <c r="A23" s="846" t="s">
        <v>226</v>
      </c>
      <c r="B23" s="845">
        <v>1579</v>
      </c>
      <c r="C23" s="845">
        <v>1462.7590428597146</v>
      </c>
      <c r="D23" s="845">
        <v>1264</v>
      </c>
      <c r="E23" s="845">
        <v>1060</v>
      </c>
    </row>
    <row r="24" spans="1:5" s="848" customFormat="1" ht="12" customHeight="1">
      <c r="A24" s="849" t="s">
        <v>72</v>
      </c>
      <c r="B24" s="845">
        <v>81</v>
      </c>
      <c r="C24" s="845">
        <v>68.630504786665909</v>
      </c>
      <c r="D24" s="845">
        <v>76</v>
      </c>
      <c r="E24" s="845">
        <v>78</v>
      </c>
    </row>
    <row r="25" spans="1:5" s="848" customFormat="1" ht="12" customHeight="1">
      <c r="A25" s="849" t="s">
        <v>82</v>
      </c>
      <c r="B25" s="845">
        <v>171</v>
      </c>
      <c r="C25" s="845">
        <v>155.5972266373131</v>
      </c>
      <c r="D25" s="845">
        <v>131</v>
      </c>
      <c r="E25" s="845">
        <v>132</v>
      </c>
    </row>
    <row r="26" spans="1:5" s="841" customFormat="1" ht="12" customHeight="1">
      <c r="A26" s="849" t="s">
        <v>250</v>
      </c>
      <c r="B26" s="845">
        <v>86</v>
      </c>
      <c r="C26" s="845">
        <v>79.175123266414062</v>
      </c>
      <c r="D26" s="845">
        <v>81</v>
      </c>
      <c r="E26" s="845">
        <v>74</v>
      </c>
    </row>
    <row r="27" spans="1:5" s="841" customFormat="1" ht="12" customHeight="1">
      <c r="A27" s="849" t="s">
        <v>83</v>
      </c>
      <c r="B27" s="845">
        <v>85</v>
      </c>
      <c r="C27" s="845">
        <v>75.097462248540097</v>
      </c>
      <c r="D27" s="845">
        <v>82</v>
      </c>
      <c r="E27" s="845">
        <v>59</v>
      </c>
    </row>
    <row r="28" spans="1:5" s="841" customFormat="1" ht="12" customHeight="1">
      <c r="A28" s="849" t="s">
        <v>84</v>
      </c>
      <c r="B28" s="845">
        <v>1</v>
      </c>
      <c r="C28" s="845">
        <v>2.9598250710090666</v>
      </c>
      <c r="D28" s="845">
        <v>3</v>
      </c>
      <c r="E28" s="845">
        <v>4</v>
      </c>
    </row>
    <row r="29" spans="1:5" s="841" customFormat="1" ht="12" customHeight="1">
      <c r="A29" s="849" t="s">
        <v>85</v>
      </c>
      <c r="B29" s="845">
        <v>29</v>
      </c>
      <c r="C29" s="845">
        <v>26.763206317633738</v>
      </c>
      <c r="D29" s="845">
        <v>28</v>
      </c>
      <c r="E29" s="845">
        <v>26</v>
      </c>
    </row>
    <row r="30" spans="1:5" s="841" customFormat="1" ht="12" customHeight="1">
      <c r="A30" s="849" t="s">
        <v>86</v>
      </c>
      <c r="B30" s="845">
        <v>61</v>
      </c>
      <c r="C30" s="845">
        <v>50.112163788953168</v>
      </c>
      <c r="D30" s="845">
        <v>56</v>
      </c>
      <c r="E30" s="845">
        <v>53</v>
      </c>
    </row>
    <row r="31" spans="1:5" s="841" customFormat="1" ht="12" customHeight="1">
      <c r="A31" s="849" t="s">
        <v>87</v>
      </c>
      <c r="B31" s="845">
        <v>5</v>
      </c>
      <c r="C31" s="845">
        <v>6.2401919160223676</v>
      </c>
      <c r="D31" s="845">
        <v>7</v>
      </c>
      <c r="E31" s="845">
        <v>7</v>
      </c>
    </row>
    <row r="32" spans="1:5" s="841" customFormat="1" ht="12" customHeight="1">
      <c r="A32" s="849" t="s">
        <v>132</v>
      </c>
      <c r="B32" s="845">
        <v>53</v>
      </c>
      <c r="C32" s="845">
        <v>49.91514069644083</v>
      </c>
      <c r="D32" s="845">
        <v>60</v>
      </c>
      <c r="E32" s="845">
        <v>63</v>
      </c>
    </row>
    <row r="33" spans="1:10" s="841" customFormat="1" ht="12" customHeight="1">
      <c r="A33" s="849" t="s">
        <v>88</v>
      </c>
      <c r="B33" s="845">
        <v>6</v>
      </c>
      <c r="C33" s="845">
        <v>6.0911291288600449</v>
      </c>
      <c r="D33" s="845">
        <v>5</v>
      </c>
      <c r="E33" s="845">
        <v>4</v>
      </c>
      <c r="F33" s="895"/>
      <c r="G33" s="895"/>
      <c r="H33" s="895"/>
      <c r="I33" s="895"/>
      <c r="J33" s="895"/>
    </row>
    <row r="34" spans="1:10" s="841" customFormat="1" ht="12" customHeight="1">
      <c r="A34" s="849" t="s">
        <v>89</v>
      </c>
      <c r="B34" s="845">
        <v>8</v>
      </c>
      <c r="C34" s="845">
        <v>9.2501449471739345</v>
      </c>
      <c r="D34" s="845">
        <v>11</v>
      </c>
      <c r="E34" s="845">
        <v>10</v>
      </c>
      <c r="F34" s="895"/>
      <c r="G34" s="895"/>
      <c r="H34" s="895"/>
      <c r="I34" s="895"/>
      <c r="J34" s="895"/>
    </row>
    <row r="35" spans="1:10" s="841" customFormat="1" ht="12" customHeight="1">
      <c r="A35" s="897" t="s">
        <v>90</v>
      </c>
      <c r="B35" s="845">
        <v>25</v>
      </c>
      <c r="C35" s="845">
        <v>24.776224778923257</v>
      </c>
      <c r="D35" s="896">
        <v>19</v>
      </c>
      <c r="E35" s="896">
        <v>17</v>
      </c>
      <c r="F35" s="895"/>
      <c r="G35" s="895"/>
      <c r="H35" s="895"/>
      <c r="I35" s="895"/>
      <c r="J35" s="895"/>
    </row>
    <row r="36" spans="1:10" s="841" customFormat="1" ht="12" customHeight="1">
      <c r="A36" s="852" t="s">
        <v>134</v>
      </c>
      <c r="B36" s="851">
        <v>2680</v>
      </c>
      <c r="C36" s="851">
        <v>2476.3825385087985</v>
      </c>
      <c r="D36" s="851">
        <v>2321</v>
      </c>
      <c r="E36" s="851">
        <v>2104</v>
      </c>
      <c r="F36" s="895"/>
      <c r="G36" s="895"/>
      <c r="H36" s="895"/>
      <c r="I36" s="895"/>
      <c r="J36" s="895"/>
    </row>
    <row r="37" spans="1:10" s="841" customFormat="1" ht="12" customHeight="1">
      <c r="A37" s="849" t="s">
        <v>135</v>
      </c>
      <c r="B37" s="845">
        <v>0</v>
      </c>
      <c r="C37" s="845">
        <v>0</v>
      </c>
      <c r="D37" s="845">
        <v>0</v>
      </c>
      <c r="E37" s="845">
        <v>0</v>
      </c>
      <c r="F37" s="895"/>
      <c r="G37" s="895"/>
      <c r="H37" s="895"/>
      <c r="I37" s="895"/>
      <c r="J37" s="895"/>
    </row>
    <row r="38" spans="1:10" s="842" customFormat="1" ht="12" customHeight="1">
      <c r="A38" s="844" t="s">
        <v>918</v>
      </c>
      <c r="B38" s="899">
        <v>2680</v>
      </c>
      <c r="C38" s="843">
        <v>2476.3825385087985</v>
      </c>
      <c r="D38" s="843">
        <v>2321</v>
      </c>
      <c r="E38" s="843">
        <v>2104</v>
      </c>
    </row>
    <row r="39" spans="1:10" s="892" customFormat="1" ht="12" customHeight="1">
      <c r="A39" s="894" t="s">
        <v>917</v>
      </c>
      <c r="B39" s="893">
        <v>266</v>
      </c>
      <c r="C39" s="893">
        <v>278</v>
      </c>
      <c r="D39" s="893">
        <v>315</v>
      </c>
      <c r="E39" s="893">
        <v>343</v>
      </c>
    </row>
    <row r="40" spans="1:10" s="728" customFormat="1" ht="7.5" customHeight="1">
      <c r="B40" s="890"/>
    </row>
    <row r="41" spans="1:10" s="891" customFormat="1" ht="12.2" customHeight="1">
      <c r="A41" s="922" t="s">
        <v>926</v>
      </c>
      <c r="B41" s="922"/>
      <c r="C41" s="922"/>
      <c r="D41" s="922"/>
      <c r="E41" s="922"/>
      <c r="F41" s="922"/>
      <c r="G41" s="922"/>
      <c r="H41" s="922"/>
      <c r="I41" s="922"/>
      <c r="J41" s="922"/>
    </row>
  </sheetData>
  <mergeCells count="1">
    <mergeCell ref="A41:J4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3" width="3.7109375" style="64" bestFit="1" customWidth="1"/>
    <col min="14" max="18" width="10.42578125" style="64" customWidth="1"/>
    <col min="19" max="16384" width="10.85546875" style="64"/>
  </cols>
  <sheetData>
    <row r="1" spans="1:8" ht="22.5" customHeight="1">
      <c r="A1" s="346"/>
    </row>
    <row r="2" spans="1:8" s="873" customFormat="1" ht="22.5" customHeight="1">
      <c r="A2" s="872"/>
    </row>
    <row r="3" spans="1:8" s="653" customFormat="1" ht="18.75" customHeight="1">
      <c r="A3" s="901" t="s">
        <v>927</v>
      </c>
      <c r="B3" s="901"/>
      <c r="C3" s="901"/>
      <c r="D3" s="901"/>
      <c r="E3" s="901"/>
      <c r="F3" s="901"/>
      <c r="G3" s="901"/>
      <c r="H3" s="901"/>
    </row>
    <row r="4" spans="1:8" s="50" customFormat="1" ht="12.75" customHeight="1"/>
    <row r="5" spans="1:8" s="50" customFormat="1" ht="12.75" customHeight="1">
      <c r="A5" s="726" t="s">
        <v>930</v>
      </c>
    </row>
    <row r="6" spans="1:8" s="53" customFormat="1" ht="11.25" customHeight="1">
      <c r="B6" s="420" t="s">
        <v>2</v>
      </c>
      <c r="C6" s="421" t="s">
        <v>5</v>
      </c>
      <c r="D6" s="420" t="s">
        <v>3</v>
      </c>
      <c r="E6" s="420" t="s">
        <v>6</v>
      </c>
      <c r="F6" s="420" t="s">
        <v>2</v>
      </c>
      <c r="G6" s="421" t="s">
        <v>5</v>
      </c>
    </row>
    <row r="7" spans="1:8" s="53" customFormat="1" ht="11.25" customHeight="1">
      <c r="A7" s="71" t="s">
        <v>11</v>
      </c>
      <c r="B7" s="423" t="s">
        <v>237</v>
      </c>
      <c r="C7" s="423" t="s">
        <v>237</v>
      </c>
      <c r="D7" s="423" t="s">
        <v>233</v>
      </c>
      <c r="E7" s="423" t="s">
        <v>233</v>
      </c>
      <c r="F7" s="423" t="s">
        <v>233</v>
      </c>
      <c r="G7" s="423" t="s">
        <v>233</v>
      </c>
    </row>
    <row r="8" spans="1:8" s="53" customFormat="1" ht="12" customHeight="1">
      <c r="A8" s="561" t="s">
        <v>726</v>
      </c>
      <c r="B8" s="502">
        <v>188.17582210385353</v>
      </c>
      <c r="C8" s="502">
        <v>186.19683551377179</v>
      </c>
      <c r="D8" s="502">
        <v>188.97856461271178</v>
      </c>
      <c r="E8" s="502">
        <v>195.14248008010034</v>
      </c>
      <c r="F8" s="502">
        <v>190.81509191374107</v>
      </c>
      <c r="G8" s="502">
        <v>195.28118302129229</v>
      </c>
    </row>
    <row r="9" spans="1:8" s="53" customFormat="1" ht="12" customHeight="1">
      <c r="A9" s="200" t="s">
        <v>860</v>
      </c>
      <c r="B9" s="503">
        <v>117.99047216672999</v>
      </c>
      <c r="C9" s="503">
        <v>118.78663916713001</v>
      </c>
      <c r="D9" s="503">
        <v>116.58753141065002</v>
      </c>
      <c r="E9" s="503">
        <v>122.99496099524001</v>
      </c>
      <c r="F9" s="503">
        <v>132.28508515813002</v>
      </c>
      <c r="G9" s="503">
        <v>127.29180258977</v>
      </c>
    </row>
    <row r="10" spans="1:8" s="53" customFormat="1" ht="12" customHeight="1">
      <c r="A10" s="200" t="s">
        <v>622</v>
      </c>
      <c r="B10" s="503">
        <v>20.474227966079997</v>
      </c>
      <c r="C10" s="503">
        <v>18.447797128169999</v>
      </c>
      <c r="D10" s="503">
        <v>18.664372724329994</v>
      </c>
      <c r="E10" s="503">
        <v>19.498665987759999</v>
      </c>
      <c r="F10" s="503">
        <v>22.06586491337</v>
      </c>
      <c r="G10" s="503">
        <v>23.192199949830002</v>
      </c>
    </row>
    <row r="11" spans="1:8" s="53" customFormat="1" ht="12" customHeight="1">
      <c r="A11" s="200" t="s">
        <v>861</v>
      </c>
      <c r="B11" s="503">
        <v>108.82880983407102</v>
      </c>
      <c r="C11" s="503">
        <v>108.93602778322179</v>
      </c>
      <c r="D11" s="503">
        <v>103.7058941165905</v>
      </c>
      <c r="E11" s="503">
        <v>114.19261474517674</v>
      </c>
      <c r="F11" s="503">
        <v>122.65027960034757</v>
      </c>
      <c r="G11" s="503">
        <v>113.46698076777095</v>
      </c>
    </row>
    <row r="12" spans="1:8" s="98" customFormat="1" ht="12" customHeight="1">
      <c r="A12" s="200" t="s">
        <v>862</v>
      </c>
      <c r="B12" s="503">
        <v>52.285300491085543</v>
      </c>
      <c r="C12" s="503">
        <v>51.400230180309798</v>
      </c>
      <c r="D12" s="503">
        <v>51.252679590035775</v>
      </c>
      <c r="E12" s="503">
        <v>53.602778928401044</v>
      </c>
      <c r="F12" s="503">
        <v>55.572493063122948</v>
      </c>
      <c r="G12" s="503">
        <v>46.342938381551278</v>
      </c>
    </row>
    <row r="13" spans="1:8" s="98" customFormat="1" ht="12" customHeight="1">
      <c r="A13" s="200" t="s">
        <v>616</v>
      </c>
      <c r="B13" s="503">
        <v>111.92141076540902</v>
      </c>
      <c r="C13" s="503">
        <v>104.30767764861638</v>
      </c>
      <c r="D13" s="503">
        <v>102.35691471399514</v>
      </c>
      <c r="E13" s="503">
        <v>124.38371643127911</v>
      </c>
      <c r="F13" s="503">
        <v>102.22929766307111</v>
      </c>
      <c r="G13" s="503">
        <v>107.31961035027233</v>
      </c>
    </row>
    <row r="14" spans="1:8" s="98" customFormat="1" ht="12" customHeight="1">
      <c r="A14" s="200" t="s">
        <v>863</v>
      </c>
      <c r="B14" s="503">
        <v>27.683398367410824</v>
      </c>
      <c r="C14" s="503">
        <v>26.985267280556904</v>
      </c>
      <c r="D14" s="503">
        <v>26.870663954335225</v>
      </c>
      <c r="E14" s="503">
        <v>27.628905441647106</v>
      </c>
      <c r="F14" s="503">
        <v>29.091975843694136</v>
      </c>
      <c r="G14" s="503">
        <v>25.590554336000181</v>
      </c>
    </row>
    <row r="15" spans="1:8" s="98" customFormat="1" ht="12" customHeight="1">
      <c r="A15" s="200" t="s">
        <v>864</v>
      </c>
      <c r="B15" s="503">
        <v>39.327693760705543</v>
      </c>
      <c r="C15" s="503">
        <v>40.90488573534406</v>
      </c>
      <c r="D15" s="503">
        <v>39.356181882672274</v>
      </c>
      <c r="E15" s="503">
        <v>37.697405711132376</v>
      </c>
      <c r="F15" s="503">
        <v>37.913878473090413</v>
      </c>
      <c r="G15" s="503">
        <v>35.617532106733698</v>
      </c>
    </row>
    <row r="16" spans="1:8" s="98" customFormat="1" ht="12" customHeight="1">
      <c r="A16" s="200" t="s">
        <v>83</v>
      </c>
      <c r="B16" s="503">
        <v>43.263359338269964</v>
      </c>
      <c r="C16" s="503">
        <v>42.685554699996075</v>
      </c>
      <c r="D16" s="503">
        <v>41.451889512200857</v>
      </c>
      <c r="E16" s="503">
        <v>44.900371443161696</v>
      </c>
      <c r="F16" s="503">
        <v>48.450552534604199</v>
      </c>
      <c r="G16" s="503">
        <v>46.525426455036154</v>
      </c>
    </row>
    <row r="17" spans="1:7" s="98" customFormat="1" ht="12" customHeight="1">
      <c r="A17" s="200" t="s">
        <v>82</v>
      </c>
      <c r="B17" s="503">
        <v>73.338418061122297</v>
      </c>
      <c r="C17" s="503">
        <v>71.418629356790532</v>
      </c>
      <c r="D17" s="503">
        <v>69.569148537382901</v>
      </c>
      <c r="E17" s="503">
        <v>71.938253027956719</v>
      </c>
      <c r="F17" s="503">
        <v>71.967559212035752</v>
      </c>
      <c r="G17" s="503">
        <v>79.496497657775421</v>
      </c>
    </row>
    <row r="18" spans="1:7" s="98" customFormat="1" ht="12" customHeight="1">
      <c r="A18" s="200" t="s">
        <v>865</v>
      </c>
      <c r="B18" s="503">
        <v>27.370626786159974</v>
      </c>
      <c r="C18" s="503">
        <v>25.580143115388267</v>
      </c>
      <c r="D18" s="503">
        <v>24.546847897981159</v>
      </c>
      <c r="E18" s="503">
        <v>25.233658413045447</v>
      </c>
      <c r="F18" s="503">
        <v>26.964402017782099</v>
      </c>
      <c r="G18" s="503">
        <v>27.156843864786328</v>
      </c>
    </row>
    <row r="19" spans="1:7" s="98" customFormat="1" ht="12" customHeight="1">
      <c r="A19" s="504" t="s">
        <v>250</v>
      </c>
      <c r="B19" s="503">
        <v>37.880120128469542</v>
      </c>
      <c r="C19" s="503">
        <v>32.891092798044035</v>
      </c>
      <c r="D19" s="503">
        <v>30.935655203952141</v>
      </c>
      <c r="E19" s="503">
        <v>34.151903398351216</v>
      </c>
      <c r="F19" s="503">
        <v>35.94010962310039</v>
      </c>
      <c r="G19" s="503">
        <v>33.963153586370545</v>
      </c>
    </row>
    <row r="20" spans="1:7" s="98" customFormat="1" ht="12" customHeight="1">
      <c r="A20" s="504" t="s">
        <v>866</v>
      </c>
      <c r="B20" s="503">
        <v>700.67680092577234</v>
      </c>
      <c r="C20" s="503">
        <v>694.41447137310433</v>
      </c>
      <c r="D20" s="503">
        <v>682.45314615808854</v>
      </c>
      <c r="E20" s="503">
        <v>681.89379647443241</v>
      </c>
      <c r="F20" s="503">
        <v>669.31405597886555</v>
      </c>
      <c r="G20" s="503">
        <v>654.94680310128376</v>
      </c>
    </row>
    <row r="21" spans="1:7" s="98" customFormat="1" ht="12" customHeight="1">
      <c r="A21" s="504" t="s">
        <v>157</v>
      </c>
      <c r="B21" s="503">
        <v>164.10552489311007</v>
      </c>
      <c r="C21" s="503">
        <v>165.76977199617383</v>
      </c>
      <c r="D21" s="503">
        <v>165.69365248922051</v>
      </c>
      <c r="E21" s="503">
        <v>141.13813311197737</v>
      </c>
      <c r="F21" s="503">
        <v>165.03612956726545</v>
      </c>
      <c r="G21" s="503">
        <v>157.37800796858505</v>
      </c>
    </row>
    <row r="22" spans="1:7" s="53" customFormat="1" ht="12" customHeight="1">
      <c r="A22" s="761" t="s">
        <v>134</v>
      </c>
      <c r="B22" s="762">
        <v>1713.3219855882496</v>
      </c>
      <c r="C22" s="762">
        <v>1688.7250237766177</v>
      </c>
      <c r="D22" s="762">
        <v>1662.4231428041469</v>
      </c>
      <c r="E22" s="762">
        <v>1694.3976441896616</v>
      </c>
      <c r="F22" s="762">
        <v>1710.2967755622208</v>
      </c>
      <c r="G22" s="762">
        <v>1673.5695341370581</v>
      </c>
    </row>
    <row r="23" spans="1:7" s="98" customFormat="1" ht="12" customHeight="1">
      <c r="A23" s="760" t="s">
        <v>135</v>
      </c>
      <c r="B23" s="759">
        <v>27.581120976559166</v>
      </c>
      <c r="C23" s="759">
        <v>26.873680813888946</v>
      </c>
      <c r="D23" s="759">
        <v>26.214549609802145</v>
      </c>
      <c r="E23" s="759">
        <v>28.40992973882345</v>
      </c>
      <c r="F23" s="759">
        <v>24.360828806610112</v>
      </c>
      <c r="G23" s="759">
        <v>25.010808229095328</v>
      </c>
    </row>
    <row r="24" spans="1:7" s="100" customFormat="1" ht="12" customHeight="1">
      <c r="A24" s="485" t="s">
        <v>725</v>
      </c>
      <c r="B24" s="507">
        <v>1740.9031065648087</v>
      </c>
      <c r="C24" s="507">
        <v>1715.5987045905067</v>
      </c>
      <c r="D24" s="507">
        <v>1688.637692413949</v>
      </c>
      <c r="E24" s="507">
        <v>1722.807573928485</v>
      </c>
      <c r="F24" s="507">
        <v>1734.6576043688308</v>
      </c>
      <c r="G24" s="507">
        <v>1698.5803423661534</v>
      </c>
    </row>
    <row r="25" spans="1:7" ht="12" customHeight="1"/>
    <row r="26" spans="1:7" s="53" customFormat="1" ht="11.25" customHeight="1">
      <c r="B26" s="420" t="s">
        <v>2</v>
      </c>
      <c r="C26" s="421" t="s">
        <v>5</v>
      </c>
      <c r="D26" s="420" t="s">
        <v>3</v>
      </c>
      <c r="E26" s="420" t="s">
        <v>6</v>
      </c>
      <c r="F26" s="420" t="s">
        <v>2</v>
      </c>
      <c r="G26" s="421" t="s">
        <v>5</v>
      </c>
    </row>
    <row r="27" spans="1:7" s="53" customFormat="1" ht="11.25" customHeight="1">
      <c r="A27" s="71" t="s">
        <v>11</v>
      </c>
      <c r="B27" s="736" t="s">
        <v>237</v>
      </c>
      <c r="C27" s="736" t="s">
        <v>237</v>
      </c>
      <c r="D27" s="736" t="s">
        <v>233</v>
      </c>
      <c r="E27" s="736" t="s">
        <v>233</v>
      </c>
      <c r="F27" s="736" t="s">
        <v>233</v>
      </c>
      <c r="G27" s="736" t="s">
        <v>233</v>
      </c>
    </row>
    <row r="28" spans="1:7" s="53" customFormat="1" ht="12" customHeight="1">
      <c r="A28" s="738" t="s">
        <v>931</v>
      </c>
      <c r="B28" s="449"/>
      <c r="C28" s="449"/>
      <c r="D28" s="449"/>
      <c r="E28" s="449"/>
      <c r="F28" s="450"/>
      <c r="G28" s="449"/>
    </row>
    <row r="29" spans="1:7" s="729" customFormat="1" ht="12" customHeight="1">
      <c r="A29" s="737" t="s">
        <v>867</v>
      </c>
      <c r="B29" s="731">
        <v>1.81315659596</v>
      </c>
      <c r="C29" s="731">
        <v>1.8026276667700003</v>
      </c>
      <c r="D29" s="731">
        <v>1.65302459796</v>
      </c>
      <c r="E29" s="731">
        <v>1.2886121874899998</v>
      </c>
      <c r="F29" s="731">
        <v>1.35977800614</v>
      </c>
      <c r="G29" s="731">
        <v>1.0803096286499998</v>
      </c>
    </row>
    <row r="30" spans="1:7" s="729" customFormat="1" ht="12" customHeight="1">
      <c r="A30" s="734" t="s">
        <v>684</v>
      </c>
      <c r="B30" s="731">
        <v>3.3781757240100001</v>
      </c>
      <c r="C30" s="731">
        <v>3.4108689546899997</v>
      </c>
      <c r="D30" s="731">
        <v>3.96725421898</v>
      </c>
      <c r="E30" s="731">
        <v>4.9376703795600001</v>
      </c>
      <c r="F30" s="731">
        <v>4.6210605892100007</v>
      </c>
      <c r="G30" s="731">
        <v>3.7147401261800002</v>
      </c>
    </row>
    <row r="31" spans="1:7" s="729" customFormat="1" ht="12" customHeight="1">
      <c r="A31" s="734" t="s">
        <v>683</v>
      </c>
      <c r="B31" s="731">
        <v>2.0031607609800002</v>
      </c>
      <c r="C31" s="731">
        <v>1.4451446605999998</v>
      </c>
      <c r="D31" s="731">
        <v>1.3612699187999999</v>
      </c>
      <c r="E31" s="731">
        <v>1.22520293492</v>
      </c>
      <c r="F31" s="731">
        <v>1.03920670537</v>
      </c>
      <c r="G31" s="731">
        <v>0.82847593900999994</v>
      </c>
    </row>
    <row r="32" spans="1:7" s="729" customFormat="1" ht="12" customHeight="1">
      <c r="A32" s="734" t="s">
        <v>682</v>
      </c>
      <c r="B32" s="731">
        <v>8.4766732553300006</v>
      </c>
      <c r="C32" s="731">
        <v>7.8988897823500013</v>
      </c>
      <c r="D32" s="731">
        <v>9.9767905260900029</v>
      </c>
      <c r="E32" s="731">
        <v>8.7298986893400006</v>
      </c>
      <c r="F32" s="731">
        <v>8.1030173346400005</v>
      </c>
      <c r="G32" s="731">
        <v>10.900747886029999</v>
      </c>
    </row>
    <row r="33" spans="1:13" s="729" customFormat="1" ht="12" customHeight="1">
      <c r="A33" s="734" t="s">
        <v>681</v>
      </c>
      <c r="B33" s="731">
        <v>13.868968850680005</v>
      </c>
      <c r="C33" s="731">
        <v>13.502107132389998</v>
      </c>
      <c r="D33" s="731">
        <v>13.599372179009997</v>
      </c>
      <c r="E33" s="731">
        <v>12.807129759950001</v>
      </c>
      <c r="F33" s="731">
        <v>13.017576241039997</v>
      </c>
      <c r="G33" s="731">
        <v>12.0036744223</v>
      </c>
    </row>
    <row r="34" spans="1:13" s="729" customFormat="1" ht="12" customHeight="1">
      <c r="A34" s="734" t="s">
        <v>680</v>
      </c>
      <c r="B34" s="731">
        <v>18.499798748630003</v>
      </c>
      <c r="C34" s="731">
        <v>18.118595301489993</v>
      </c>
      <c r="D34" s="731">
        <v>17.376472293020004</v>
      </c>
      <c r="E34" s="731">
        <v>16.880651562739999</v>
      </c>
      <c r="F34" s="731">
        <v>16.598067510050001</v>
      </c>
      <c r="G34" s="731">
        <v>15.914760079409994</v>
      </c>
    </row>
    <row r="35" spans="1:13" s="729" customFormat="1" ht="12" customHeight="1">
      <c r="A35" s="734" t="s">
        <v>679</v>
      </c>
      <c r="B35" s="731">
        <v>16.566197388250004</v>
      </c>
      <c r="C35" s="731">
        <v>17.28092647778</v>
      </c>
      <c r="D35" s="731">
        <v>18.038324333079995</v>
      </c>
      <c r="E35" s="731">
        <v>22.112358304569995</v>
      </c>
      <c r="F35" s="731">
        <v>21.273653310120007</v>
      </c>
      <c r="G35" s="731">
        <v>20.771622625120003</v>
      </c>
    </row>
    <row r="36" spans="1:13" s="729" customFormat="1" ht="12" customHeight="1">
      <c r="A36" s="734" t="s">
        <v>678</v>
      </c>
      <c r="B36" s="731">
        <v>72.272504406279978</v>
      </c>
      <c r="C36" s="731">
        <v>72.964276245020017</v>
      </c>
      <c r="D36" s="731">
        <v>73.425363255089962</v>
      </c>
      <c r="E36" s="731">
        <v>74.386136057749979</v>
      </c>
      <c r="F36" s="731">
        <v>74.988442579519955</v>
      </c>
      <c r="G36" s="731">
        <v>70.790866366400039</v>
      </c>
    </row>
    <row r="37" spans="1:13" s="729" customFormat="1" ht="12" customHeight="1">
      <c r="A37" s="734" t="s">
        <v>677</v>
      </c>
      <c r="B37" s="731">
        <v>25.076714179449993</v>
      </c>
      <c r="C37" s="731">
        <v>25.15588058022</v>
      </c>
      <c r="D37" s="731">
        <v>25.57872502538001</v>
      </c>
      <c r="E37" s="731">
        <v>24.686365379710008</v>
      </c>
      <c r="F37" s="731">
        <v>24.340472356679996</v>
      </c>
      <c r="G37" s="731">
        <v>22.733545985759996</v>
      </c>
    </row>
    <row r="38" spans="1:13" s="729" customFormat="1" ht="12" customHeight="1">
      <c r="A38" s="734" t="s">
        <v>16</v>
      </c>
      <c r="B38" s="733">
        <v>26.220472194283531</v>
      </c>
      <c r="C38" s="733">
        <v>24.617518712461788</v>
      </c>
      <c r="D38" s="733">
        <v>24.00196826530177</v>
      </c>
      <c r="E38" s="733">
        <v>28.088454824070357</v>
      </c>
      <c r="F38" s="733">
        <v>25.473817280971147</v>
      </c>
      <c r="G38" s="733">
        <v>36.542439962432233</v>
      </c>
      <c r="H38" s="806"/>
    </row>
    <row r="39" spans="1:13" s="729" customFormat="1" ht="12" customHeight="1">
      <c r="A39" s="735" t="s">
        <v>53</v>
      </c>
      <c r="B39" s="730">
        <v>188.17582210385353</v>
      </c>
      <c r="C39" s="730">
        <v>186.19683551377179</v>
      </c>
      <c r="D39" s="730">
        <v>188.97856461271178</v>
      </c>
      <c r="E39" s="730">
        <v>195.14248008010034</v>
      </c>
      <c r="F39" s="730">
        <v>190.81509191374107</v>
      </c>
      <c r="G39" s="730">
        <v>195.28118302129229</v>
      </c>
      <c r="H39" s="805"/>
      <c r="I39" s="805"/>
      <c r="J39" s="805"/>
      <c r="K39" s="805"/>
      <c r="L39" s="805"/>
      <c r="M39" s="805"/>
    </row>
    <row r="40" spans="1:13" s="729" customFormat="1" ht="12" customHeight="1">
      <c r="A40" s="739" t="s">
        <v>932</v>
      </c>
      <c r="B40" s="732"/>
      <c r="C40" s="732"/>
      <c r="D40" s="732"/>
      <c r="E40" s="732"/>
      <c r="F40" s="732"/>
      <c r="G40" s="732"/>
    </row>
    <row r="41" spans="1:13" s="729" customFormat="1" ht="12" customHeight="1">
      <c r="A41" s="737" t="s">
        <v>868</v>
      </c>
      <c r="B41" s="731">
        <v>61.376851619317108</v>
      </c>
      <c r="C41" s="731">
        <v>58.534091080748055</v>
      </c>
      <c r="D41" s="731">
        <v>63.209524249204513</v>
      </c>
      <c r="E41" s="731">
        <v>66.311455026605586</v>
      </c>
      <c r="F41" s="731">
        <v>64.125289498807888</v>
      </c>
      <c r="G41" s="731">
        <v>65.999670494649322</v>
      </c>
    </row>
    <row r="42" spans="1:13" s="729" customFormat="1" ht="12" customHeight="1">
      <c r="A42" s="734" t="s">
        <v>676</v>
      </c>
      <c r="B42" s="731">
        <v>39.440183607889352</v>
      </c>
      <c r="C42" s="731">
        <v>37.976503329550496</v>
      </c>
      <c r="D42" s="731">
        <v>38.552863182471953</v>
      </c>
      <c r="E42" s="731">
        <v>38.847861417516981</v>
      </c>
      <c r="F42" s="731">
        <v>38.078112112521374</v>
      </c>
      <c r="G42" s="731">
        <v>38.243940024125948</v>
      </c>
    </row>
    <row r="43" spans="1:13" s="729" customFormat="1" ht="12" customHeight="1">
      <c r="A43" s="734" t="s">
        <v>675</v>
      </c>
      <c r="B43" s="731">
        <v>39.487810696456314</v>
      </c>
      <c r="C43" s="731">
        <v>39.687304739815652</v>
      </c>
      <c r="D43" s="731">
        <v>39.349282409871968</v>
      </c>
      <c r="E43" s="731">
        <v>40.263760244857856</v>
      </c>
      <c r="F43" s="731">
        <v>37.716308085655925</v>
      </c>
      <c r="G43" s="731">
        <v>39.205934730801594</v>
      </c>
    </row>
    <row r="44" spans="1:13" s="729" customFormat="1" ht="12" customHeight="1">
      <c r="A44" s="734" t="s">
        <v>674</v>
      </c>
      <c r="B44" s="731">
        <v>29.881089900077949</v>
      </c>
      <c r="C44" s="731">
        <v>29.713633163219132</v>
      </c>
      <c r="D44" s="731">
        <v>30.838835749830231</v>
      </c>
      <c r="E44" s="731">
        <v>30.393721446903207</v>
      </c>
      <c r="F44" s="731">
        <v>29.234788659248537</v>
      </c>
      <c r="G44" s="731">
        <v>28.858908351115844</v>
      </c>
    </row>
    <row r="45" spans="1:13" s="729" customFormat="1" ht="12" customHeight="1">
      <c r="A45" s="734" t="s">
        <v>673</v>
      </c>
      <c r="B45" s="731">
        <v>6.5346863822577648</v>
      </c>
      <c r="C45" s="731">
        <v>7.5198228265619509</v>
      </c>
      <c r="D45" s="731">
        <v>8.0550074425585478</v>
      </c>
      <c r="E45" s="731">
        <v>9.3862863952182565</v>
      </c>
      <c r="F45" s="731">
        <v>8.1114785692428413</v>
      </c>
      <c r="G45" s="731">
        <v>8.2647611675959709</v>
      </c>
    </row>
    <row r="46" spans="1:13" s="729" customFormat="1" ht="12" customHeight="1">
      <c r="A46" s="734" t="s">
        <v>363</v>
      </c>
      <c r="B46" s="731">
        <v>7.5238041255880699</v>
      </c>
      <c r="C46" s="731">
        <v>8.8831123702869856</v>
      </c>
      <c r="D46" s="731">
        <v>8.9550970439746624</v>
      </c>
      <c r="E46" s="731">
        <v>9.9233605664584381</v>
      </c>
      <c r="F46" s="731">
        <v>9.4938532152851423</v>
      </c>
      <c r="G46" s="731">
        <v>9.8392114008674394</v>
      </c>
    </row>
    <row r="47" spans="1:13" s="729" customFormat="1" ht="12" customHeight="1">
      <c r="A47" s="734" t="s">
        <v>672</v>
      </c>
      <c r="B47" s="731">
        <v>3.9313957720869901</v>
      </c>
      <c r="C47" s="731">
        <v>3.8611469768595836</v>
      </c>
      <c r="D47" s="731">
        <v>0</v>
      </c>
      <c r="E47" s="731">
        <v>0</v>
      </c>
      <c r="F47" s="731">
        <v>4.0463307196493075</v>
      </c>
      <c r="G47" s="731">
        <v>4.8596913489161171</v>
      </c>
    </row>
    <row r="48" spans="1:13" s="729" customFormat="1" ht="12" customHeight="1">
      <c r="A48" s="735" t="s">
        <v>53</v>
      </c>
      <c r="B48" s="730">
        <v>188.17582210367351</v>
      </c>
      <c r="C48" s="730">
        <v>186.17561448704183</v>
      </c>
      <c r="D48" s="730">
        <v>188.96061007791187</v>
      </c>
      <c r="E48" s="730">
        <v>195.12644509756032</v>
      </c>
      <c r="F48" s="730">
        <v>190.80616086041101</v>
      </c>
      <c r="G48" s="730">
        <v>195.27211751807224</v>
      </c>
    </row>
    <row r="49" spans="1:10" s="728" customFormat="1" ht="7.5" customHeight="1"/>
    <row r="50" spans="1:10" s="728" customFormat="1" ht="12.2" customHeight="1">
      <c r="A50" s="923" t="s">
        <v>925</v>
      </c>
      <c r="B50" s="923"/>
      <c r="C50" s="923"/>
      <c r="D50" s="923"/>
      <c r="E50" s="923"/>
      <c r="F50" s="923"/>
      <c r="G50" s="923"/>
      <c r="H50" s="923"/>
      <c r="I50" s="923"/>
      <c r="J50" s="923"/>
    </row>
    <row r="51" spans="1:10" s="728" customFormat="1" ht="12.2" customHeight="1">
      <c r="A51" s="923" t="s">
        <v>928</v>
      </c>
      <c r="B51" s="923"/>
      <c r="C51" s="923"/>
      <c r="D51" s="923"/>
      <c r="E51" s="923"/>
      <c r="F51" s="923"/>
      <c r="G51" s="923"/>
      <c r="H51" s="923"/>
      <c r="I51" s="923"/>
      <c r="J51" s="923"/>
    </row>
    <row r="52" spans="1:10" s="728" customFormat="1" ht="19.5" customHeight="1">
      <c r="A52" s="923" t="s">
        <v>929</v>
      </c>
      <c r="B52" s="923"/>
      <c r="C52" s="923"/>
      <c r="D52" s="923"/>
      <c r="E52" s="923"/>
      <c r="F52" s="923"/>
      <c r="G52" s="923"/>
      <c r="H52" s="923"/>
      <c r="I52" s="923"/>
      <c r="J52" s="923"/>
    </row>
  </sheetData>
  <mergeCells count="4">
    <mergeCell ref="A3:H3"/>
    <mergeCell ref="A50:J50"/>
    <mergeCell ref="A52:J52"/>
    <mergeCell ref="A51:J5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8" width="10.42578125" style="64" customWidth="1"/>
    <col min="19" max="16384" width="10.85546875" style="64"/>
  </cols>
  <sheetData>
    <row r="1" spans="1:8" ht="22.5" customHeight="1">
      <c r="A1" s="346"/>
    </row>
    <row r="2" spans="1:8" s="873" customFormat="1" ht="12.75" customHeight="1">
      <c r="A2" s="872"/>
    </row>
    <row r="3" spans="1:8" s="653" customFormat="1" ht="18.75" customHeight="1">
      <c r="A3" s="901" t="s">
        <v>933</v>
      </c>
      <c r="B3" s="901"/>
      <c r="C3" s="901"/>
      <c r="D3" s="901"/>
      <c r="E3" s="901"/>
      <c r="F3" s="901"/>
      <c r="G3" s="901"/>
      <c r="H3" s="901"/>
    </row>
    <row r="4" spans="1:8" s="653" customFormat="1" ht="12.75" customHeight="1">
      <c r="A4" s="860"/>
      <c r="B4" s="860"/>
      <c r="C4" s="860"/>
      <c r="D4" s="860"/>
      <c r="E4" s="860"/>
      <c r="F4" s="860"/>
      <c r="G4" s="860"/>
      <c r="H4" s="860"/>
    </row>
    <row r="5" spans="1:8" s="50" customFormat="1" ht="12.75" customHeight="1">
      <c r="A5" s="726" t="s">
        <v>924</v>
      </c>
    </row>
    <row r="6" spans="1:8" s="53" customFormat="1" ht="11.25" customHeight="1">
      <c r="B6" s="795" t="s">
        <v>2</v>
      </c>
      <c r="C6" s="796" t="s">
        <v>5</v>
      </c>
      <c r="D6" s="795" t="s">
        <v>3</v>
      </c>
      <c r="E6" s="795" t="s">
        <v>6</v>
      </c>
      <c r="F6" s="795" t="s">
        <v>2</v>
      </c>
      <c r="G6" s="796" t="s">
        <v>5</v>
      </c>
    </row>
    <row r="7" spans="1:8" s="53" customFormat="1" ht="11.25" customHeight="1">
      <c r="A7" s="71" t="s">
        <v>11</v>
      </c>
      <c r="B7" s="797" t="s">
        <v>237</v>
      </c>
      <c r="C7" s="797" t="s">
        <v>237</v>
      </c>
      <c r="D7" s="797" t="s">
        <v>233</v>
      </c>
      <c r="E7" s="797" t="s">
        <v>233</v>
      </c>
      <c r="F7" s="797" t="s">
        <v>233</v>
      </c>
      <c r="G7" s="797" t="s">
        <v>233</v>
      </c>
    </row>
    <row r="8" spans="1:8" s="53" customFormat="1" ht="12" customHeight="1">
      <c r="A8" s="561" t="s">
        <v>613</v>
      </c>
      <c r="B8" s="612">
        <v>0</v>
      </c>
      <c r="C8" s="612">
        <v>0</v>
      </c>
      <c r="D8" s="612">
        <v>0</v>
      </c>
      <c r="E8" s="612">
        <v>0</v>
      </c>
      <c r="F8" s="612">
        <v>0</v>
      </c>
      <c r="G8" s="612">
        <v>0</v>
      </c>
    </row>
    <row r="9" spans="1:8" s="53" customFormat="1" ht="12" customHeight="1">
      <c r="A9" s="200" t="s">
        <v>860</v>
      </c>
      <c r="B9" s="807">
        <v>0</v>
      </c>
      <c r="C9" s="807">
        <v>0</v>
      </c>
      <c r="D9" s="807">
        <v>0</v>
      </c>
      <c r="E9" s="807">
        <v>0</v>
      </c>
      <c r="F9" s="807">
        <v>0</v>
      </c>
      <c r="G9" s="807">
        <v>0</v>
      </c>
    </row>
    <row r="10" spans="1:8" s="53" customFormat="1" ht="12" customHeight="1">
      <c r="A10" s="200" t="s">
        <v>622</v>
      </c>
      <c r="B10" s="807">
        <v>0</v>
      </c>
      <c r="C10" s="807">
        <v>0</v>
      </c>
      <c r="D10" s="807">
        <v>0</v>
      </c>
      <c r="E10" s="807">
        <v>0</v>
      </c>
      <c r="F10" s="807">
        <v>0</v>
      </c>
      <c r="G10" s="807">
        <v>0</v>
      </c>
    </row>
    <row r="11" spans="1:8" s="53" customFormat="1" ht="12" customHeight="1">
      <c r="A11" s="200" t="s">
        <v>861</v>
      </c>
      <c r="B11" s="807">
        <v>0</v>
      </c>
      <c r="C11" s="807">
        <v>0</v>
      </c>
      <c r="D11" s="807">
        <v>0</v>
      </c>
      <c r="E11" s="807">
        <v>0</v>
      </c>
      <c r="F11" s="807">
        <v>0</v>
      </c>
      <c r="G11" s="807">
        <v>0</v>
      </c>
    </row>
    <row r="12" spans="1:8" s="98" customFormat="1" ht="12" customHeight="1">
      <c r="A12" s="200" t="s">
        <v>862</v>
      </c>
      <c r="B12" s="807">
        <v>0</v>
      </c>
      <c r="C12" s="807">
        <v>0</v>
      </c>
      <c r="D12" s="807">
        <v>0</v>
      </c>
      <c r="E12" s="807">
        <v>0</v>
      </c>
      <c r="F12" s="807">
        <v>0</v>
      </c>
      <c r="G12" s="807">
        <v>0</v>
      </c>
    </row>
    <row r="13" spans="1:8" s="98" customFormat="1" ht="12" customHeight="1">
      <c r="A13" s="200" t="s">
        <v>616</v>
      </c>
      <c r="B13" s="807">
        <v>0</v>
      </c>
      <c r="C13" s="807">
        <v>0</v>
      </c>
      <c r="D13" s="807">
        <v>0</v>
      </c>
      <c r="E13" s="807">
        <v>0</v>
      </c>
      <c r="F13" s="807">
        <v>0</v>
      </c>
      <c r="G13" s="807">
        <v>0</v>
      </c>
    </row>
    <row r="14" spans="1:8" s="98" customFormat="1" ht="12" customHeight="1">
      <c r="A14" s="200" t="s">
        <v>863</v>
      </c>
      <c r="B14" s="807">
        <v>0</v>
      </c>
      <c r="C14" s="807">
        <v>0</v>
      </c>
      <c r="D14" s="807">
        <v>0</v>
      </c>
      <c r="E14" s="807">
        <v>0</v>
      </c>
      <c r="F14" s="807">
        <v>0</v>
      </c>
      <c r="G14" s="807">
        <v>0</v>
      </c>
    </row>
    <row r="15" spans="1:8" s="98" customFormat="1" ht="12" customHeight="1">
      <c r="A15" s="304" t="s">
        <v>864</v>
      </c>
      <c r="B15" s="807">
        <v>0</v>
      </c>
      <c r="C15" s="807">
        <v>0</v>
      </c>
      <c r="D15" s="807">
        <v>0</v>
      </c>
      <c r="E15" s="807">
        <v>0</v>
      </c>
      <c r="F15" s="807">
        <v>0</v>
      </c>
      <c r="G15" s="807">
        <v>0</v>
      </c>
    </row>
    <row r="16" spans="1:8" s="98" customFormat="1" ht="12" customHeight="1">
      <c r="A16" s="200" t="s">
        <v>83</v>
      </c>
      <c r="B16" s="807">
        <v>0</v>
      </c>
      <c r="C16" s="807">
        <v>0</v>
      </c>
      <c r="D16" s="807">
        <v>0</v>
      </c>
      <c r="E16" s="807">
        <v>0</v>
      </c>
      <c r="F16" s="807">
        <v>0</v>
      </c>
      <c r="G16" s="807">
        <v>0</v>
      </c>
    </row>
    <row r="17" spans="1:7" s="98" customFormat="1" ht="12" customHeight="1">
      <c r="A17" s="200" t="s">
        <v>82</v>
      </c>
      <c r="B17" s="807">
        <v>0</v>
      </c>
      <c r="C17" s="807">
        <v>0</v>
      </c>
      <c r="D17" s="807">
        <v>0</v>
      </c>
      <c r="E17" s="807">
        <v>0</v>
      </c>
      <c r="F17" s="807">
        <v>0</v>
      </c>
      <c r="G17" s="807">
        <v>0</v>
      </c>
    </row>
    <row r="18" spans="1:7" s="98" customFormat="1" ht="12" customHeight="1">
      <c r="A18" s="200" t="s">
        <v>865</v>
      </c>
      <c r="B18" s="807">
        <v>0</v>
      </c>
      <c r="C18" s="807">
        <v>0</v>
      </c>
      <c r="D18" s="807">
        <v>0</v>
      </c>
      <c r="E18" s="807">
        <v>0</v>
      </c>
      <c r="F18" s="807">
        <v>0</v>
      </c>
      <c r="G18" s="807">
        <v>0</v>
      </c>
    </row>
    <row r="19" spans="1:7" s="98" customFormat="1" ht="12" customHeight="1">
      <c r="A19" s="504" t="s">
        <v>250</v>
      </c>
      <c r="B19" s="807">
        <v>0</v>
      </c>
      <c r="C19" s="807">
        <v>0</v>
      </c>
      <c r="D19" s="807">
        <v>0</v>
      </c>
      <c r="E19" s="807">
        <v>0</v>
      </c>
      <c r="F19" s="807">
        <v>0</v>
      </c>
      <c r="G19" s="807">
        <v>0</v>
      </c>
    </row>
    <row r="20" spans="1:7" s="98" customFormat="1" ht="12" customHeight="1">
      <c r="A20" s="504" t="s">
        <v>866</v>
      </c>
      <c r="B20" s="807">
        <v>671.62921748476003</v>
      </c>
      <c r="C20" s="807">
        <v>666.58628097521023</v>
      </c>
      <c r="D20" s="807">
        <v>654.98575665313001</v>
      </c>
      <c r="E20" s="807">
        <v>654.77988425024989</v>
      </c>
      <c r="F20" s="807">
        <v>642.05838834814006</v>
      </c>
      <c r="G20" s="807">
        <v>625.65893531016025</v>
      </c>
    </row>
    <row r="21" spans="1:7" s="98" customFormat="1" ht="12" customHeight="1">
      <c r="A21" s="504" t="s">
        <v>157</v>
      </c>
      <c r="B21" s="807">
        <v>107.62720500550003</v>
      </c>
      <c r="C21" s="807">
        <v>107.82016956953998</v>
      </c>
      <c r="D21" s="807">
        <v>106.10317780912999</v>
      </c>
      <c r="E21" s="807">
        <v>81.189129471535793</v>
      </c>
      <c r="F21" s="807">
        <v>103.9717174727119</v>
      </c>
      <c r="G21" s="807">
        <v>101.27455902098508</v>
      </c>
    </row>
    <row r="22" spans="1:7" s="100" customFormat="1" ht="12" customHeight="1">
      <c r="A22" s="761" t="s">
        <v>134</v>
      </c>
      <c r="B22" s="808">
        <v>779.25642249026009</v>
      </c>
      <c r="C22" s="808">
        <v>774.40645054475021</v>
      </c>
      <c r="D22" s="808">
        <v>761.08893446226</v>
      </c>
      <c r="E22" s="808">
        <v>735.9690137217857</v>
      </c>
      <c r="F22" s="808">
        <v>746.03010582085199</v>
      </c>
      <c r="G22" s="808">
        <v>726.93349433114531</v>
      </c>
    </row>
    <row r="23" spans="1:7" s="100" customFormat="1" ht="12" customHeight="1">
      <c r="A23" s="760" t="s">
        <v>135</v>
      </c>
      <c r="B23" s="807">
        <v>0</v>
      </c>
      <c r="C23" s="807">
        <v>0</v>
      </c>
      <c r="D23" s="807">
        <v>0</v>
      </c>
      <c r="E23" s="807">
        <v>0</v>
      </c>
      <c r="F23" s="807">
        <v>0</v>
      </c>
      <c r="G23" s="807">
        <v>0</v>
      </c>
    </row>
    <row r="24" spans="1:7" s="100" customFormat="1" ht="12" customHeight="1">
      <c r="A24" s="485" t="s">
        <v>725</v>
      </c>
      <c r="B24" s="809">
        <v>779.25642249026009</v>
      </c>
      <c r="C24" s="809">
        <v>774.40645054475021</v>
      </c>
      <c r="D24" s="809">
        <v>761.08893446226</v>
      </c>
      <c r="E24" s="809">
        <v>735.9690137217857</v>
      </c>
      <c r="F24" s="809">
        <v>746.03010582085199</v>
      </c>
      <c r="G24" s="809">
        <v>726.93349433114531</v>
      </c>
    </row>
    <row r="25" spans="1:7" ht="12" customHeight="1"/>
    <row r="26" spans="1:7" s="50" customFormat="1" ht="12.75" customHeight="1">
      <c r="A26" s="726" t="s">
        <v>812</v>
      </c>
    </row>
    <row r="27" spans="1:7" s="53" customFormat="1" ht="11.25" customHeight="1">
      <c r="B27" s="795" t="s">
        <v>2</v>
      </c>
      <c r="C27" s="796" t="s">
        <v>5</v>
      </c>
      <c r="D27" s="795" t="s">
        <v>3</v>
      </c>
      <c r="E27" s="795" t="s">
        <v>6</v>
      </c>
      <c r="F27" s="795" t="s">
        <v>2</v>
      </c>
      <c r="G27" s="796" t="s">
        <v>5</v>
      </c>
    </row>
    <row r="28" spans="1:7" s="53" customFormat="1" ht="11.25" customHeight="1">
      <c r="A28" s="71" t="s">
        <v>11</v>
      </c>
      <c r="B28" s="797" t="s">
        <v>237</v>
      </c>
      <c r="C28" s="797" t="s">
        <v>237</v>
      </c>
      <c r="D28" s="797" t="s">
        <v>233</v>
      </c>
      <c r="E28" s="797" t="s">
        <v>233</v>
      </c>
      <c r="F28" s="797" t="s">
        <v>233</v>
      </c>
      <c r="G28" s="797" t="s">
        <v>233</v>
      </c>
    </row>
    <row r="29" spans="1:7" s="53" customFormat="1" ht="12" customHeight="1">
      <c r="A29" s="561" t="s">
        <v>613</v>
      </c>
      <c r="B29" s="612">
        <v>80.431646884680006</v>
      </c>
      <c r="C29" s="612">
        <v>79.841451311349957</v>
      </c>
      <c r="D29" s="612">
        <v>81.657168995470016</v>
      </c>
      <c r="E29" s="612">
        <v>82.594857073559979</v>
      </c>
      <c r="F29" s="612">
        <v>81.057507697649982</v>
      </c>
      <c r="G29" s="612">
        <v>82.332409708830014</v>
      </c>
    </row>
    <row r="30" spans="1:7" s="53" customFormat="1" ht="12" customHeight="1">
      <c r="A30" s="200" t="s">
        <v>860</v>
      </c>
      <c r="B30" s="807">
        <v>0.79352799530000029</v>
      </c>
      <c r="C30" s="807">
        <v>0.78484658131999996</v>
      </c>
      <c r="D30" s="807">
        <v>0.76168330651999994</v>
      </c>
      <c r="E30" s="807">
        <v>0.8875058732200003</v>
      </c>
      <c r="F30" s="807">
        <v>0.97626588120999991</v>
      </c>
      <c r="G30" s="807">
        <v>0.87207542813999994</v>
      </c>
    </row>
    <row r="31" spans="1:7" s="53" customFormat="1" ht="12" customHeight="1">
      <c r="A31" s="200" t="s">
        <v>622</v>
      </c>
      <c r="B31" s="877">
        <v>0</v>
      </c>
      <c r="C31" s="877">
        <v>0</v>
      </c>
      <c r="D31" s="877">
        <v>0</v>
      </c>
      <c r="E31" s="877">
        <v>0</v>
      </c>
      <c r="F31" s="877">
        <v>0</v>
      </c>
      <c r="G31" s="877">
        <v>0</v>
      </c>
    </row>
    <row r="32" spans="1:7" s="53" customFormat="1" ht="12" customHeight="1">
      <c r="A32" s="200" t="s">
        <v>861</v>
      </c>
      <c r="B32" s="807">
        <v>0.67590446762000012</v>
      </c>
      <c r="C32" s="807">
        <v>0.67268353926000002</v>
      </c>
      <c r="D32" s="807">
        <v>0.75251905769000016</v>
      </c>
      <c r="E32" s="807">
        <v>0.88483715918999994</v>
      </c>
      <c r="F32" s="807">
        <v>0.59931145540000008</v>
      </c>
      <c r="G32" s="807">
        <v>0.46327116652999994</v>
      </c>
    </row>
    <row r="33" spans="1:7" s="98" customFormat="1" ht="12" customHeight="1">
      <c r="A33" s="200" t="s">
        <v>862</v>
      </c>
      <c r="B33" s="807">
        <v>9.2088949339400017</v>
      </c>
      <c r="C33" s="807">
        <v>9.4581354775299982</v>
      </c>
      <c r="D33" s="807">
        <v>9.3757842689100013</v>
      </c>
      <c r="E33" s="807">
        <v>9.4494704657999993</v>
      </c>
      <c r="F33" s="807">
        <v>9.8455422528900005</v>
      </c>
      <c r="G33" s="807">
        <v>9.9356219442499984</v>
      </c>
    </row>
    <row r="34" spans="1:7" s="98" customFormat="1" ht="12" customHeight="1">
      <c r="A34" s="200" t="s">
        <v>616</v>
      </c>
      <c r="B34" s="807">
        <v>57.749984100120024</v>
      </c>
      <c r="C34" s="807">
        <v>52.187927027230003</v>
      </c>
      <c r="D34" s="807">
        <v>50.861348926019986</v>
      </c>
      <c r="E34" s="807">
        <v>72.545904325567605</v>
      </c>
      <c r="F34" s="807">
        <v>48.187301898669702</v>
      </c>
      <c r="G34" s="807">
        <v>48.003027798078413</v>
      </c>
    </row>
    <row r="35" spans="1:7" s="98" customFormat="1" ht="12" customHeight="1">
      <c r="A35" s="200" t="s">
        <v>863</v>
      </c>
      <c r="B35" s="807">
        <v>13.323415339109994</v>
      </c>
      <c r="C35" s="807">
        <v>13.628616519419996</v>
      </c>
      <c r="D35" s="807">
        <v>13.659076426570001</v>
      </c>
      <c r="E35" s="807">
        <v>14.440661481690002</v>
      </c>
      <c r="F35" s="807">
        <v>14.672977460240002</v>
      </c>
      <c r="G35" s="807">
        <v>13.517311819119998</v>
      </c>
    </row>
    <row r="36" spans="1:7" s="98" customFormat="1" ht="12" customHeight="1">
      <c r="A36" s="304" t="s">
        <v>864</v>
      </c>
      <c r="B36" s="807">
        <v>12.685317616240003</v>
      </c>
      <c r="C36" s="807">
        <v>14.048696427340005</v>
      </c>
      <c r="D36" s="807">
        <v>13.994992979300005</v>
      </c>
      <c r="E36" s="807">
        <v>13.544858897920003</v>
      </c>
      <c r="F36" s="807">
        <v>13.314662040859996</v>
      </c>
      <c r="G36" s="807">
        <v>11.85780186355</v>
      </c>
    </row>
    <row r="37" spans="1:7" s="98" customFormat="1" ht="12" customHeight="1">
      <c r="A37" s="200" t="s">
        <v>83</v>
      </c>
      <c r="B37" s="807">
        <v>20.655532235099997</v>
      </c>
      <c r="C37" s="807">
        <v>20.584316592420006</v>
      </c>
      <c r="D37" s="807">
        <v>20.313558280229991</v>
      </c>
      <c r="E37" s="807">
        <v>21.696409603430002</v>
      </c>
      <c r="F37" s="807">
        <v>21.721135403569999</v>
      </c>
      <c r="G37" s="807">
        <v>22.006057155169998</v>
      </c>
    </row>
    <row r="38" spans="1:7" s="98" customFormat="1" ht="12" customHeight="1">
      <c r="A38" s="200" t="s">
        <v>82</v>
      </c>
      <c r="B38" s="807">
        <v>18.142606423479997</v>
      </c>
      <c r="C38" s="807">
        <v>18.06049519686</v>
      </c>
      <c r="D38" s="807">
        <v>17.193525980089998</v>
      </c>
      <c r="E38" s="807">
        <v>17.638885615280007</v>
      </c>
      <c r="F38" s="807">
        <v>18.603280836230006</v>
      </c>
      <c r="G38" s="807">
        <v>18.061732160839995</v>
      </c>
    </row>
    <row r="39" spans="1:7" s="98" customFormat="1" ht="12" customHeight="1">
      <c r="A39" s="200" t="s">
        <v>865</v>
      </c>
      <c r="B39" s="807">
        <v>2.4391226964800006</v>
      </c>
      <c r="C39" s="807">
        <v>2.5984783688099995</v>
      </c>
      <c r="D39" s="807">
        <v>2.5591942463799997</v>
      </c>
      <c r="E39" s="807">
        <v>3.1141712620799993</v>
      </c>
      <c r="F39" s="807">
        <v>3.8447445174100028</v>
      </c>
      <c r="G39" s="807">
        <v>3.6912632225899999</v>
      </c>
    </row>
    <row r="40" spans="1:7" s="98" customFormat="1" ht="12" customHeight="1">
      <c r="A40" s="504" t="s">
        <v>250</v>
      </c>
      <c r="B40" s="807">
        <v>11.656850884040004</v>
      </c>
      <c r="C40" s="807">
        <v>11.451411358200003</v>
      </c>
      <c r="D40" s="807">
        <v>11.535189880640006</v>
      </c>
      <c r="E40" s="807">
        <v>12.9293742019</v>
      </c>
      <c r="F40" s="807">
        <v>12.735971049850003</v>
      </c>
      <c r="G40" s="807">
        <v>12.055302417509996</v>
      </c>
    </row>
    <row r="41" spans="1:7" s="98" customFormat="1" ht="12" customHeight="1">
      <c r="A41" s="504" t="s">
        <v>866</v>
      </c>
      <c r="B41" s="807">
        <v>1.5212582999199995</v>
      </c>
      <c r="C41" s="807">
        <v>1.7081532507500006</v>
      </c>
      <c r="D41" s="807">
        <v>1.4075195409499999</v>
      </c>
      <c r="E41" s="807">
        <v>0.8218074831800003</v>
      </c>
      <c r="F41" s="807">
        <v>0.74822384566000011</v>
      </c>
      <c r="G41" s="807">
        <v>1.4276934354299995</v>
      </c>
    </row>
    <row r="42" spans="1:7" s="98" customFormat="1" ht="12" customHeight="1">
      <c r="A42" s="504" t="s">
        <v>157</v>
      </c>
      <c r="B42" s="807">
        <v>39.887712365989998</v>
      </c>
      <c r="C42" s="807">
        <v>41.119203543349983</v>
      </c>
      <c r="D42" s="807">
        <v>41.156502868269996</v>
      </c>
      <c r="E42" s="807">
        <v>42.08601202312002</v>
      </c>
      <c r="F42" s="807">
        <v>42.318577993280002</v>
      </c>
      <c r="G42" s="807">
        <v>39.390595881950006</v>
      </c>
    </row>
    <row r="43" spans="1:7" s="100" customFormat="1" ht="12" customHeight="1">
      <c r="A43" s="761" t="s">
        <v>134</v>
      </c>
      <c r="B43" s="808">
        <v>269.17177424202004</v>
      </c>
      <c r="C43" s="808">
        <v>266.14441519383996</v>
      </c>
      <c r="D43" s="808">
        <v>265.22806475703999</v>
      </c>
      <c r="E43" s="808">
        <v>292.63475546593759</v>
      </c>
      <c r="F43" s="808">
        <v>268.62550233291961</v>
      </c>
      <c r="G43" s="808">
        <v>263.61416400198846</v>
      </c>
    </row>
    <row r="44" spans="1:7" s="100" customFormat="1" ht="12" customHeight="1">
      <c r="A44" s="760" t="s">
        <v>135</v>
      </c>
      <c r="B44" s="807">
        <v>4.5254000822099991</v>
      </c>
      <c r="C44" s="807">
        <v>5.6349743378900001</v>
      </c>
      <c r="D44" s="807">
        <v>5.7719582691900015</v>
      </c>
      <c r="E44" s="807">
        <v>6.2035917812099983</v>
      </c>
      <c r="F44" s="807">
        <v>6.5100121784800002</v>
      </c>
      <c r="G44" s="807">
        <v>6.3792225480000004</v>
      </c>
    </row>
    <row r="45" spans="1:7" s="100" customFormat="1" ht="12" customHeight="1">
      <c r="A45" s="485" t="s">
        <v>725</v>
      </c>
      <c r="B45" s="809">
        <v>273.69717432423005</v>
      </c>
      <c r="C45" s="809">
        <v>271.77938953172998</v>
      </c>
      <c r="D45" s="809">
        <v>271.00002302623</v>
      </c>
      <c r="E45" s="809">
        <v>298.83834724714757</v>
      </c>
      <c r="F45" s="809">
        <v>275.13551451139961</v>
      </c>
      <c r="G45" s="809">
        <v>269.99338654998843</v>
      </c>
    </row>
    <row r="46" spans="1:7" ht="12" customHeight="1"/>
    <row r="47" spans="1:7" s="50" customFormat="1" ht="12.75" customHeight="1">
      <c r="A47" s="726" t="s">
        <v>815</v>
      </c>
    </row>
    <row r="48" spans="1:7" s="53" customFormat="1" ht="11.25" customHeight="1">
      <c r="B48" s="795" t="s">
        <v>2</v>
      </c>
      <c r="C48" s="796" t="s">
        <v>5</v>
      </c>
      <c r="D48" s="795" t="s">
        <v>3</v>
      </c>
      <c r="E48" s="795" t="s">
        <v>6</v>
      </c>
      <c r="F48" s="795" t="s">
        <v>2</v>
      </c>
      <c r="G48" s="796" t="s">
        <v>5</v>
      </c>
    </row>
    <row r="49" spans="1:7" s="53" customFormat="1" ht="11.25" customHeight="1">
      <c r="A49" s="71" t="s">
        <v>11</v>
      </c>
      <c r="B49" s="797" t="s">
        <v>237</v>
      </c>
      <c r="C49" s="797" t="s">
        <v>237</v>
      </c>
      <c r="D49" s="797" t="s">
        <v>233</v>
      </c>
      <c r="E49" s="797" t="s">
        <v>233</v>
      </c>
      <c r="F49" s="797" t="s">
        <v>233</v>
      </c>
      <c r="G49" s="797" t="s">
        <v>233</v>
      </c>
    </row>
    <row r="50" spans="1:7" s="53" customFormat="1" ht="12" customHeight="1">
      <c r="A50" s="561" t="s">
        <v>613</v>
      </c>
      <c r="B50" s="612">
        <v>107.74417521917354</v>
      </c>
      <c r="C50" s="612">
        <v>106.35538420242187</v>
      </c>
      <c r="D50" s="612">
        <v>107.32139561724195</v>
      </c>
      <c r="E50" s="612">
        <v>112.54762300654036</v>
      </c>
      <c r="F50" s="612">
        <v>109.75758421609102</v>
      </c>
      <c r="G50" s="612">
        <v>112.94877331246224</v>
      </c>
    </row>
    <row r="51" spans="1:7" s="53" customFormat="1" ht="12" customHeight="1">
      <c r="A51" s="200" t="s">
        <v>860</v>
      </c>
      <c r="B51" s="807">
        <v>117.19694417143003</v>
      </c>
      <c r="C51" s="807">
        <v>118.00179258580999</v>
      </c>
      <c r="D51" s="807">
        <v>115.82584810413</v>
      </c>
      <c r="E51" s="807">
        <v>122.10745512201999</v>
      </c>
      <c r="F51" s="807">
        <v>131.30881927692002</v>
      </c>
      <c r="G51" s="807">
        <v>126.41972716163002</v>
      </c>
    </row>
    <row r="52" spans="1:7" s="53" customFormat="1" ht="12" customHeight="1">
      <c r="A52" s="200" t="s">
        <v>622</v>
      </c>
      <c r="B52" s="807">
        <v>20.474227966080001</v>
      </c>
      <c r="C52" s="807">
        <v>18.447797128169999</v>
      </c>
      <c r="D52" s="807">
        <v>18.664372724330001</v>
      </c>
      <c r="E52" s="807">
        <v>19.498665987760003</v>
      </c>
      <c r="F52" s="807">
        <v>22.065864913369996</v>
      </c>
      <c r="G52" s="807">
        <v>23.192199949830002</v>
      </c>
    </row>
    <row r="53" spans="1:7" s="53" customFormat="1" ht="12" customHeight="1">
      <c r="A53" s="200" t="s">
        <v>861</v>
      </c>
      <c r="B53" s="807">
        <v>108.15290536645104</v>
      </c>
      <c r="C53" s="807">
        <v>108.26334424396178</v>
      </c>
      <c r="D53" s="807">
        <v>102.95337505890048</v>
      </c>
      <c r="E53" s="807">
        <v>113.30777758598676</v>
      </c>
      <c r="F53" s="807">
        <v>122.05096814494762</v>
      </c>
      <c r="G53" s="807">
        <v>113.00370960124096</v>
      </c>
    </row>
    <row r="54" spans="1:7" s="98" customFormat="1" ht="12" customHeight="1">
      <c r="A54" s="200" t="s">
        <v>862</v>
      </c>
      <c r="B54" s="807">
        <v>43.076405557145527</v>
      </c>
      <c r="C54" s="807">
        <v>41.942094702779777</v>
      </c>
      <c r="D54" s="807">
        <v>41.876895321125787</v>
      </c>
      <c r="E54" s="807">
        <v>44.153308462601068</v>
      </c>
      <c r="F54" s="807">
        <v>45.726950810232935</v>
      </c>
      <c r="G54" s="807">
        <v>36.407316437301276</v>
      </c>
    </row>
    <row r="55" spans="1:7" s="98" customFormat="1" ht="12" customHeight="1">
      <c r="A55" s="200" t="s">
        <v>616</v>
      </c>
      <c r="B55" s="807">
        <v>54.17142666528899</v>
      </c>
      <c r="C55" s="807">
        <v>52.119743667796342</v>
      </c>
      <c r="D55" s="807">
        <v>51.495559114775098</v>
      </c>
      <c r="E55" s="807">
        <v>51.83780570017155</v>
      </c>
      <c r="F55" s="807">
        <v>54.041989615441416</v>
      </c>
      <c r="G55" s="807">
        <v>59.316576648273859</v>
      </c>
    </row>
    <row r="56" spans="1:7" s="98" customFormat="1" ht="12" customHeight="1">
      <c r="A56" s="200" t="s">
        <v>863</v>
      </c>
      <c r="B56" s="807">
        <v>14.359983028300833</v>
      </c>
      <c r="C56" s="807">
        <v>13.356650761136912</v>
      </c>
      <c r="D56" s="807">
        <v>13.211587527765223</v>
      </c>
      <c r="E56" s="807">
        <v>13.188243959957097</v>
      </c>
      <c r="F56" s="807">
        <v>14.418998383454152</v>
      </c>
      <c r="G56" s="807">
        <v>12.073242516880184</v>
      </c>
    </row>
    <row r="57" spans="1:7" s="98" customFormat="1" ht="12" customHeight="1">
      <c r="A57" s="304" t="s">
        <v>864</v>
      </c>
      <c r="B57" s="807">
        <v>26.642376144465551</v>
      </c>
      <c r="C57" s="807">
        <v>26.856189308004065</v>
      </c>
      <c r="D57" s="807">
        <v>25.36118890337228</v>
      </c>
      <c r="E57" s="807">
        <v>24.152546813212364</v>
      </c>
      <c r="F57" s="807">
        <v>24.599216432230428</v>
      </c>
      <c r="G57" s="807">
        <v>23.7597302431837</v>
      </c>
    </row>
    <row r="58" spans="1:7" s="98" customFormat="1" ht="12" customHeight="1">
      <c r="A58" s="200" t="s">
        <v>83</v>
      </c>
      <c r="B58" s="807">
        <v>22.607827103169953</v>
      </c>
      <c r="C58" s="807">
        <v>22.101238107576069</v>
      </c>
      <c r="D58" s="807">
        <v>21.138331231970874</v>
      </c>
      <c r="E58" s="807">
        <v>23.20396183973169</v>
      </c>
      <c r="F58" s="807">
        <v>26.729417131034225</v>
      </c>
      <c r="G58" s="807">
        <v>24.519044299866152</v>
      </c>
    </row>
    <row r="59" spans="1:7" s="98" customFormat="1" ht="12" customHeight="1">
      <c r="A59" s="200" t="s">
        <v>82</v>
      </c>
      <c r="B59" s="807">
        <v>55.195811637642258</v>
      </c>
      <c r="C59" s="807">
        <v>53.358134159930479</v>
      </c>
      <c r="D59" s="807">
        <v>52.375622425712898</v>
      </c>
      <c r="E59" s="807">
        <v>54.299367362726706</v>
      </c>
      <c r="F59" s="807">
        <v>53.364278375805746</v>
      </c>
      <c r="G59" s="807">
        <v>61.434765496935412</v>
      </c>
    </row>
    <row r="60" spans="1:7" s="98" customFormat="1" ht="12" customHeight="1">
      <c r="A60" s="200" t="s">
        <v>865</v>
      </c>
      <c r="B60" s="807">
        <v>24.931504089679972</v>
      </c>
      <c r="C60" s="807">
        <v>22.981664746578261</v>
      </c>
      <c r="D60" s="807">
        <v>21.987653651601153</v>
      </c>
      <c r="E60" s="807">
        <v>22.119487150965448</v>
      </c>
      <c r="F60" s="807">
        <v>23.119657500372099</v>
      </c>
      <c r="G60" s="807">
        <v>23.46558064219634</v>
      </c>
    </row>
    <row r="61" spans="1:7" s="98" customFormat="1" ht="12" customHeight="1">
      <c r="A61" s="504" t="s">
        <v>250</v>
      </c>
      <c r="B61" s="807">
        <v>26.223269244429527</v>
      </c>
      <c r="C61" s="807">
        <v>21.439681439844051</v>
      </c>
      <c r="D61" s="807">
        <v>19.400465323312147</v>
      </c>
      <c r="E61" s="807">
        <v>21.222529196451216</v>
      </c>
      <c r="F61" s="807">
        <v>23.204138573250397</v>
      </c>
      <c r="G61" s="807">
        <v>21.90785116886056</v>
      </c>
    </row>
    <row r="62" spans="1:7" s="98" customFormat="1" ht="12" customHeight="1">
      <c r="A62" s="504" t="s">
        <v>866</v>
      </c>
      <c r="B62" s="807">
        <v>27.526325141092428</v>
      </c>
      <c r="C62" s="807">
        <v>26.120037147144451</v>
      </c>
      <c r="D62" s="807">
        <v>26.059869964008403</v>
      </c>
      <c r="E62" s="807">
        <v>26.292104741002053</v>
      </c>
      <c r="F62" s="807">
        <v>26.507443785065426</v>
      </c>
      <c r="G62" s="807">
        <v>27.860174355693712</v>
      </c>
    </row>
    <row r="63" spans="1:7" s="98" customFormat="1" ht="12" customHeight="1">
      <c r="A63" s="504" t="s">
        <v>157</v>
      </c>
      <c r="B63" s="807">
        <v>16.590607521620125</v>
      </c>
      <c r="C63" s="807">
        <v>16.830398883283738</v>
      </c>
      <c r="D63" s="807">
        <v>18.433971811820495</v>
      </c>
      <c r="E63" s="807">
        <v>17.862991617321576</v>
      </c>
      <c r="F63" s="807">
        <v>18.745834101273427</v>
      </c>
      <c r="G63" s="807">
        <v>16.712853065649998</v>
      </c>
    </row>
    <row r="64" spans="1:7" s="100" customFormat="1" ht="12" customHeight="1">
      <c r="A64" s="761" t="s">
        <v>134</v>
      </c>
      <c r="B64" s="808">
        <v>664.89378885596977</v>
      </c>
      <c r="C64" s="808">
        <v>648.17415108443788</v>
      </c>
      <c r="D64" s="808">
        <v>636.10613678006678</v>
      </c>
      <c r="E64" s="808">
        <v>665.79386854644781</v>
      </c>
      <c r="F64" s="808">
        <v>695.64116125948885</v>
      </c>
      <c r="G64" s="808">
        <v>683.0215449000043</v>
      </c>
    </row>
    <row r="65" spans="1:10" s="100" customFormat="1" ht="12" customHeight="1">
      <c r="A65" s="760" t="s">
        <v>135</v>
      </c>
      <c r="B65" s="807">
        <v>23.055720894349161</v>
      </c>
      <c r="C65" s="807">
        <v>21.238706475998935</v>
      </c>
      <c r="D65" s="807">
        <v>20.442591340612143</v>
      </c>
      <c r="E65" s="807">
        <v>22.20633795761346</v>
      </c>
      <c r="F65" s="807">
        <v>17.850816628130111</v>
      </c>
      <c r="G65" s="807">
        <v>18.631585681095334</v>
      </c>
    </row>
    <row r="66" spans="1:10" s="100" customFormat="1" ht="12" customHeight="1">
      <c r="A66" s="485" t="s">
        <v>725</v>
      </c>
      <c r="B66" s="809">
        <v>687.94950975031895</v>
      </c>
      <c r="C66" s="809">
        <v>669.41285756043681</v>
      </c>
      <c r="D66" s="809">
        <v>656.5487281206789</v>
      </c>
      <c r="E66" s="809">
        <v>688.00020650406123</v>
      </c>
      <c r="F66" s="809">
        <v>713.49197788761899</v>
      </c>
      <c r="G66" s="809">
        <v>701.65313058109962</v>
      </c>
    </row>
    <row r="67" spans="1:10" ht="7.5" customHeight="1"/>
    <row r="68" spans="1:10" s="728" customFormat="1" ht="12.2" customHeight="1">
      <c r="A68" s="923" t="s">
        <v>925</v>
      </c>
      <c r="B68" s="923"/>
      <c r="C68" s="923"/>
      <c r="D68" s="923"/>
      <c r="E68" s="923"/>
      <c r="F68" s="923"/>
      <c r="G68" s="923"/>
      <c r="H68" s="923"/>
      <c r="I68" s="923"/>
      <c r="J68" s="923"/>
    </row>
    <row r="69" spans="1:10" ht="15" customHeight="1">
      <c r="A69" s="924" t="s">
        <v>823</v>
      </c>
      <c r="B69" s="924"/>
      <c r="C69" s="924"/>
      <c r="D69" s="924"/>
      <c r="E69" s="924"/>
      <c r="F69" s="924"/>
      <c r="G69" s="924"/>
      <c r="H69" s="924"/>
      <c r="I69" s="924"/>
      <c r="J69" s="924"/>
    </row>
  </sheetData>
  <mergeCells count="3">
    <mergeCell ref="A68:J68"/>
    <mergeCell ref="A3:H3"/>
    <mergeCell ref="A69:J69"/>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8" width="10.42578125" style="64" customWidth="1"/>
    <col min="19" max="16384" width="10.85546875" style="64"/>
  </cols>
  <sheetData>
    <row r="1" spans="1:10" ht="22.5" customHeight="1">
      <c r="A1" s="346"/>
    </row>
    <row r="2" spans="1:10" s="873" customFormat="1" ht="22.5" customHeight="1">
      <c r="A2" s="872"/>
    </row>
    <row r="3" spans="1:10" s="653" customFormat="1" ht="33" customHeight="1">
      <c r="A3" s="901" t="s">
        <v>819</v>
      </c>
      <c r="B3" s="901"/>
      <c r="C3" s="901"/>
      <c r="D3" s="901"/>
      <c r="E3" s="901"/>
      <c r="F3" s="901"/>
      <c r="G3" s="901"/>
      <c r="H3" s="901"/>
      <c r="I3" s="901"/>
      <c r="J3" s="901"/>
    </row>
    <row r="4" spans="1:10" s="50" customFormat="1" ht="12.75" customHeight="1"/>
    <row r="5" spans="1:10" s="53" customFormat="1" ht="11.25" customHeight="1">
      <c r="A5" s="727" t="s">
        <v>668</v>
      </c>
      <c r="B5" s="795" t="s">
        <v>2</v>
      </c>
      <c r="C5" s="796" t="s">
        <v>5</v>
      </c>
      <c r="D5" s="795" t="s">
        <v>3</v>
      </c>
      <c r="E5" s="795" t="s">
        <v>6</v>
      </c>
      <c r="F5" s="795" t="s">
        <v>2</v>
      </c>
      <c r="G5" s="796" t="s">
        <v>5</v>
      </c>
    </row>
    <row r="6" spans="1:10" s="53" customFormat="1" ht="11.25" customHeight="1">
      <c r="A6" s="71" t="s">
        <v>11</v>
      </c>
      <c r="B6" s="797" t="s">
        <v>237</v>
      </c>
      <c r="C6" s="797" t="s">
        <v>237</v>
      </c>
      <c r="D6" s="797" t="s">
        <v>233</v>
      </c>
      <c r="E6" s="797" t="s">
        <v>233</v>
      </c>
      <c r="F6" s="797" t="s">
        <v>233</v>
      </c>
      <c r="G6" s="797" t="s">
        <v>233</v>
      </c>
    </row>
    <row r="7" spans="1:10" s="53" customFormat="1" ht="12" customHeight="1">
      <c r="A7" s="196" t="s">
        <v>869</v>
      </c>
      <c r="B7" s="502">
        <v>19.251664332929998</v>
      </c>
      <c r="C7" s="502">
        <v>17.717985767839995</v>
      </c>
      <c r="D7" s="502">
        <v>16.459458956229998</v>
      </c>
      <c r="E7" s="502">
        <v>17.84991596843</v>
      </c>
      <c r="F7" s="502">
        <v>12.00605649675</v>
      </c>
      <c r="G7" s="502">
        <v>15.35323470781</v>
      </c>
    </row>
    <row r="8" spans="1:10" s="53" customFormat="1" ht="12" customHeight="1">
      <c r="A8" s="200" t="s">
        <v>612</v>
      </c>
      <c r="B8" s="503">
        <v>21.485478843690004</v>
      </c>
      <c r="C8" s="503">
        <v>21.51747844538</v>
      </c>
      <c r="D8" s="503">
        <v>21.204034330820004</v>
      </c>
      <c r="E8" s="503">
        <v>19.277394271289996</v>
      </c>
      <c r="F8" s="503">
        <v>18.710778788780008</v>
      </c>
      <c r="G8" s="503">
        <v>17.518760967170003</v>
      </c>
    </row>
    <row r="9" spans="1:10" s="53" customFormat="1" ht="12" customHeight="1">
      <c r="A9" s="200" t="s">
        <v>613</v>
      </c>
      <c r="B9" s="503">
        <v>80.175420590310011</v>
      </c>
      <c r="C9" s="503">
        <v>79.651981894969992</v>
      </c>
      <c r="D9" s="503">
        <v>81.320597058040022</v>
      </c>
      <c r="E9" s="503">
        <v>85.72775065227998</v>
      </c>
      <c r="F9" s="503">
        <v>83.611258833239972</v>
      </c>
      <c r="G9" s="503">
        <v>83.993271067099997</v>
      </c>
    </row>
    <row r="10" spans="1:10" s="53" customFormat="1" ht="12" customHeight="1">
      <c r="A10" s="200" t="s">
        <v>614</v>
      </c>
      <c r="B10" s="503">
        <v>16.555771251790002</v>
      </c>
      <c r="C10" s="503">
        <v>15.474104058200002</v>
      </c>
      <c r="D10" s="503">
        <v>17.02670874048</v>
      </c>
      <c r="E10" s="503">
        <v>16.263994216660002</v>
      </c>
      <c r="F10" s="503">
        <v>17.205697192599999</v>
      </c>
      <c r="G10" s="503">
        <v>16.994471218080001</v>
      </c>
    </row>
    <row r="11" spans="1:10" s="98" customFormat="1" ht="12" customHeight="1">
      <c r="A11" s="304" t="s">
        <v>615</v>
      </c>
      <c r="B11" s="503">
        <v>4.8083312790099999</v>
      </c>
      <c r="C11" s="503">
        <v>5.0495864147900003</v>
      </c>
      <c r="D11" s="503">
        <v>5.8372906529600002</v>
      </c>
      <c r="E11" s="503">
        <v>5.7577755607200016</v>
      </c>
      <c r="F11" s="503">
        <v>5.5818706988699986</v>
      </c>
      <c r="G11" s="503">
        <v>4.4387247238600009</v>
      </c>
      <c r="I11" s="53"/>
      <c r="J11" s="53"/>
    </row>
    <row r="12" spans="1:10" s="98" customFormat="1" ht="12" customHeight="1">
      <c r="A12" s="200" t="s">
        <v>250</v>
      </c>
      <c r="B12" s="503">
        <v>22.595523418269998</v>
      </c>
      <c r="C12" s="503">
        <v>19.203273812669998</v>
      </c>
      <c r="D12" s="503">
        <v>18.316141487700001</v>
      </c>
      <c r="E12" s="503">
        <v>21.199541587430001</v>
      </c>
      <c r="F12" s="503">
        <v>22.435559313100001</v>
      </c>
      <c r="G12" s="503">
        <v>23.914945563100005</v>
      </c>
      <c r="I12" s="53"/>
      <c r="J12" s="53"/>
    </row>
    <row r="13" spans="1:10" s="98" customFormat="1" ht="12" customHeight="1">
      <c r="A13" s="200" t="s">
        <v>863</v>
      </c>
      <c r="B13" s="503">
        <v>0</v>
      </c>
      <c r="C13" s="503">
        <v>0</v>
      </c>
      <c r="D13" s="503">
        <v>0</v>
      </c>
      <c r="E13" s="503">
        <v>0</v>
      </c>
      <c r="F13" s="503">
        <v>0</v>
      </c>
      <c r="G13" s="503">
        <v>0</v>
      </c>
      <c r="I13" s="53"/>
      <c r="J13" s="53"/>
    </row>
    <row r="14" spans="1:10" s="98" customFormat="1" ht="12" customHeight="1">
      <c r="A14" s="200" t="s">
        <v>83</v>
      </c>
      <c r="B14" s="503">
        <v>16.822343833790004</v>
      </c>
      <c r="C14" s="503">
        <v>16.331324235410001</v>
      </c>
      <c r="D14" s="503">
        <v>16.356117580829999</v>
      </c>
      <c r="E14" s="503">
        <v>18.064861559280004</v>
      </c>
      <c r="F14" s="503">
        <v>19.668111282889996</v>
      </c>
      <c r="G14" s="503">
        <v>20.865827868260002</v>
      </c>
      <c r="I14" s="53"/>
      <c r="J14" s="53"/>
    </row>
    <row r="15" spans="1:10" s="98" customFormat="1" ht="12" customHeight="1">
      <c r="A15" s="639" t="s">
        <v>616</v>
      </c>
      <c r="B15" s="503">
        <v>19.663302879890001</v>
      </c>
      <c r="C15" s="503">
        <v>18.144996141609997</v>
      </c>
      <c r="D15" s="503">
        <v>17.067451943629997</v>
      </c>
      <c r="E15" s="503">
        <v>15.178344115389999</v>
      </c>
      <c r="F15" s="503">
        <v>15.457121987810002</v>
      </c>
      <c r="G15" s="503">
        <v>17.146690954009998</v>
      </c>
      <c r="I15" s="53"/>
      <c r="J15" s="53"/>
    </row>
    <row r="16" spans="1:10" s="100" customFormat="1" ht="12" customHeight="1">
      <c r="A16" s="485" t="s">
        <v>53</v>
      </c>
      <c r="B16" s="507">
        <v>201.35783642967999</v>
      </c>
      <c r="C16" s="507">
        <v>193.09073077086995</v>
      </c>
      <c r="D16" s="507">
        <v>193.58780075069004</v>
      </c>
      <c r="E16" s="507">
        <v>199.31957793147998</v>
      </c>
      <c r="F16" s="507">
        <v>194.67645459403997</v>
      </c>
      <c r="G16" s="507">
        <v>200.22592706939002</v>
      </c>
    </row>
    <row r="17" spans="1:8" ht="12" customHeight="1">
      <c r="B17" s="763"/>
      <c r="C17" s="763"/>
      <c r="D17" s="763"/>
      <c r="E17" s="763"/>
      <c r="F17" s="763"/>
      <c r="G17" s="763"/>
    </row>
    <row r="18" spans="1:8" s="53" customFormat="1" ht="11.25" customHeight="1">
      <c r="A18" s="727" t="s">
        <v>669</v>
      </c>
      <c r="B18" s="795" t="s">
        <v>2</v>
      </c>
      <c r="C18" s="796" t="s">
        <v>5</v>
      </c>
      <c r="D18" s="795" t="s">
        <v>3</v>
      </c>
      <c r="E18" s="795" t="s">
        <v>6</v>
      </c>
      <c r="F18" s="795" t="s">
        <v>2</v>
      </c>
      <c r="G18" s="796" t="s">
        <v>5</v>
      </c>
    </row>
    <row r="19" spans="1:8" s="53" customFormat="1" ht="11.25" customHeight="1">
      <c r="A19" s="71" t="s">
        <v>11</v>
      </c>
      <c r="B19" s="797" t="s">
        <v>237</v>
      </c>
      <c r="C19" s="797" t="s">
        <v>237</v>
      </c>
      <c r="D19" s="797" t="s">
        <v>233</v>
      </c>
      <c r="E19" s="797" t="s">
        <v>233</v>
      </c>
      <c r="F19" s="797" t="s">
        <v>233</v>
      </c>
      <c r="G19" s="797" t="s">
        <v>233</v>
      </c>
    </row>
    <row r="20" spans="1:8" s="53" customFormat="1" ht="12" customHeight="1">
      <c r="A20" s="196" t="s">
        <v>870</v>
      </c>
      <c r="B20" s="502">
        <v>0</v>
      </c>
      <c r="C20" s="502">
        <v>0</v>
      </c>
      <c r="D20" s="502">
        <v>0</v>
      </c>
      <c r="E20" s="502">
        <v>0</v>
      </c>
      <c r="F20" s="502">
        <v>0</v>
      </c>
      <c r="G20" s="502">
        <v>0</v>
      </c>
    </row>
    <row r="21" spans="1:8" s="53" customFormat="1" ht="12" customHeight="1">
      <c r="A21" s="200" t="s">
        <v>871</v>
      </c>
      <c r="B21" s="503">
        <v>22.635886716079995</v>
      </c>
      <c r="C21" s="503">
        <v>22.531391265630003</v>
      </c>
      <c r="D21" s="503">
        <v>21.780689219839996</v>
      </c>
      <c r="E21" s="503">
        <v>19.401489730670001</v>
      </c>
      <c r="F21" s="503">
        <v>20.258072859719999</v>
      </c>
      <c r="G21" s="503">
        <v>19.834428175470002</v>
      </c>
    </row>
    <row r="22" spans="1:8" s="53" customFormat="1" ht="12" customHeight="1">
      <c r="A22" s="200" t="s">
        <v>872</v>
      </c>
      <c r="B22" s="503">
        <v>17.548944944039999</v>
      </c>
      <c r="C22" s="503">
        <v>16.616505291309998</v>
      </c>
      <c r="D22" s="503">
        <v>15.597275903669999</v>
      </c>
      <c r="E22" s="503">
        <v>14.461346577910001</v>
      </c>
      <c r="F22" s="503">
        <v>17.294469472920003</v>
      </c>
      <c r="G22" s="503">
        <v>14.154194461599999</v>
      </c>
    </row>
    <row r="23" spans="1:8" s="53" customFormat="1" ht="12" customHeight="1">
      <c r="A23" s="200" t="s">
        <v>617</v>
      </c>
      <c r="B23" s="503">
        <v>11.735076113180002</v>
      </c>
      <c r="C23" s="503">
        <v>10.657160628939996</v>
      </c>
      <c r="D23" s="503">
        <v>10.390623236560002</v>
      </c>
      <c r="E23" s="503">
        <v>12.908708049310004</v>
      </c>
      <c r="F23" s="503">
        <v>13.055980227280001</v>
      </c>
      <c r="G23" s="503">
        <v>14.326783562800001</v>
      </c>
    </row>
    <row r="24" spans="1:8" s="98" customFormat="1" ht="12" customHeight="1">
      <c r="A24" s="304" t="s">
        <v>618</v>
      </c>
      <c r="B24" s="503">
        <v>11.52820991984</v>
      </c>
      <c r="C24" s="503">
        <v>10.606923381149999</v>
      </c>
      <c r="D24" s="503">
        <v>10.678808005439999</v>
      </c>
      <c r="E24" s="503">
        <v>7.3685025648</v>
      </c>
      <c r="F24" s="503">
        <v>7.3152903722599998</v>
      </c>
      <c r="G24" s="503">
        <v>7.3905115037599991</v>
      </c>
      <c r="H24" s="53"/>
    </row>
    <row r="25" spans="1:8" s="98" customFormat="1" ht="12" customHeight="1">
      <c r="A25" s="200" t="s">
        <v>620</v>
      </c>
      <c r="B25" s="503">
        <v>18.202428091740003</v>
      </c>
      <c r="C25" s="503">
        <v>17.782936581850002</v>
      </c>
      <c r="D25" s="503">
        <v>16.747114616789997</v>
      </c>
      <c r="E25" s="503">
        <v>15.953849592159999</v>
      </c>
      <c r="F25" s="503">
        <v>16.483474825809999</v>
      </c>
      <c r="G25" s="503">
        <v>17.84052614346</v>
      </c>
      <c r="H25" s="53"/>
    </row>
    <row r="26" spans="1:8" s="98" customFormat="1" ht="12" customHeight="1">
      <c r="A26" s="200" t="s">
        <v>873</v>
      </c>
      <c r="B26" s="503">
        <v>21.763000572470002</v>
      </c>
      <c r="C26" s="503">
        <v>20.525031543210002</v>
      </c>
      <c r="D26" s="503">
        <v>20.142012538900001</v>
      </c>
      <c r="E26" s="503">
        <v>18.811448633469997</v>
      </c>
      <c r="F26" s="503">
        <v>21.071984179699996</v>
      </c>
      <c r="G26" s="503">
        <v>21.243266088230005</v>
      </c>
      <c r="H26" s="53"/>
    </row>
    <row r="27" spans="1:8" s="98" customFormat="1" ht="12" customHeight="1">
      <c r="A27" s="639" t="s">
        <v>619</v>
      </c>
      <c r="B27" s="503">
        <v>13.957825509059997</v>
      </c>
      <c r="C27" s="503">
        <v>13.149295048700001</v>
      </c>
      <c r="D27" s="503">
        <v>11.81691648002</v>
      </c>
      <c r="E27" s="503">
        <v>17.422550235259997</v>
      </c>
      <c r="F27" s="503">
        <v>18.241629128099998</v>
      </c>
      <c r="G27" s="503">
        <v>15.832478526929998</v>
      </c>
      <c r="H27" s="53"/>
    </row>
    <row r="28" spans="1:8" s="100" customFormat="1" ht="12" customHeight="1">
      <c r="A28" s="485" t="s">
        <v>53</v>
      </c>
      <c r="B28" s="507">
        <v>117.37137186641</v>
      </c>
      <c r="C28" s="507">
        <v>111.86924374079001</v>
      </c>
      <c r="D28" s="507">
        <v>107.15344000121999</v>
      </c>
      <c r="E28" s="507">
        <v>106.32789538358</v>
      </c>
      <c r="F28" s="507">
        <v>113.72090106579</v>
      </c>
      <c r="G28" s="507">
        <v>110.62218846224999</v>
      </c>
    </row>
    <row r="29" spans="1:8" ht="12" customHeight="1">
      <c r="B29" s="763"/>
      <c r="C29" s="763"/>
      <c r="D29" s="763"/>
      <c r="E29" s="763"/>
      <c r="F29" s="763"/>
      <c r="G29" s="763"/>
    </row>
    <row r="30" spans="1:8" s="53" customFormat="1" ht="11.25" customHeight="1">
      <c r="A30" s="727" t="s">
        <v>670</v>
      </c>
      <c r="B30" s="795" t="s">
        <v>2</v>
      </c>
      <c r="C30" s="796" t="s">
        <v>5</v>
      </c>
      <c r="D30" s="795" t="s">
        <v>3</v>
      </c>
      <c r="E30" s="795" t="s">
        <v>6</v>
      </c>
      <c r="F30" s="795" t="s">
        <v>2</v>
      </c>
      <c r="G30" s="796" t="s">
        <v>5</v>
      </c>
    </row>
    <row r="31" spans="1:8" s="53" customFormat="1" ht="11.25" customHeight="1">
      <c r="A31" s="71" t="s">
        <v>11</v>
      </c>
      <c r="B31" s="797" t="s">
        <v>237</v>
      </c>
      <c r="C31" s="797" t="s">
        <v>237</v>
      </c>
      <c r="D31" s="797" t="s">
        <v>233</v>
      </c>
      <c r="E31" s="797" t="s">
        <v>233</v>
      </c>
      <c r="F31" s="797" t="s">
        <v>233</v>
      </c>
      <c r="G31" s="797" t="s">
        <v>233</v>
      </c>
    </row>
    <row r="32" spans="1:8" s="53" customFormat="1" ht="12" customHeight="1">
      <c r="A32" s="196" t="s">
        <v>874</v>
      </c>
      <c r="B32" s="502">
        <v>11.477010278550001</v>
      </c>
      <c r="C32" s="502">
        <v>10.14157002456</v>
      </c>
      <c r="D32" s="502">
        <v>9.9840514126200013</v>
      </c>
      <c r="E32" s="502">
        <v>9.8492471002199995</v>
      </c>
      <c r="F32" s="502">
        <v>11.530723173959998</v>
      </c>
      <c r="G32" s="502">
        <v>11.799896196870002</v>
      </c>
    </row>
    <row r="33" spans="1:8" s="53" customFormat="1" ht="12" customHeight="1">
      <c r="A33" s="200" t="s">
        <v>84</v>
      </c>
      <c r="B33" s="503">
        <v>46.704791531790001</v>
      </c>
      <c r="C33" s="503">
        <v>42.654313211169992</v>
      </c>
      <c r="D33" s="503">
        <v>40.605595842299998</v>
      </c>
      <c r="E33" s="503">
        <v>45.987451282609996</v>
      </c>
      <c r="F33" s="503">
        <v>50.972938586729995</v>
      </c>
      <c r="G33" s="503">
        <v>50.807320753859983</v>
      </c>
    </row>
    <row r="34" spans="1:8" s="53" customFormat="1" ht="12" customHeight="1">
      <c r="A34" s="200" t="s">
        <v>875</v>
      </c>
      <c r="B34" s="503">
        <v>19.54159419414</v>
      </c>
      <c r="C34" s="503">
        <v>22.148943382790005</v>
      </c>
      <c r="D34" s="503">
        <v>20.898102953269998</v>
      </c>
      <c r="E34" s="503">
        <v>23.80242118572</v>
      </c>
      <c r="F34" s="503">
        <v>23.556834080370002</v>
      </c>
      <c r="G34" s="503">
        <v>23.223873995219996</v>
      </c>
    </row>
    <row r="35" spans="1:8" s="98" customFormat="1" ht="12" customHeight="1">
      <c r="A35" s="200" t="s">
        <v>876</v>
      </c>
      <c r="B35" s="503">
        <v>35.367135398949998</v>
      </c>
      <c r="C35" s="503">
        <v>34.218488302749996</v>
      </c>
      <c r="D35" s="503">
        <v>34.740053489149993</v>
      </c>
      <c r="E35" s="503">
        <v>37.761868518759997</v>
      </c>
      <c r="F35" s="503">
        <v>40.654536292530004</v>
      </c>
      <c r="G35" s="503">
        <v>38.056240546280009</v>
      </c>
      <c r="H35" s="53"/>
    </row>
    <row r="36" spans="1:8" s="98" customFormat="1" ht="12" customHeight="1">
      <c r="A36" s="639" t="s">
        <v>621</v>
      </c>
      <c r="B36" s="503">
        <v>8.6822478700400012</v>
      </c>
      <c r="C36" s="503">
        <v>7.9157959848500008</v>
      </c>
      <c r="D36" s="503">
        <v>5.4032132778899999</v>
      </c>
      <c r="E36" s="503">
        <v>5.22675223299</v>
      </c>
      <c r="F36" s="503">
        <v>2.909482400129999</v>
      </c>
      <c r="G36" s="503">
        <v>1.4713553187599961</v>
      </c>
      <c r="H36" s="53"/>
    </row>
    <row r="37" spans="1:8" s="100" customFormat="1" ht="12" customHeight="1">
      <c r="A37" s="485" t="s">
        <v>53</v>
      </c>
      <c r="B37" s="507">
        <v>121.77277927347001</v>
      </c>
      <c r="C37" s="507">
        <v>117.07911090611999</v>
      </c>
      <c r="D37" s="507">
        <v>111.63101697523</v>
      </c>
      <c r="E37" s="507">
        <v>122.62774032029999</v>
      </c>
      <c r="F37" s="507">
        <v>129.62451453372</v>
      </c>
      <c r="G37" s="507">
        <v>125.35868681098998</v>
      </c>
    </row>
    <row r="38" spans="1:8" ht="12" customHeight="1">
      <c r="B38" s="763"/>
      <c r="C38" s="763"/>
      <c r="D38" s="763"/>
      <c r="E38" s="763"/>
      <c r="F38" s="763"/>
      <c r="G38" s="763"/>
    </row>
    <row r="39" spans="1:8" s="50" customFormat="1" ht="12.75" customHeight="1">
      <c r="A39" s="727" t="s">
        <v>737</v>
      </c>
    </row>
    <row r="40" spans="1:8" s="53" customFormat="1" ht="11.25" customHeight="1">
      <c r="A40" s="727" t="s">
        <v>738</v>
      </c>
      <c r="B40" s="795" t="s">
        <v>2</v>
      </c>
      <c r="C40" s="796" t="s">
        <v>5</v>
      </c>
      <c r="D40" s="795" t="s">
        <v>3</v>
      </c>
      <c r="E40" s="795" t="s">
        <v>6</v>
      </c>
      <c r="F40" s="795" t="s">
        <v>2</v>
      </c>
      <c r="G40" s="796" t="s">
        <v>5</v>
      </c>
    </row>
    <row r="41" spans="1:8" s="53" customFormat="1" ht="11.25" customHeight="1">
      <c r="A41" s="71" t="s">
        <v>11</v>
      </c>
      <c r="B41" s="797" t="s">
        <v>237</v>
      </c>
      <c r="C41" s="797" t="s">
        <v>237</v>
      </c>
      <c r="D41" s="797" t="s">
        <v>233</v>
      </c>
      <c r="E41" s="797" t="s">
        <v>233</v>
      </c>
      <c r="F41" s="797" t="s">
        <v>233</v>
      </c>
      <c r="G41" s="797" t="s">
        <v>233</v>
      </c>
    </row>
    <row r="42" spans="1:8" s="53" customFormat="1" ht="12" customHeight="1">
      <c r="A42" s="196" t="s">
        <v>877</v>
      </c>
      <c r="B42" s="502">
        <v>15.818909773740002</v>
      </c>
      <c r="C42" s="502">
        <v>16.179098924729999</v>
      </c>
      <c r="D42" s="502">
        <v>17.047508047619999</v>
      </c>
      <c r="E42" s="502">
        <v>17.1524635283</v>
      </c>
      <c r="F42" s="502">
        <v>18.471195802439993</v>
      </c>
      <c r="G42" s="502">
        <v>18.684095763459997</v>
      </c>
    </row>
    <row r="43" spans="1:8" s="53" customFormat="1" ht="12" customHeight="1">
      <c r="A43" s="200" t="s">
        <v>878</v>
      </c>
      <c r="B43" s="503">
        <v>24.714712271459994</v>
      </c>
      <c r="C43" s="503">
        <v>25.792197674659999</v>
      </c>
      <c r="D43" s="503">
        <v>25.299777946449996</v>
      </c>
      <c r="E43" s="503">
        <v>25.440037714300004</v>
      </c>
      <c r="F43" s="503">
        <v>27.288724404050001</v>
      </c>
      <c r="G43" s="503">
        <v>26.466990450160001</v>
      </c>
    </row>
    <row r="44" spans="1:8" s="53" customFormat="1" ht="12" customHeight="1">
      <c r="A44" s="200" t="s">
        <v>879</v>
      </c>
      <c r="B44" s="503">
        <v>16.664605898320001</v>
      </c>
      <c r="C44" s="503">
        <v>16.790511642260004</v>
      </c>
      <c r="D44" s="503">
        <v>16.872323235370004</v>
      </c>
      <c r="E44" s="503">
        <v>17.391776243630002</v>
      </c>
      <c r="F44" s="503">
        <v>18.68833488812</v>
      </c>
      <c r="G44" s="503">
        <v>18.04260746368</v>
      </c>
    </row>
    <row r="45" spans="1:8" s="53" customFormat="1" ht="12" customHeight="1">
      <c r="A45" s="200" t="s">
        <v>880</v>
      </c>
      <c r="B45" s="503">
        <v>6.9944573246699999</v>
      </c>
      <c r="C45" s="503">
        <v>6.46803683104</v>
      </c>
      <c r="D45" s="503">
        <v>6.4269493829699993</v>
      </c>
      <c r="E45" s="503">
        <v>6.7803610517599999</v>
      </c>
      <c r="F45" s="503">
        <v>7.0514430800300003</v>
      </c>
      <c r="G45" s="503">
        <v>6.7683214523099995</v>
      </c>
    </row>
    <row r="46" spans="1:8" s="53" customFormat="1" ht="12" customHeight="1">
      <c r="A46" s="200" t="s">
        <v>881</v>
      </c>
      <c r="B46" s="503">
        <v>21.04703346286</v>
      </c>
      <c r="C46" s="503">
        <v>21.831798783979998</v>
      </c>
      <c r="D46" s="503">
        <v>21.672929458780001</v>
      </c>
      <c r="E46" s="503">
        <v>21.735427348520002</v>
      </c>
      <c r="F46" s="503">
        <v>23.905740204969995</v>
      </c>
      <c r="G46" s="503">
        <v>24.113185645100003</v>
      </c>
    </row>
    <row r="47" spans="1:8" s="53" customFormat="1" ht="12" customHeight="1">
      <c r="A47" s="200" t="s">
        <v>882</v>
      </c>
      <c r="B47" s="503">
        <v>23.826230514460001</v>
      </c>
      <c r="C47" s="503">
        <v>23.584676671769998</v>
      </c>
      <c r="D47" s="503">
        <v>23.058455333119998</v>
      </c>
      <c r="E47" s="503">
        <v>24.765500188840001</v>
      </c>
      <c r="F47" s="503">
        <v>25.73661125736</v>
      </c>
      <c r="G47" s="503">
        <v>22.688125102499999</v>
      </c>
    </row>
    <row r="48" spans="1:8" s="53" customFormat="1" ht="12" customHeight="1">
      <c r="A48" s="200" t="s">
        <v>622</v>
      </c>
      <c r="B48" s="503">
        <v>8.997217688380001</v>
      </c>
      <c r="C48" s="503">
        <v>8.3062271029399977</v>
      </c>
      <c r="D48" s="503">
        <v>8.6803213116200002</v>
      </c>
      <c r="E48" s="503">
        <v>9.6494188878999996</v>
      </c>
      <c r="F48" s="503">
        <v>10.535141738329999</v>
      </c>
      <c r="G48" s="503">
        <v>11.381983812859998</v>
      </c>
    </row>
    <row r="49" spans="1:8" s="53" customFormat="1" ht="12" customHeight="1">
      <c r="A49" s="200" t="s">
        <v>883</v>
      </c>
      <c r="B49" s="503">
        <v>40.250446772389999</v>
      </c>
      <c r="C49" s="503">
        <v>42.022693118269984</v>
      </c>
      <c r="D49" s="503">
        <v>41.162912451030003</v>
      </c>
      <c r="E49" s="503">
        <v>43.688973062899997</v>
      </c>
      <c r="F49" s="503">
        <v>48.483260121090012</v>
      </c>
      <c r="G49" s="503">
        <v>46.244738329309996</v>
      </c>
    </row>
    <row r="50" spans="1:8" s="53" customFormat="1" ht="12" customHeight="1">
      <c r="A50" s="200" t="s">
        <v>884</v>
      </c>
      <c r="B50" s="503">
        <v>7.50381356761</v>
      </c>
      <c r="C50" s="503">
        <v>7.8265178421099995</v>
      </c>
      <c r="D50" s="503">
        <v>7.5080494015099983</v>
      </c>
      <c r="E50" s="503">
        <v>8.2132103977300002</v>
      </c>
      <c r="F50" s="503">
        <v>6.1942588033900012</v>
      </c>
      <c r="G50" s="503">
        <v>5.9615149494299988</v>
      </c>
    </row>
    <row r="51" spans="1:8" s="98" customFormat="1" ht="12" customHeight="1">
      <c r="A51" s="200" t="s">
        <v>885</v>
      </c>
      <c r="B51" s="503">
        <v>13.713352962080002</v>
      </c>
      <c r="C51" s="503">
        <v>11.448608960280001</v>
      </c>
      <c r="D51" s="503">
        <v>9.41822959934</v>
      </c>
      <c r="E51" s="503">
        <v>12.516961148670003</v>
      </c>
      <c r="F51" s="503">
        <v>14.18711319682</v>
      </c>
      <c r="G51" s="503">
        <v>11.043366135629999</v>
      </c>
      <c r="H51" s="53"/>
    </row>
    <row r="52" spans="1:8" s="98" customFormat="1" ht="12" customHeight="1">
      <c r="A52" s="200" t="s">
        <v>886</v>
      </c>
      <c r="B52" s="503">
        <v>6.0387907461300001</v>
      </c>
      <c r="C52" s="503">
        <v>6.0950090799200005</v>
      </c>
      <c r="D52" s="503">
        <v>5.8916645435800001</v>
      </c>
      <c r="E52" s="503">
        <v>6.2832171559399992</v>
      </c>
      <c r="F52" s="503">
        <v>6.7008225696199997</v>
      </c>
      <c r="G52" s="503">
        <v>5.7452504000699998</v>
      </c>
      <c r="H52" s="53"/>
    </row>
    <row r="53" spans="1:8" s="100" customFormat="1" ht="12" customHeight="1">
      <c r="A53" s="485" t="s">
        <v>53</v>
      </c>
      <c r="B53" s="507">
        <v>185.56957098209998</v>
      </c>
      <c r="C53" s="507">
        <v>186.34537663195999</v>
      </c>
      <c r="D53" s="507">
        <v>183.03912071138998</v>
      </c>
      <c r="E53" s="507">
        <v>193.61734672849002</v>
      </c>
      <c r="F53" s="507">
        <v>207.24264606622</v>
      </c>
      <c r="G53" s="507">
        <v>197.14017950451</v>
      </c>
    </row>
    <row r="54" spans="1:8" ht="12" customHeight="1">
      <c r="B54" s="763"/>
      <c r="C54" s="763"/>
      <c r="D54" s="763"/>
      <c r="E54" s="763"/>
      <c r="F54" s="763"/>
      <c r="G54" s="763"/>
    </row>
    <row r="55" spans="1:8" s="53" customFormat="1" ht="11.25" customHeight="1">
      <c r="A55" s="727" t="s">
        <v>671</v>
      </c>
      <c r="B55" s="795" t="s">
        <v>2</v>
      </c>
      <c r="C55" s="796" t="s">
        <v>5</v>
      </c>
      <c r="D55" s="795" t="s">
        <v>3</v>
      </c>
      <c r="E55" s="795" t="s">
        <v>6</v>
      </c>
      <c r="F55" s="795" t="s">
        <v>2</v>
      </c>
      <c r="G55" s="796" t="s">
        <v>5</v>
      </c>
    </row>
    <row r="56" spans="1:8" s="53" customFormat="1" ht="11.25" customHeight="1">
      <c r="A56" s="71" t="s">
        <v>11</v>
      </c>
      <c r="B56" s="797" t="s">
        <v>237</v>
      </c>
      <c r="C56" s="797" t="s">
        <v>237</v>
      </c>
      <c r="D56" s="797" t="s">
        <v>233</v>
      </c>
      <c r="E56" s="797" t="s">
        <v>233</v>
      </c>
      <c r="F56" s="797" t="s">
        <v>233</v>
      </c>
      <c r="G56" s="797" t="s">
        <v>233</v>
      </c>
    </row>
    <row r="57" spans="1:8" s="53" customFormat="1" ht="12" customHeight="1">
      <c r="A57" s="196" t="s">
        <v>157</v>
      </c>
      <c r="B57" s="502">
        <v>27.524325141765644</v>
      </c>
      <c r="C57" s="502">
        <v>26.118037146404969</v>
      </c>
      <c r="D57" s="502">
        <v>26.057182463316039</v>
      </c>
      <c r="E57" s="502">
        <v>26.289745772742979</v>
      </c>
      <c r="F57" s="502">
        <v>26.505443784581892</v>
      </c>
      <c r="G57" s="502">
        <v>26.812897023195511</v>
      </c>
    </row>
    <row r="58" spans="1:8" s="53" customFormat="1" ht="12" customHeight="1">
      <c r="A58" s="200" t="s">
        <v>72</v>
      </c>
      <c r="B58" s="503">
        <v>7.2645290233687305</v>
      </c>
      <c r="C58" s="503">
        <v>8.7240855185621378</v>
      </c>
      <c r="D58" s="503">
        <v>8.6987028603136096</v>
      </c>
      <c r="E58" s="503">
        <v>9.7649468845354122</v>
      </c>
      <c r="F58" s="503">
        <v>9.3469898778464096</v>
      </c>
      <c r="G58" s="503">
        <v>9.6279020478686448</v>
      </c>
    </row>
    <row r="59" spans="1:8" s="53" customFormat="1" ht="12" customHeight="1">
      <c r="A59" s="304" t="s">
        <v>82</v>
      </c>
      <c r="B59" s="503">
        <v>5.6717793930719189</v>
      </c>
      <c r="C59" s="503">
        <v>5.7893378763504035</v>
      </c>
      <c r="D59" s="503">
        <v>5.9115754991218079</v>
      </c>
      <c r="E59" s="503">
        <v>6.8151351867225296</v>
      </c>
      <c r="F59" s="503">
        <v>6.8628560925000359</v>
      </c>
      <c r="G59" s="503">
        <v>6.867535183356118</v>
      </c>
    </row>
    <row r="60" spans="1:8" s="53" customFormat="1" ht="12" customHeight="1">
      <c r="A60" s="200" t="s">
        <v>250</v>
      </c>
      <c r="B60" s="503">
        <v>3.4097191668379314</v>
      </c>
      <c r="C60" s="503">
        <v>3.4235426365200299</v>
      </c>
      <c r="D60" s="503">
        <v>3.391251831782744</v>
      </c>
      <c r="E60" s="503">
        <v>3.4626978497540657</v>
      </c>
      <c r="F60" s="503">
        <v>2.3704568237278889</v>
      </c>
      <c r="G60" s="503">
        <v>2.2849667586250693</v>
      </c>
    </row>
    <row r="61" spans="1:8" s="53" customFormat="1" ht="12" customHeight="1">
      <c r="A61" s="200" t="s">
        <v>83</v>
      </c>
      <c r="B61" s="503">
        <v>4.178508149591682</v>
      </c>
      <c r="C61" s="503">
        <v>4.0715318482201939</v>
      </c>
      <c r="D61" s="503">
        <v>4.3365347663256948</v>
      </c>
      <c r="E61" s="503">
        <v>4.8424407842574988</v>
      </c>
      <c r="F61" s="503">
        <v>5.2446262571338007</v>
      </c>
      <c r="G61" s="503">
        <v>5.518923151136252</v>
      </c>
    </row>
    <row r="62" spans="1:8" s="53" customFormat="1" ht="12" customHeight="1">
      <c r="A62" s="200" t="s">
        <v>89</v>
      </c>
      <c r="B62" s="503">
        <v>2.2004233680406693</v>
      </c>
      <c r="C62" s="503">
        <v>2.1118784445992183</v>
      </c>
      <c r="D62" s="503">
        <v>2.0809914033196866</v>
      </c>
      <c r="E62" s="503">
        <v>2.1174588713368507</v>
      </c>
      <c r="F62" s="503">
        <v>1.9532634295556335</v>
      </c>
      <c r="G62" s="503">
        <v>1.8608101401038653</v>
      </c>
    </row>
    <row r="63" spans="1:8" s="98" customFormat="1" ht="12" customHeight="1">
      <c r="A63" s="200" t="s">
        <v>96</v>
      </c>
      <c r="B63" s="503">
        <v>4.3426371621298667</v>
      </c>
      <c r="C63" s="503">
        <v>4.0717739920606766</v>
      </c>
      <c r="D63" s="503">
        <v>4.065463743715358</v>
      </c>
      <c r="E63" s="503">
        <v>4.0177829974721471</v>
      </c>
      <c r="F63" s="503">
        <v>5.0324694970921211</v>
      </c>
      <c r="G63" s="503">
        <v>4.5582960826376713</v>
      </c>
      <c r="H63" s="53"/>
    </row>
    <row r="64" spans="1:8" s="98" customFormat="1" ht="12" customHeight="1">
      <c r="A64" s="639" t="s">
        <v>90</v>
      </c>
      <c r="B64" s="503">
        <v>4.3970882964866211</v>
      </c>
      <c r="C64" s="503">
        <v>3.0554771862513266</v>
      </c>
      <c r="D64" s="503">
        <v>3.0974035298206855</v>
      </c>
      <c r="E64" s="503">
        <v>3.4280958510882584</v>
      </c>
      <c r="F64" s="503">
        <v>4.8413778036334429</v>
      </c>
      <c r="G64" s="503">
        <v>4.811683081636688</v>
      </c>
      <c r="H64" s="53"/>
    </row>
    <row r="65" spans="1:7" s="100" customFormat="1" ht="12" customHeight="1">
      <c r="A65" s="485" t="s">
        <v>53</v>
      </c>
      <c r="B65" s="507">
        <v>58.989009701293071</v>
      </c>
      <c r="C65" s="507">
        <v>57.365664648968945</v>
      </c>
      <c r="D65" s="507">
        <v>57.63910609771564</v>
      </c>
      <c r="E65" s="507">
        <v>60.738304197909734</v>
      </c>
      <c r="F65" s="507">
        <v>62.157483566071221</v>
      </c>
      <c r="G65" s="507">
        <v>62.343013468559825</v>
      </c>
    </row>
  </sheetData>
  <mergeCells count="1">
    <mergeCell ref="A3:J3"/>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zoomScale="150" zoomScaleNormal="150" zoomScaleSheetLayoutView="110" workbookViewId="0"/>
  </sheetViews>
  <sheetFormatPr baseColWidth="10" defaultColWidth="9.140625" defaultRowHeight="22.5" customHeight="1"/>
  <cols>
    <col min="1" max="1" width="35.28515625" style="64" customWidth="1"/>
    <col min="2" max="10" width="6.42578125" style="64" customWidth="1"/>
    <col min="11" max="16384" width="9.140625" style="64"/>
  </cols>
  <sheetData>
    <row r="1" spans="1:10" ht="22.5" customHeight="1">
      <c r="A1" s="346"/>
    </row>
    <row r="2" spans="1:10" s="873" customFormat="1" ht="22.5" customHeight="1">
      <c r="A2" s="872"/>
    </row>
    <row r="3" spans="1:10" s="653" customFormat="1" ht="18.75" customHeight="1">
      <c r="A3" s="911" t="s">
        <v>732</v>
      </c>
      <c r="B3" s="911"/>
      <c r="C3" s="911"/>
      <c r="D3" s="911"/>
      <c r="E3" s="911"/>
      <c r="F3" s="911"/>
      <c r="G3" s="911"/>
      <c r="H3" s="911"/>
      <c r="I3" s="911"/>
      <c r="J3" s="911"/>
    </row>
    <row r="4" spans="1:10" s="50" customFormat="1" ht="12.75" customHeight="1"/>
    <row r="5" spans="1:10" s="53" customFormat="1" ht="11.25" customHeight="1">
      <c r="A5" s="473"/>
      <c r="B5" s="184" t="s">
        <v>2</v>
      </c>
      <c r="C5" s="184" t="s">
        <v>5</v>
      </c>
      <c r="D5" s="184" t="s">
        <v>3</v>
      </c>
      <c r="E5" s="185" t="s">
        <v>6</v>
      </c>
      <c r="F5" s="184" t="s">
        <v>2</v>
      </c>
      <c r="G5" s="184" t="s">
        <v>5</v>
      </c>
    </row>
    <row r="6" spans="1:10" s="53" customFormat="1" ht="12" customHeight="1">
      <c r="A6" s="71" t="s">
        <v>11</v>
      </c>
      <c r="B6" s="474" t="s">
        <v>237</v>
      </c>
      <c r="C6" s="475" t="s">
        <v>237</v>
      </c>
      <c r="D6" s="475" t="s">
        <v>233</v>
      </c>
      <c r="E6" s="474" t="s">
        <v>233</v>
      </c>
      <c r="F6" s="474" t="s">
        <v>233</v>
      </c>
      <c r="G6" s="474" t="s">
        <v>233</v>
      </c>
    </row>
    <row r="7" spans="1:10" s="53" customFormat="1" ht="13.5" customHeight="1">
      <c r="A7" s="651" t="s">
        <v>632</v>
      </c>
      <c r="B7" s="477"/>
      <c r="C7" s="477"/>
      <c r="D7" s="477"/>
      <c r="E7" s="477"/>
      <c r="F7" s="477"/>
      <c r="G7" s="477"/>
    </row>
    <row r="8" spans="1:10" s="53" customFormat="1" ht="12" customHeight="1">
      <c r="A8" s="648" t="s">
        <v>924</v>
      </c>
      <c r="B8" s="798">
        <v>580.88608565739014</v>
      </c>
      <c r="C8" s="798">
        <v>575.94242250471984</v>
      </c>
      <c r="D8" s="798">
        <v>554.37185865490005</v>
      </c>
      <c r="E8" s="798">
        <v>517.07212679792872</v>
      </c>
      <c r="F8" s="798">
        <v>517.61092178317551</v>
      </c>
      <c r="G8" s="798">
        <v>512.58389705328</v>
      </c>
    </row>
    <row r="9" spans="1:10" s="53" customFormat="1" ht="12" customHeight="1">
      <c r="A9" s="648" t="s">
        <v>812</v>
      </c>
      <c r="B9" s="798">
        <v>147.28421475410997</v>
      </c>
      <c r="C9" s="798">
        <v>145.14634432506</v>
      </c>
      <c r="D9" s="798">
        <v>140.26563213808996</v>
      </c>
      <c r="E9" s="798">
        <v>157.24901414258008</v>
      </c>
      <c r="F9" s="798">
        <v>149.92583567282006</v>
      </c>
      <c r="G9" s="798">
        <v>148.36597908199988</v>
      </c>
    </row>
    <row r="10" spans="1:10" s="53" customFormat="1" ht="12" customHeight="1">
      <c r="A10" s="648" t="s">
        <v>816</v>
      </c>
      <c r="B10" s="798">
        <v>383.99668314607266</v>
      </c>
      <c r="C10" s="798">
        <v>371.18742315362766</v>
      </c>
      <c r="D10" s="798">
        <v>362.86471802740851</v>
      </c>
      <c r="E10" s="798">
        <v>381.72098339970353</v>
      </c>
      <c r="F10" s="798">
        <v>384.62965193474099</v>
      </c>
      <c r="G10" s="798">
        <v>380.74679728641365</v>
      </c>
    </row>
    <row r="11" spans="1:10" s="53" customFormat="1" ht="12" customHeight="1">
      <c r="A11" s="650" t="s">
        <v>652</v>
      </c>
      <c r="B11" s="799">
        <v>1112.1669835575726</v>
      </c>
      <c r="C11" s="799">
        <v>1092.2761899834074</v>
      </c>
      <c r="D11" s="799">
        <v>1057.5022088203984</v>
      </c>
      <c r="E11" s="799">
        <v>1056.0421243402125</v>
      </c>
      <c r="F11" s="799">
        <v>1052.1664093907366</v>
      </c>
      <c r="G11" s="799">
        <v>1041.6966734216935</v>
      </c>
    </row>
    <row r="12" spans="1:10" s="53" customFormat="1" ht="13.5" customHeight="1">
      <c r="A12" s="651" t="s">
        <v>633</v>
      </c>
      <c r="B12" s="800"/>
      <c r="C12" s="800"/>
      <c r="D12" s="800"/>
      <c r="E12" s="800"/>
      <c r="F12" s="800"/>
      <c r="G12" s="800"/>
    </row>
    <row r="13" spans="1:10" s="53" customFormat="1" ht="12" customHeight="1">
      <c r="A13" s="648" t="s">
        <v>924</v>
      </c>
      <c r="B13" s="798">
        <v>172.43637019890002</v>
      </c>
      <c r="C13" s="798">
        <v>173.57223634115999</v>
      </c>
      <c r="D13" s="798">
        <v>179.12859817515996</v>
      </c>
      <c r="E13" s="798">
        <v>193.33580941122</v>
      </c>
      <c r="F13" s="798">
        <v>199.00557392689998</v>
      </c>
      <c r="G13" s="798">
        <v>187.64690822911004</v>
      </c>
    </row>
    <row r="14" spans="1:10" s="53" customFormat="1" ht="12" customHeight="1">
      <c r="A14" s="648" t="s">
        <v>812</v>
      </c>
      <c r="B14" s="798">
        <v>102.21596142712983</v>
      </c>
      <c r="C14" s="798">
        <v>101.16038243258005</v>
      </c>
      <c r="D14" s="798">
        <v>103.98210738922006</v>
      </c>
      <c r="E14" s="798">
        <v>109.04789291058016</v>
      </c>
      <c r="F14" s="798">
        <v>105.27274500501998</v>
      </c>
      <c r="G14" s="798">
        <v>100.48947043189003</v>
      </c>
    </row>
    <row r="15" spans="1:10" s="53" customFormat="1" ht="12" customHeight="1">
      <c r="A15" s="648" t="s">
        <v>816</v>
      </c>
      <c r="B15" s="798">
        <v>245.27351824926237</v>
      </c>
      <c r="C15" s="798">
        <v>240.49876214433303</v>
      </c>
      <c r="D15" s="798">
        <v>238.61514438922049</v>
      </c>
      <c r="E15" s="798">
        <v>255.07465243882706</v>
      </c>
      <c r="F15" s="798">
        <v>274.81743217188881</v>
      </c>
      <c r="G15" s="798">
        <v>272.36263406078581</v>
      </c>
    </row>
    <row r="16" spans="1:10" s="53" customFormat="1" ht="12" customHeight="1">
      <c r="A16" s="650" t="s">
        <v>652</v>
      </c>
      <c r="B16" s="799">
        <v>519.92584987529222</v>
      </c>
      <c r="C16" s="799">
        <v>515.23138091807311</v>
      </c>
      <c r="D16" s="799">
        <v>521.72584995360057</v>
      </c>
      <c r="E16" s="799">
        <v>557.45835476062723</v>
      </c>
      <c r="F16" s="799">
        <v>579.09575110380877</v>
      </c>
      <c r="G16" s="799">
        <v>560.4990127217859</v>
      </c>
    </row>
    <row r="17" spans="1:7" s="53" customFormat="1" ht="13.5" customHeight="1">
      <c r="A17" s="651" t="s">
        <v>719</v>
      </c>
      <c r="B17" s="800"/>
      <c r="C17" s="800"/>
      <c r="D17" s="800"/>
      <c r="E17" s="800"/>
      <c r="F17" s="800"/>
      <c r="G17" s="800"/>
    </row>
    <row r="18" spans="1:7" s="53" customFormat="1" ht="12" customHeight="1">
      <c r="A18" s="648" t="s">
        <v>924</v>
      </c>
      <c r="B18" s="798">
        <v>22.42389395771</v>
      </c>
      <c r="C18" s="798">
        <v>21.549434306970003</v>
      </c>
      <c r="D18" s="798">
        <v>24.075465594260002</v>
      </c>
      <c r="E18" s="798">
        <v>21.967134135049996</v>
      </c>
      <c r="F18" s="798">
        <v>25.43211398695</v>
      </c>
      <c r="G18" s="798">
        <v>23.017808058379998</v>
      </c>
    </row>
    <row r="19" spans="1:7" s="53" customFormat="1" ht="12" customHeight="1">
      <c r="A19" s="648" t="s">
        <v>812</v>
      </c>
      <c r="B19" s="798">
        <v>19.897586038850005</v>
      </c>
      <c r="C19" s="798">
        <v>21.186636612620003</v>
      </c>
      <c r="D19" s="798">
        <v>22.404476956059987</v>
      </c>
      <c r="E19" s="798">
        <v>28.586685866220012</v>
      </c>
      <c r="F19" s="798">
        <v>15.908975147009997</v>
      </c>
      <c r="G19" s="798">
        <v>17.372503586169987</v>
      </c>
    </row>
    <row r="20" spans="1:7" s="53" customFormat="1" ht="12" customHeight="1">
      <c r="A20" s="648" t="s">
        <v>816</v>
      </c>
      <c r="B20" s="798">
        <v>37.952713200460181</v>
      </c>
      <c r="C20" s="798">
        <v>40.218599223725931</v>
      </c>
      <c r="D20" s="798">
        <v>38.320786001118869</v>
      </c>
      <c r="E20" s="798">
        <v>34.645266691681947</v>
      </c>
      <c r="F20" s="798">
        <v>36.599275260132863</v>
      </c>
      <c r="G20" s="798">
        <v>31.9570220194942</v>
      </c>
    </row>
    <row r="21" spans="1:7" s="53" customFormat="1" ht="12" customHeight="1">
      <c r="A21" s="650" t="s">
        <v>652</v>
      </c>
      <c r="B21" s="799">
        <v>80.274193197020182</v>
      </c>
      <c r="C21" s="799">
        <v>82.954670143315937</v>
      </c>
      <c r="D21" s="799">
        <v>84.800728551438851</v>
      </c>
      <c r="E21" s="799">
        <v>85.199086692951965</v>
      </c>
      <c r="F21" s="799">
        <v>77.940364394092853</v>
      </c>
      <c r="G21" s="799">
        <v>72.347333664044186</v>
      </c>
    </row>
    <row r="22" spans="1:7" s="53" customFormat="1" ht="13.5" customHeight="1">
      <c r="A22" s="651" t="s">
        <v>634</v>
      </c>
      <c r="B22" s="800"/>
      <c r="C22" s="800"/>
      <c r="D22" s="800"/>
      <c r="E22" s="800"/>
      <c r="F22" s="800"/>
      <c r="G22" s="800"/>
    </row>
    <row r="23" spans="1:7" s="53" customFormat="1" ht="12" customHeight="1">
      <c r="A23" s="648" t="s">
        <v>924</v>
      </c>
      <c r="B23" s="798">
        <v>3.5100726762599996</v>
      </c>
      <c r="C23" s="798">
        <v>3.3423573918999994</v>
      </c>
      <c r="D23" s="798">
        <v>3.5130120379399989</v>
      </c>
      <c r="E23" s="798">
        <v>3.5939433775868017</v>
      </c>
      <c r="F23" s="798">
        <v>3.9814961238263011</v>
      </c>
      <c r="G23" s="798">
        <v>3.6848809903750999</v>
      </c>
    </row>
    <row r="24" spans="1:7" s="53" customFormat="1" ht="12" customHeight="1">
      <c r="A24" s="648" t="s">
        <v>812</v>
      </c>
      <c r="B24" s="798">
        <v>4.2967379907600005</v>
      </c>
      <c r="C24" s="798">
        <v>4.2552752092900006</v>
      </c>
      <c r="D24" s="798">
        <v>4.3066164266000024</v>
      </c>
      <c r="E24" s="798">
        <v>3.9547543277675983</v>
      </c>
      <c r="F24" s="798">
        <v>4.0279586865496988</v>
      </c>
      <c r="G24" s="798">
        <v>3.7654334499284028</v>
      </c>
    </row>
    <row r="25" spans="1:7" s="53" customFormat="1" ht="12" customHeight="1">
      <c r="A25" s="648" t="s">
        <v>816</v>
      </c>
      <c r="B25" s="798">
        <v>20.726595154523448</v>
      </c>
      <c r="C25" s="798">
        <v>17.508073038749867</v>
      </c>
      <c r="D25" s="798">
        <v>16.748079702931204</v>
      </c>
      <c r="E25" s="798">
        <v>16.559303973849175</v>
      </c>
      <c r="F25" s="798">
        <v>17.44561852085651</v>
      </c>
      <c r="G25" s="798">
        <v>16.586677214406357</v>
      </c>
    </row>
    <row r="26" spans="1:7" s="53" customFormat="1" ht="12" customHeight="1">
      <c r="A26" s="650" t="s">
        <v>652</v>
      </c>
      <c r="B26" s="799">
        <v>28.533405821543447</v>
      </c>
      <c r="C26" s="799">
        <v>25.105705639939867</v>
      </c>
      <c r="D26" s="799">
        <v>24.567708167471203</v>
      </c>
      <c r="E26" s="799">
        <v>24.108001679203575</v>
      </c>
      <c r="F26" s="799">
        <v>25.455073331232509</v>
      </c>
      <c r="G26" s="799">
        <v>24.036991654709858</v>
      </c>
    </row>
    <row r="27" spans="1:7" s="100" customFormat="1" ht="12" customHeight="1">
      <c r="A27" s="649" t="s">
        <v>635</v>
      </c>
      <c r="B27" s="801">
        <v>1740.9004324514287</v>
      </c>
      <c r="C27" s="801">
        <v>1715.5679466847364</v>
      </c>
      <c r="D27" s="801">
        <v>1688.5964954929091</v>
      </c>
      <c r="E27" s="801">
        <v>1722.8075674729951</v>
      </c>
      <c r="F27" s="801">
        <v>1734.6575982198706</v>
      </c>
      <c r="G27" s="801">
        <v>1698.5800114622336</v>
      </c>
    </row>
    <row r="28" spans="1:7" s="53" customFormat="1" ht="13.5" customHeight="1">
      <c r="A28" s="451"/>
      <c r="B28" s="572"/>
      <c r="C28" s="572"/>
      <c r="D28" s="572"/>
      <c r="E28" s="572"/>
      <c r="F28" s="573"/>
      <c r="G28" s="572"/>
    </row>
    <row r="29" spans="1:7" s="53" customFormat="1" ht="11.25" customHeight="1">
      <c r="A29" s="473"/>
      <c r="B29" s="184" t="s">
        <v>2</v>
      </c>
      <c r="C29" s="184" t="s">
        <v>5</v>
      </c>
      <c r="D29" s="184" t="s">
        <v>3</v>
      </c>
      <c r="E29" s="185" t="s">
        <v>6</v>
      </c>
      <c r="F29" s="184" t="s">
        <v>2</v>
      </c>
      <c r="G29" s="184" t="s">
        <v>5</v>
      </c>
    </row>
    <row r="30" spans="1:7" s="53" customFormat="1" ht="12" customHeight="1">
      <c r="A30" s="71" t="s">
        <v>11</v>
      </c>
      <c r="B30" s="474" t="s">
        <v>237</v>
      </c>
      <c r="C30" s="475" t="s">
        <v>237</v>
      </c>
      <c r="D30" s="475" t="s">
        <v>233</v>
      </c>
      <c r="E30" s="474" t="s">
        <v>233</v>
      </c>
      <c r="F30" s="474" t="s">
        <v>233</v>
      </c>
      <c r="G30" s="474" t="s">
        <v>233</v>
      </c>
    </row>
    <row r="31" spans="1:7" s="53" customFormat="1" ht="12" customHeight="1">
      <c r="A31" s="196" t="s">
        <v>636</v>
      </c>
      <c r="B31" s="449"/>
      <c r="C31" s="449"/>
      <c r="D31" s="449"/>
      <c r="E31" s="449"/>
      <c r="F31" s="450"/>
      <c r="G31" s="449"/>
    </row>
    <row r="32" spans="1:7" s="53" customFormat="1" ht="11.1" customHeight="1">
      <c r="A32" s="648" t="s">
        <v>632</v>
      </c>
      <c r="B32" s="798">
        <v>207.26408604043263</v>
      </c>
      <c r="C32" s="798">
        <v>192.18648335363767</v>
      </c>
      <c r="D32" s="798">
        <v>183.04836966132839</v>
      </c>
      <c r="E32" s="798">
        <v>203.96965714552223</v>
      </c>
      <c r="F32" s="798">
        <v>210.13068560781662</v>
      </c>
      <c r="G32" s="798">
        <v>212.85215000365335</v>
      </c>
    </row>
    <row r="33" spans="1:11" s="53" customFormat="1" ht="11.1" customHeight="1">
      <c r="A33" s="648" t="s">
        <v>633</v>
      </c>
      <c r="B33" s="798">
        <v>141.55723313908248</v>
      </c>
      <c r="C33" s="798">
        <v>148.53302783116303</v>
      </c>
      <c r="D33" s="798">
        <v>149.85057062290056</v>
      </c>
      <c r="E33" s="798">
        <v>160.60730079502696</v>
      </c>
      <c r="F33" s="798">
        <v>174.57717534608867</v>
      </c>
      <c r="G33" s="798">
        <v>162.07225322179573</v>
      </c>
    </row>
    <row r="34" spans="1:11" s="53" customFormat="1" ht="11.1" customHeight="1">
      <c r="A34" s="648" t="s">
        <v>719</v>
      </c>
      <c r="B34" s="798">
        <v>28.237063785800192</v>
      </c>
      <c r="C34" s="798">
        <v>30.790064009435945</v>
      </c>
      <c r="D34" s="798">
        <v>28.973399010517404</v>
      </c>
      <c r="E34" s="798">
        <v>26.920733171669596</v>
      </c>
      <c r="F34" s="798">
        <v>28.566800174272867</v>
      </c>
      <c r="G34" s="798">
        <v>25.078421257024196</v>
      </c>
    </row>
    <row r="35" spans="1:11" s="53" customFormat="1" ht="11.1" customHeight="1">
      <c r="A35" s="648" t="s">
        <v>634</v>
      </c>
      <c r="B35" s="798">
        <v>17.971941260743446</v>
      </c>
      <c r="C35" s="798">
        <v>14.418381951329867</v>
      </c>
      <c r="D35" s="798">
        <v>13.998813557931204</v>
      </c>
      <c r="E35" s="798">
        <v>14.556290427123567</v>
      </c>
      <c r="F35" s="798">
        <v>14.819438864982505</v>
      </c>
      <c r="G35" s="798">
        <v>14.209191052579856</v>
      </c>
    </row>
    <row r="36" spans="1:11" s="53" customFormat="1" ht="11.1" customHeight="1">
      <c r="A36" s="650" t="s">
        <v>637</v>
      </c>
      <c r="B36" s="799">
        <v>395.03032422605878</v>
      </c>
      <c r="C36" s="799">
        <v>385.9279571455665</v>
      </c>
      <c r="D36" s="799">
        <v>375.8711528526776</v>
      </c>
      <c r="E36" s="799">
        <v>406.05398153934243</v>
      </c>
      <c r="F36" s="799">
        <v>428.09409999316063</v>
      </c>
      <c r="G36" s="799">
        <v>414.21201553505313</v>
      </c>
    </row>
    <row r="37" spans="1:11" s="53" customFormat="1" ht="12" customHeight="1">
      <c r="A37" s="196" t="s">
        <v>638</v>
      </c>
      <c r="B37" s="802"/>
      <c r="C37" s="802"/>
      <c r="D37" s="802"/>
      <c r="E37" s="802"/>
      <c r="F37" s="803"/>
      <c r="G37" s="802"/>
    </row>
    <row r="38" spans="1:11" s="53" customFormat="1" ht="11.1" customHeight="1">
      <c r="A38" s="648" t="s">
        <v>632</v>
      </c>
      <c r="B38" s="798">
        <v>103.19933527812289</v>
      </c>
      <c r="C38" s="798">
        <v>107.03778875768032</v>
      </c>
      <c r="D38" s="798">
        <v>111.66558858966606</v>
      </c>
      <c r="E38" s="798">
        <v>107.90946555924813</v>
      </c>
      <c r="F38" s="798">
        <v>99.632071603473278</v>
      </c>
      <c r="G38" s="798">
        <v>106.9144116959675</v>
      </c>
    </row>
    <row r="39" spans="1:11" s="53" customFormat="1" ht="11.1" customHeight="1">
      <c r="A39" s="648" t="s">
        <v>633</v>
      </c>
      <c r="B39" s="798">
        <v>73.008455996273199</v>
      </c>
      <c r="C39" s="798">
        <v>66.697552394580029</v>
      </c>
      <c r="D39" s="798">
        <v>65.109513025538135</v>
      </c>
      <c r="E39" s="798">
        <v>74.816436720315949</v>
      </c>
      <c r="F39" s="798">
        <v>79.998791898502674</v>
      </c>
      <c r="G39" s="798">
        <v>77.994314645528434</v>
      </c>
    </row>
    <row r="40" spans="1:11" s="53" customFormat="1" ht="11.1" customHeight="1">
      <c r="A40" s="648" t="s">
        <v>719</v>
      </c>
      <c r="B40" s="798">
        <v>7.5823163698723643</v>
      </c>
      <c r="C40" s="798">
        <v>7.8503907704305451</v>
      </c>
      <c r="D40" s="798">
        <v>7.5629031317603772</v>
      </c>
      <c r="E40" s="798">
        <v>8.8358733130705325</v>
      </c>
      <c r="F40" s="798">
        <v>7.8325609034785035</v>
      </c>
      <c r="G40" s="798">
        <v>7.7249292531777112</v>
      </c>
    </row>
    <row r="41" spans="1:11" s="53" customFormat="1" ht="11.1" customHeight="1">
      <c r="A41" s="648" t="s">
        <v>634</v>
      </c>
      <c r="B41" s="798">
        <v>4.3841133636949987</v>
      </c>
      <c r="C41" s="798">
        <v>4.6111035910810108</v>
      </c>
      <c r="D41" s="798">
        <v>4.6005695014973513</v>
      </c>
      <c r="E41" s="798">
        <v>3.5807044874656841</v>
      </c>
      <c r="F41" s="798">
        <v>3.3516675082866421</v>
      </c>
      <c r="G41" s="798">
        <v>2.6475274266185305</v>
      </c>
    </row>
    <row r="42" spans="1:11" s="53" customFormat="1" ht="11.1" customHeight="1">
      <c r="A42" s="650" t="s">
        <v>639</v>
      </c>
      <c r="B42" s="799">
        <v>188.17422100796347</v>
      </c>
      <c r="C42" s="799">
        <v>186.1968355137719</v>
      </c>
      <c r="D42" s="799">
        <v>188.93857424846192</v>
      </c>
      <c r="E42" s="799">
        <v>195.14248008010031</v>
      </c>
      <c r="F42" s="799">
        <v>190.81509191374113</v>
      </c>
      <c r="G42" s="799">
        <v>195.28118302129215</v>
      </c>
    </row>
    <row r="43" spans="1:11" ht="7.5" customHeight="1"/>
    <row r="44" spans="1:11" s="150" customFormat="1" ht="21.75" customHeight="1">
      <c r="A44" s="900" t="s">
        <v>480</v>
      </c>
      <c r="B44" s="900"/>
      <c r="C44" s="900"/>
      <c r="D44" s="900"/>
      <c r="E44" s="900"/>
      <c r="F44" s="900"/>
      <c r="G44" s="900"/>
      <c r="H44" s="900"/>
      <c r="I44" s="900"/>
      <c r="J44" s="900"/>
      <c r="K44" s="336"/>
    </row>
    <row r="45" spans="1:11" s="150" customFormat="1" ht="13.5" customHeight="1">
      <c r="A45" s="900" t="s">
        <v>481</v>
      </c>
      <c r="B45" s="900"/>
      <c r="C45" s="900"/>
      <c r="D45" s="900"/>
      <c r="E45" s="900"/>
      <c r="F45" s="900"/>
      <c r="G45" s="900"/>
      <c r="H45" s="900"/>
      <c r="I45" s="900"/>
      <c r="J45" s="900"/>
      <c r="K45" s="336"/>
    </row>
    <row r="46" spans="1:11" ht="15" customHeight="1">
      <c r="A46" s="900" t="s">
        <v>820</v>
      </c>
      <c r="B46" s="900"/>
      <c r="C46" s="900"/>
      <c r="D46" s="900"/>
      <c r="E46" s="900"/>
      <c r="F46" s="900"/>
      <c r="G46" s="900"/>
      <c r="H46" s="900"/>
      <c r="I46" s="900"/>
      <c r="J46" s="900"/>
    </row>
  </sheetData>
  <mergeCells count="4">
    <mergeCell ref="A3:J3"/>
    <mergeCell ref="A44:J44"/>
    <mergeCell ref="A45:J45"/>
    <mergeCell ref="A46:J46"/>
  </mergeCells>
  <hyperlinks>
    <hyperlink ref="A46:J46" location="'8.4'!A1" display="3)  For breakdown into divisions, see next page (lenke)"/>
  </hyperlink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showGridLines="0" zoomScale="150" zoomScaleNormal="150" zoomScaleSheetLayoutView="110" workbookViewId="0"/>
  </sheetViews>
  <sheetFormatPr baseColWidth="10" defaultColWidth="9.140625" defaultRowHeight="22.5" customHeight="1"/>
  <cols>
    <col min="1" max="1" width="35.28515625" style="64" customWidth="1"/>
    <col min="2" max="10" width="6.42578125" style="64" customWidth="1"/>
    <col min="11" max="16384" width="9.140625" style="64"/>
  </cols>
  <sheetData>
    <row r="1" spans="1:10" ht="22.5" customHeight="1">
      <c r="A1" s="346"/>
    </row>
    <row r="2" spans="1:10" s="873" customFormat="1" ht="14.25" customHeight="1">
      <c r="A2" s="872"/>
    </row>
    <row r="3" spans="1:10" s="653" customFormat="1" ht="33" customHeight="1">
      <c r="A3" s="911" t="s">
        <v>817</v>
      </c>
      <c r="B3" s="911"/>
      <c r="C3" s="911"/>
      <c r="D3" s="911"/>
      <c r="E3" s="911"/>
      <c r="F3" s="911"/>
      <c r="G3" s="911"/>
      <c r="H3" s="911"/>
      <c r="I3" s="911"/>
      <c r="J3" s="911"/>
    </row>
    <row r="4" spans="1:10" s="50" customFormat="1" ht="4.5" customHeight="1"/>
    <row r="5" spans="1:10" s="53" customFormat="1" ht="11.25" customHeight="1">
      <c r="A5" s="473"/>
      <c r="B5" s="184" t="s">
        <v>2</v>
      </c>
      <c r="C5" s="184" t="s">
        <v>5</v>
      </c>
      <c r="D5" s="184" t="s">
        <v>3</v>
      </c>
      <c r="E5" s="185" t="s">
        <v>6</v>
      </c>
      <c r="F5" s="184" t="s">
        <v>2</v>
      </c>
      <c r="G5" s="184" t="s">
        <v>5</v>
      </c>
    </row>
    <row r="6" spans="1:10" s="53" customFormat="1" ht="12" customHeight="1">
      <c r="A6" s="71" t="s">
        <v>11</v>
      </c>
      <c r="B6" s="474" t="s">
        <v>237</v>
      </c>
      <c r="C6" s="475" t="s">
        <v>237</v>
      </c>
      <c r="D6" s="475" t="s">
        <v>233</v>
      </c>
      <c r="E6" s="474" t="s">
        <v>233</v>
      </c>
      <c r="F6" s="474" t="s">
        <v>233</v>
      </c>
      <c r="G6" s="474" t="s">
        <v>233</v>
      </c>
    </row>
    <row r="7" spans="1:10" s="53" customFormat="1" ht="13.5" customHeight="1">
      <c r="A7" s="651" t="s">
        <v>632</v>
      </c>
      <c r="B7" s="477"/>
      <c r="C7" s="477"/>
      <c r="D7" s="477"/>
      <c r="E7" s="477"/>
      <c r="F7" s="477"/>
      <c r="G7" s="477"/>
    </row>
    <row r="8" spans="1:10" s="53" customFormat="1" ht="12" customHeight="1">
      <c r="A8" s="648" t="s">
        <v>668</v>
      </c>
      <c r="B8" s="798">
        <v>132.80224182249003</v>
      </c>
      <c r="C8" s="798">
        <v>124.66129973149999</v>
      </c>
      <c r="D8" s="798">
        <v>129.38828648068002</v>
      </c>
      <c r="E8" s="798">
        <v>127.76636720407002</v>
      </c>
      <c r="F8" s="798">
        <v>117.78838950165998</v>
      </c>
      <c r="G8" s="798">
        <v>123.31104059844998</v>
      </c>
    </row>
    <row r="9" spans="1:10" s="53" customFormat="1" ht="12" customHeight="1">
      <c r="A9" s="648" t="s">
        <v>669</v>
      </c>
      <c r="B9" s="798">
        <v>71.739845798410002</v>
      </c>
      <c r="C9" s="798">
        <v>71.336828736019996</v>
      </c>
      <c r="D9" s="798">
        <v>69.038455924640004</v>
      </c>
      <c r="E9" s="798">
        <v>68.896701790560002</v>
      </c>
      <c r="F9" s="798">
        <v>70.665936595779996</v>
      </c>
      <c r="G9" s="798">
        <v>70.487178795380004</v>
      </c>
    </row>
    <row r="10" spans="1:10" s="53" customFormat="1" ht="12" customHeight="1">
      <c r="A10" s="648" t="s">
        <v>670</v>
      </c>
      <c r="B10" s="798">
        <v>98.399357761860003</v>
      </c>
      <c r="C10" s="798">
        <v>98.456950301479992</v>
      </c>
      <c r="D10" s="798">
        <v>92.810138151709992</v>
      </c>
      <c r="E10" s="798">
        <v>103.1240698415</v>
      </c>
      <c r="F10" s="798">
        <v>111.00122017056</v>
      </c>
      <c r="G10" s="798">
        <v>99.996585698860017</v>
      </c>
    </row>
    <row r="11" spans="1:10" s="53" customFormat="1" ht="12" customHeight="1">
      <c r="A11" s="648" t="s">
        <v>685</v>
      </c>
      <c r="B11" s="798">
        <v>60.031678444430007</v>
      </c>
      <c r="C11" s="798">
        <v>55.752979286510012</v>
      </c>
      <c r="D11" s="798">
        <v>50.406291079009996</v>
      </c>
      <c r="E11" s="798">
        <v>59.075258049740007</v>
      </c>
      <c r="F11" s="798">
        <v>60.628695649859999</v>
      </c>
      <c r="G11" s="798">
        <v>62.597003602889998</v>
      </c>
    </row>
    <row r="12" spans="1:10" s="53" customFormat="1" ht="12" customHeight="1">
      <c r="A12" s="648" t="s">
        <v>671</v>
      </c>
      <c r="B12" s="798">
        <v>19.507409534989566</v>
      </c>
      <c r="C12" s="798">
        <v>19.069317039480826</v>
      </c>
      <c r="D12" s="798">
        <v>18.839693626466318</v>
      </c>
      <c r="E12" s="798">
        <v>19.187725368392083</v>
      </c>
      <c r="F12" s="798">
        <v>19.908657656577365</v>
      </c>
      <c r="G12" s="798">
        <v>20.095396919074911</v>
      </c>
    </row>
    <row r="13" spans="1:10" s="53" customFormat="1" ht="12" customHeight="1">
      <c r="A13" s="650" t="s">
        <v>818</v>
      </c>
      <c r="B13" s="799">
        <v>382.48053336217959</v>
      </c>
      <c r="C13" s="799">
        <v>369.27737509499087</v>
      </c>
      <c r="D13" s="799">
        <v>360.48286526250632</v>
      </c>
      <c r="E13" s="799">
        <v>378.05012225426208</v>
      </c>
      <c r="F13" s="799">
        <v>379.99289957443739</v>
      </c>
      <c r="G13" s="799">
        <v>376.4872056146549</v>
      </c>
    </row>
    <row r="14" spans="1:10" s="53" customFormat="1" ht="13.5" customHeight="1">
      <c r="A14" s="651" t="s">
        <v>633</v>
      </c>
      <c r="B14" s="800"/>
      <c r="C14" s="800"/>
      <c r="D14" s="800"/>
      <c r="E14" s="800"/>
      <c r="F14" s="800"/>
      <c r="G14" s="800"/>
    </row>
    <row r="15" spans="1:10" s="53" customFormat="1" ht="12" customHeight="1">
      <c r="A15" s="648" t="s">
        <v>668</v>
      </c>
      <c r="B15" s="798">
        <v>59.867588212280005</v>
      </c>
      <c r="C15" s="798">
        <v>58.450016273800003</v>
      </c>
      <c r="D15" s="798">
        <v>53.999704785390001</v>
      </c>
      <c r="E15" s="798">
        <v>64.039849982779998</v>
      </c>
      <c r="F15" s="798">
        <v>68.77279281333</v>
      </c>
      <c r="G15" s="798">
        <v>69.637760400670004</v>
      </c>
    </row>
    <row r="16" spans="1:10" s="53" customFormat="1" ht="12" customHeight="1">
      <c r="A16" s="648" t="s">
        <v>669</v>
      </c>
      <c r="B16" s="798">
        <v>40.199768236069993</v>
      </c>
      <c r="C16" s="798">
        <v>36.996584687310005</v>
      </c>
      <c r="D16" s="798">
        <v>34.746583491439999</v>
      </c>
      <c r="E16" s="798">
        <v>33.126079508109996</v>
      </c>
      <c r="F16" s="798">
        <v>37.937944965100002</v>
      </c>
      <c r="G16" s="798">
        <v>35.818141892360003</v>
      </c>
    </row>
    <row r="17" spans="1:7" s="53" customFormat="1" ht="12" customHeight="1">
      <c r="A17" s="648" t="s">
        <v>670</v>
      </c>
      <c r="B17" s="798">
        <v>22.497662297769999</v>
      </c>
      <c r="C17" s="798">
        <v>17.149747582580002</v>
      </c>
      <c r="D17" s="798">
        <v>17.987340794690002</v>
      </c>
      <c r="E17" s="798">
        <v>18.624524529690003</v>
      </c>
      <c r="F17" s="798">
        <v>17.87921261596</v>
      </c>
      <c r="G17" s="798">
        <v>25.218215738509997</v>
      </c>
    </row>
    <row r="18" spans="1:7" s="53" customFormat="1" ht="12" customHeight="1">
      <c r="A18" s="648" t="s">
        <v>685</v>
      </c>
      <c r="B18" s="798">
        <v>94.244441511670004</v>
      </c>
      <c r="C18" s="798">
        <v>100.70180663141001</v>
      </c>
      <c r="D18" s="798">
        <v>104.95953962427998</v>
      </c>
      <c r="E18" s="798">
        <v>110.8350197541</v>
      </c>
      <c r="F18" s="798">
        <v>121.00326031632001</v>
      </c>
      <c r="G18" s="798">
        <v>112.28494179369</v>
      </c>
    </row>
    <row r="19" spans="1:7" s="53" customFormat="1" ht="12" customHeight="1">
      <c r="A19" s="648" t="s">
        <v>671</v>
      </c>
      <c r="B19" s="798">
        <v>27.018469572356405</v>
      </c>
      <c r="C19" s="798">
        <v>25.611956813936182</v>
      </c>
      <c r="D19" s="798">
        <v>25.859631210817785</v>
      </c>
      <c r="E19" s="798">
        <v>26.8566989374599</v>
      </c>
      <c r="F19" s="798">
        <v>27.779453970122088</v>
      </c>
      <c r="G19" s="798">
        <v>27.726505897271942</v>
      </c>
    </row>
    <row r="20" spans="1:7" s="53" customFormat="1" ht="12" customHeight="1">
      <c r="A20" s="650" t="s">
        <v>818</v>
      </c>
      <c r="B20" s="799">
        <v>243.82792983014642</v>
      </c>
      <c r="C20" s="799">
        <v>238.91011198903624</v>
      </c>
      <c r="D20" s="799">
        <v>237.55279990661776</v>
      </c>
      <c r="E20" s="799">
        <v>253.48217271213989</v>
      </c>
      <c r="F20" s="799">
        <v>273.37266468083209</v>
      </c>
      <c r="G20" s="799">
        <v>270.68556572250191</v>
      </c>
    </row>
    <row r="21" spans="1:7" s="53" customFormat="1" ht="13.5" customHeight="1">
      <c r="A21" s="651" t="s">
        <v>719</v>
      </c>
      <c r="B21" s="800"/>
      <c r="C21" s="800"/>
      <c r="D21" s="800"/>
      <c r="E21" s="800"/>
      <c r="F21" s="800"/>
      <c r="G21" s="800"/>
    </row>
    <row r="22" spans="1:7" s="53" customFormat="1" ht="12" customHeight="1">
      <c r="A22" s="648" t="s">
        <v>668</v>
      </c>
      <c r="B22" s="798">
        <v>5.3603051085200013</v>
      </c>
      <c r="C22" s="798">
        <v>8.4029755874000021</v>
      </c>
      <c r="D22" s="798">
        <v>9.0336557676700018</v>
      </c>
      <c r="E22" s="798">
        <v>6.7887906003000005</v>
      </c>
      <c r="F22" s="798">
        <v>6.3548077566199979</v>
      </c>
      <c r="G22" s="798">
        <v>5.2061073646200002</v>
      </c>
    </row>
    <row r="23" spans="1:7" s="53" customFormat="1" ht="12" customHeight="1">
      <c r="A23" s="648" t="s">
        <v>669</v>
      </c>
      <c r="B23" s="798">
        <v>2.3700291831900007</v>
      </c>
      <c r="C23" s="798">
        <v>1.2973255715700003</v>
      </c>
      <c r="D23" s="798">
        <v>1.1602003796000002</v>
      </c>
      <c r="E23" s="798">
        <v>1.8866619856300004</v>
      </c>
      <c r="F23" s="798">
        <v>2.6855412548099999</v>
      </c>
      <c r="G23" s="798">
        <v>2.8175082383599999</v>
      </c>
    </row>
    <row r="24" spans="1:7" s="53" customFormat="1" ht="12" customHeight="1">
      <c r="A24" s="648" t="s">
        <v>670</v>
      </c>
      <c r="B24" s="798">
        <v>0.73450487228000005</v>
      </c>
      <c r="C24" s="798">
        <v>1.2163848850200001</v>
      </c>
      <c r="D24" s="798">
        <v>0.49726540169</v>
      </c>
      <c r="E24" s="798">
        <v>0.54593585288999991</v>
      </c>
      <c r="F24" s="798">
        <v>0.61969666740000007</v>
      </c>
      <c r="G24" s="798">
        <v>2.353040721E-2</v>
      </c>
    </row>
    <row r="25" spans="1:7" s="53" customFormat="1" ht="12" customHeight="1">
      <c r="A25" s="648" t="s">
        <v>685</v>
      </c>
      <c r="B25" s="798">
        <v>20.772994571009999</v>
      </c>
      <c r="C25" s="798">
        <v>22.896552794639998</v>
      </c>
      <c r="D25" s="798">
        <v>21.102209170159998</v>
      </c>
      <c r="E25" s="798">
        <v>17.397930165399998</v>
      </c>
      <c r="F25" s="798">
        <v>19.073505810449998</v>
      </c>
      <c r="G25" s="798">
        <v>16.407891833529998</v>
      </c>
    </row>
    <row r="26" spans="1:7" s="53" customFormat="1" ht="12" customHeight="1">
      <c r="A26" s="648" t="s">
        <v>671</v>
      </c>
      <c r="B26" s="798">
        <v>5.9278212423586103</v>
      </c>
      <c r="C26" s="798">
        <v>6.2896022539563585</v>
      </c>
      <c r="D26" s="798">
        <v>6.4804417984703182</v>
      </c>
      <c r="E26" s="798">
        <v>7.8608537881585709</v>
      </c>
      <c r="F26" s="798">
        <v>7.6946632784973508</v>
      </c>
      <c r="G26" s="798">
        <v>7.4906172286185893</v>
      </c>
    </row>
    <row r="27" spans="1:7" s="53" customFormat="1" ht="12" customHeight="1">
      <c r="A27" s="650" t="s">
        <v>818</v>
      </c>
      <c r="B27" s="799">
        <v>35.165654977358614</v>
      </c>
      <c r="C27" s="799">
        <v>40.10284109258636</v>
      </c>
      <c r="D27" s="799">
        <v>38.273772517590317</v>
      </c>
      <c r="E27" s="799">
        <v>34.48017239237857</v>
      </c>
      <c r="F27" s="799">
        <v>36.428214767777341</v>
      </c>
      <c r="G27" s="799">
        <v>31.945655072338585</v>
      </c>
    </row>
    <row r="28" spans="1:7" s="53" customFormat="1" ht="13.5" customHeight="1">
      <c r="A28" s="651" t="s">
        <v>634</v>
      </c>
      <c r="B28" s="800"/>
      <c r="C28" s="800"/>
      <c r="D28" s="800"/>
      <c r="E28" s="800"/>
      <c r="F28" s="800"/>
      <c r="G28" s="800"/>
    </row>
    <row r="29" spans="1:7" s="53" customFormat="1" ht="12" customHeight="1">
      <c r="A29" s="648" t="s">
        <v>668</v>
      </c>
      <c r="B29" s="798">
        <v>3.3166616645300007</v>
      </c>
      <c r="C29" s="798">
        <v>1.5764391089900001</v>
      </c>
      <c r="D29" s="798">
        <v>1.16615371695</v>
      </c>
      <c r="E29" s="798">
        <v>0.65402789468999989</v>
      </c>
      <c r="F29" s="798">
        <v>1.7661846783500001</v>
      </c>
      <c r="G29" s="798">
        <v>2.0772247942800002</v>
      </c>
    </row>
    <row r="30" spans="1:7" s="53" customFormat="1" ht="12" customHeight="1">
      <c r="A30" s="648" t="s">
        <v>669</v>
      </c>
      <c r="B30" s="798">
        <v>3.0001465042600004</v>
      </c>
      <c r="C30" s="798">
        <v>2.2385047458899998</v>
      </c>
      <c r="D30" s="798">
        <v>2.2082002055399998</v>
      </c>
      <c r="E30" s="798">
        <v>2.4184520992799996</v>
      </c>
      <c r="F30" s="798">
        <v>2.4314782501000001</v>
      </c>
      <c r="G30" s="798">
        <v>1.4993595361500005</v>
      </c>
    </row>
    <row r="31" spans="1:7" s="53" customFormat="1" ht="12" customHeight="1">
      <c r="A31" s="648" t="s">
        <v>670</v>
      </c>
      <c r="B31" s="798">
        <v>0.14125434156</v>
      </c>
      <c r="C31" s="798">
        <v>0.25602813703999994</v>
      </c>
      <c r="D31" s="798">
        <v>0.33627262714000006</v>
      </c>
      <c r="E31" s="798">
        <v>0.33321009621999997</v>
      </c>
      <c r="F31" s="798">
        <v>0.12438507980000001</v>
      </c>
      <c r="G31" s="798">
        <v>0.12035496641000001</v>
      </c>
    </row>
    <row r="32" spans="1:7" s="53" customFormat="1" ht="12" customHeight="1">
      <c r="A32" s="648" t="s">
        <v>685</v>
      </c>
      <c r="B32" s="798">
        <v>10.520456454990002</v>
      </c>
      <c r="C32" s="798">
        <v>6.994037919400002</v>
      </c>
      <c r="D32" s="798">
        <v>6.5710808379400003</v>
      </c>
      <c r="E32" s="798">
        <v>6.3091387592499988</v>
      </c>
      <c r="F32" s="798">
        <v>6.537184289589999</v>
      </c>
      <c r="G32" s="798">
        <v>5.8503422744000009</v>
      </c>
    </row>
    <row r="33" spans="1:7" s="53" customFormat="1" ht="12" customHeight="1">
      <c r="A33" s="648" t="s">
        <v>671</v>
      </c>
      <c r="B33" s="798">
        <v>6.5353098302877308</v>
      </c>
      <c r="C33" s="798">
        <v>6.3947885415955659</v>
      </c>
      <c r="D33" s="798">
        <v>6.4593394619612177</v>
      </c>
      <c r="E33" s="798">
        <v>6.8330261038991855</v>
      </c>
      <c r="F33" s="798">
        <v>6.6492156335638173</v>
      </c>
      <c r="G33" s="798">
        <v>7.0304934235943684</v>
      </c>
    </row>
    <row r="34" spans="1:7" s="53" customFormat="1" ht="12" customHeight="1">
      <c r="A34" s="650" t="s">
        <v>818</v>
      </c>
      <c r="B34" s="799">
        <v>23.513828795627735</v>
      </c>
      <c r="C34" s="799">
        <v>17.459798452915564</v>
      </c>
      <c r="D34" s="799">
        <v>16.741046849531216</v>
      </c>
      <c r="E34" s="799">
        <v>16.547854953339183</v>
      </c>
      <c r="F34" s="799">
        <v>17.508447931403815</v>
      </c>
      <c r="G34" s="799">
        <v>16.577774994834371</v>
      </c>
    </row>
    <row r="35" spans="1:7" s="861" customFormat="1" ht="21.75" customHeight="1">
      <c r="A35" s="862"/>
      <c r="B35" s="863"/>
      <c r="C35" s="863"/>
      <c r="D35" s="863"/>
      <c r="E35" s="863"/>
      <c r="F35" s="863"/>
      <c r="G35" s="863"/>
    </row>
    <row r="36" spans="1:7" s="53" customFormat="1" ht="7.5" customHeight="1">
      <c r="A36" s="451"/>
      <c r="B36" s="572"/>
      <c r="C36" s="572"/>
      <c r="D36" s="572"/>
      <c r="E36" s="572"/>
      <c r="F36" s="573"/>
      <c r="G36" s="572"/>
    </row>
    <row r="37" spans="1:7" s="53" customFormat="1" ht="11.25" customHeight="1">
      <c r="A37" s="740" t="s">
        <v>686</v>
      </c>
      <c r="B37" s="184" t="s">
        <v>2</v>
      </c>
      <c r="C37" s="184" t="s">
        <v>5</v>
      </c>
      <c r="D37" s="184" t="s">
        <v>3</v>
      </c>
      <c r="E37" s="185" t="s">
        <v>6</v>
      </c>
      <c r="F37" s="184" t="s">
        <v>2</v>
      </c>
      <c r="G37" s="184" t="s">
        <v>5</v>
      </c>
    </row>
    <row r="38" spans="1:7" s="53" customFormat="1" ht="12" customHeight="1">
      <c r="A38" s="71" t="s">
        <v>11</v>
      </c>
      <c r="B38" s="474" t="s">
        <v>237</v>
      </c>
      <c r="C38" s="475" t="s">
        <v>237</v>
      </c>
      <c r="D38" s="475" t="s">
        <v>233</v>
      </c>
      <c r="E38" s="474" t="s">
        <v>233</v>
      </c>
      <c r="F38" s="474" t="s">
        <v>233</v>
      </c>
      <c r="G38" s="474" t="s">
        <v>233</v>
      </c>
    </row>
    <row r="39" spans="1:7" s="53" customFormat="1" ht="13.5" customHeight="1">
      <c r="A39" s="651" t="s">
        <v>632</v>
      </c>
      <c r="B39" s="477"/>
      <c r="C39" s="477"/>
      <c r="D39" s="477"/>
      <c r="E39" s="477"/>
      <c r="F39" s="477"/>
      <c r="G39" s="477"/>
    </row>
    <row r="40" spans="1:7" s="53" customFormat="1" ht="11.1" customHeight="1">
      <c r="A40" s="648" t="s">
        <v>690</v>
      </c>
      <c r="B40" s="798">
        <v>2.30085689049</v>
      </c>
      <c r="C40" s="798">
        <v>2.2659825536500002</v>
      </c>
      <c r="D40" s="798">
        <v>2.3252338037400002</v>
      </c>
      <c r="E40" s="798">
        <v>3.1224184424399999</v>
      </c>
      <c r="F40" s="798">
        <v>3.4159295956299998</v>
      </c>
      <c r="G40" s="798">
        <v>4.3158977162500003</v>
      </c>
    </row>
    <row r="41" spans="1:7" s="53" customFormat="1" ht="11.1" customHeight="1">
      <c r="A41" s="648" t="s">
        <v>687</v>
      </c>
      <c r="B41" s="798">
        <v>0.97962443056000004</v>
      </c>
      <c r="C41" s="798">
        <v>1.78688674669</v>
      </c>
      <c r="D41" s="798">
        <v>1.7824322591199999</v>
      </c>
      <c r="E41" s="798">
        <v>3.2325971082000002</v>
      </c>
      <c r="F41" s="798">
        <v>2.9390999276100005</v>
      </c>
      <c r="G41" s="798">
        <v>3.3404284112899996</v>
      </c>
    </row>
    <row r="42" spans="1:7" s="53" customFormat="1" ht="11.1" customHeight="1">
      <c r="A42" s="648" t="s">
        <v>688</v>
      </c>
      <c r="B42" s="798">
        <v>6.86059522522</v>
      </c>
      <c r="C42" s="798">
        <v>6.996977696180001</v>
      </c>
      <c r="D42" s="798">
        <v>6.8749399063000007</v>
      </c>
      <c r="E42" s="798">
        <v>7.1462463743600013</v>
      </c>
      <c r="F42" s="798">
        <v>7.0841065048499994</v>
      </c>
      <c r="G42" s="798">
        <v>3.45069993168</v>
      </c>
    </row>
    <row r="43" spans="1:7" s="53" customFormat="1" ht="11.1" customHeight="1">
      <c r="A43" s="648" t="s">
        <v>16</v>
      </c>
      <c r="B43" s="798">
        <v>49.890601898160007</v>
      </c>
      <c r="C43" s="798">
        <v>44.703132289990009</v>
      </c>
      <c r="D43" s="798">
        <v>39.423685109849991</v>
      </c>
      <c r="E43" s="798">
        <v>45.573996124740006</v>
      </c>
      <c r="F43" s="798">
        <v>47.189559621770002</v>
      </c>
      <c r="G43" s="798">
        <v>51.489977543670001</v>
      </c>
    </row>
    <row r="44" spans="1:7" s="53" customFormat="1" ht="12" customHeight="1">
      <c r="A44" s="650" t="s">
        <v>689</v>
      </c>
      <c r="B44" s="799">
        <v>60.031678444430007</v>
      </c>
      <c r="C44" s="799">
        <v>55.752979286510012</v>
      </c>
      <c r="D44" s="799">
        <v>50.406291079009996</v>
      </c>
      <c r="E44" s="799">
        <v>59.075258049740007</v>
      </c>
      <c r="F44" s="799">
        <v>60.628695649859999</v>
      </c>
      <c r="G44" s="799">
        <v>62.597003602889998</v>
      </c>
    </row>
    <row r="45" spans="1:7" s="53" customFormat="1" ht="13.5" customHeight="1">
      <c r="A45" s="651" t="s">
        <v>633</v>
      </c>
      <c r="B45" s="800"/>
      <c r="C45" s="800"/>
      <c r="D45" s="800"/>
      <c r="E45" s="800"/>
      <c r="F45" s="800"/>
      <c r="G45" s="800"/>
    </row>
    <row r="46" spans="1:7" s="53" customFormat="1" ht="11.1" customHeight="1">
      <c r="A46" s="648" t="s">
        <v>690</v>
      </c>
      <c r="B46" s="798">
        <v>8.9869780773599999</v>
      </c>
      <c r="C46" s="798">
        <v>10.484115014780002</v>
      </c>
      <c r="D46" s="798">
        <v>10.883201904549999</v>
      </c>
      <c r="E46" s="798">
        <v>12.55315466761</v>
      </c>
      <c r="F46" s="798">
        <v>13.466609661889999</v>
      </c>
      <c r="G46" s="798">
        <v>11.982945439760002</v>
      </c>
    </row>
    <row r="47" spans="1:7" s="53" customFormat="1" ht="11.1" customHeight="1">
      <c r="A47" s="648" t="s">
        <v>687</v>
      </c>
      <c r="B47" s="798">
        <v>10.946752548779999</v>
      </c>
      <c r="C47" s="798">
        <v>11.161973686860001</v>
      </c>
      <c r="D47" s="798">
        <v>11.156946982760001</v>
      </c>
      <c r="E47" s="798">
        <v>12.032024323430001</v>
      </c>
      <c r="F47" s="798">
        <v>14.16692017341</v>
      </c>
      <c r="G47" s="798">
        <v>13.53556133342</v>
      </c>
    </row>
    <row r="48" spans="1:7" s="53" customFormat="1" ht="11.1" customHeight="1">
      <c r="A48" s="648" t="s">
        <v>688</v>
      </c>
      <c r="B48" s="798">
        <v>12.083012802819999</v>
      </c>
      <c r="C48" s="798">
        <v>13.424349922700003</v>
      </c>
      <c r="D48" s="798">
        <v>14.301142278089998</v>
      </c>
      <c r="E48" s="798">
        <v>12.578314162600002</v>
      </c>
      <c r="F48" s="798">
        <v>10.035169607359999</v>
      </c>
      <c r="G48" s="798">
        <v>20.551914725319996</v>
      </c>
    </row>
    <row r="49" spans="1:7" s="53" customFormat="1" ht="11.1" customHeight="1">
      <c r="A49" s="648" t="s">
        <v>16</v>
      </c>
      <c r="B49" s="798">
        <v>62.227698082709999</v>
      </c>
      <c r="C49" s="798">
        <v>65.631368007069995</v>
      </c>
      <c r="D49" s="798">
        <v>68.618248458879989</v>
      </c>
      <c r="E49" s="798">
        <v>73.671526600460012</v>
      </c>
      <c r="F49" s="798">
        <v>83.33456087366001</v>
      </c>
      <c r="G49" s="798">
        <v>66.214520295189999</v>
      </c>
    </row>
    <row r="50" spans="1:7" s="53" customFormat="1" ht="12" customHeight="1">
      <c r="A50" s="650" t="s">
        <v>689</v>
      </c>
      <c r="B50" s="799">
        <v>94.244441511670004</v>
      </c>
      <c r="C50" s="799">
        <v>100.70180663141001</v>
      </c>
      <c r="D50" s="799">
        <v>104.95953962427998</v>
      </c>
      <c r="E50" s="799">
        <v>110.8350197541</v>
      </c>
      <c r="F50" s="799">
        <v>121.00326031632001</v>
      </c>
      <c r="G50" s="799">
        <v>112.28494179369</v>
      </c>
    </row>
    <row r="51" spans="1:7" s="53" customFormat="1" ht="13.5" customHeight="1">
      <c r="A51" s="651" t="s">
        <v>719</v>
      </c>
      <c r="B51" s="800"/>
      <c r="C51" s="800"/>
      <c r="D51" s="800"/>
      <c r="E51" s="800"/>
      <c r="F51" s="800"/>
      <c r="G51" s="800"/>
    </row>
    <row r="52" spans="1:7" s="53" customFormat="1" ht="11.1" customHeight="1">
      <c r="A52" s="648" t="s">
        <v>690</v>
      </c>
      <c r="B52" s="798">
        <v>2.7427233022900004</v>
      </c>
      <c r="C52" s="798">
        <v>2.6968601874500004</v>
      </c>
      <c r="D52" s="798">
        <v>2.6917229071400004</v>
      </c>
      <c r="E52" s="798">
        <v>0.71214150667999998</v>
      </c>
      <c r="F52" s="798">
        <v>0.75397239783000003</v>
      </c>
      <c r="G52" s="798">
        <v>0.55290310926999997</v>
      </c>
    </row>
    <row r="53" spans="1:7" s="53" customFormat="1" ht="11.1" customHeight="1">
      <c r="A53" s="648" t="s">
        <v>687</v>
      </c>
      <c r="B53" s="798">
        <v>4.7713757585300005</v>
      </c>
      <c r="C53" s="798">
        <v>5.07551167991</v>
      </c>
      <c r="D53" s="798">
        <v>4.9450322957999999</v>
      </c>
      <c r="E53" s="798">
        <v>3.35310945228</v>
      </c>
      <c r="F53" s="798">
        <v>3.4724057306099998</v>
      </c>
      <c r="G53" s="798">
        <v>3.8578691585299998</v>
      </c>
    </row>
    <row r="54" spans="1:7" s="53" customFormat="1" ht="11.1" customHeight="1">
      <c r="A54" s="648" t="s">
        <v>688</v>
      </c>
      <c r="B54" s="798">
        <v>3.9854643756899999</v>
      </c>
      <c r="C54" s="798">
        <v>5.0814759568099994</v>
      </c>
      <c r="D54" s="798">
        <v>3.78725322238</v>
      </c>
      <c r="E54" s="798">
        <v>4.4816617402599999</v>
      </c>
      <c r="F54" s="798">
        <v>9.1878660160700001</v>
      </c>
      <c r="G54" s="798">
        <v>2.3326691406100002</v>
      </c>
    </row>
    <row r="55" spans="1:7" s="53" customFormat="1" ht="11.1" customHeight="1">
      <c r="A55" s="648" t="s">
        <v>16</v>
      </c>
      <c r="B55" s="798">
        <v>9.2734311344999956</v>
      </c>
      <c r="C55" s="798">
        <v>10.04270497047</v>
      </c>
      <c r="D55" s="798">
        <v>9.6782007448399998</v>
      </c>
      <c r="E55" s="798">
        <v>8.8510174661799965</v>
      </c>
      <c r="F55" s="798">
        <v>5.659261665939999</v>
      </c>
      <c r="G55" s="798">
        <v>9.6644504251199965</v>
      </c>
    </row>
    <row r="56" spans="1:7" s="53" customFormat="1" ht="12" customHeight="1">
      <c r="A56" s="650" t="s">
        <v>689</v>
      </c>
      <c r="B56" s="799">
        <v>20.772994571009999</v>
      </c>
      <c r="C56" s="799">
        <v>22.896552794639998</v>
      </c>
      <c r="D56" s="799">
        <v>21.102209170159998</v>
      </c>
      <c r="E56" s="799">
        <v>17.397930165399998</v>
      </c>
      <c r="F56" s="799">
        <v>19.073505810449998</v>
      </c>
      <c r="G56" s="799">
        <v>16.407891833529998</v>
      </c>
    </row>
    <row r="57" spans="1:7" s="53" customFormat="1" ht="13.5" customHeight="1">
      <c r="A57" s="651" t="s">
        <v>634</v>
      </c>
      <c r="B57" s="800"/>
      <c r="C57" s="800"/>
      <c r="D57" s="800"/>
      <c r="E57" s="800"/>
      <c r="F57" s="800"/>
      <c r="G57" s="800"/>
    </row>
    <row r="58" spans="1:7" s="53" customFormat="1" ht="11.1" customHeight="1">
      <c r="A58" s="648" t="s">
        <v>690</v>
      </c>
      <c r="B58" s="798">
        <v>2.6340476281800003</v>
      </c>
      <c r="C58" s="798">
        <v>1.3435538863800001</v>
      </c>
      <c r="D58" s="798">
        <v>0.97216461994000003</v>
      </c>
      <c r="E58" s="798">
        <v>1.0040616269</v>
      </c>
      <c r="F58" s="798">
        <v>1.0518232327699999</v>
      </c>
      <c r="G58" s="798">
        <v>1.1908611984000002</v>
      </c>
    </row>
    <row r="59" spans="1:7" s="53" customFormat="1" ht="11.1" customHeight="1">
      <c r="A59" s="648" t="s">
        <v>687</v>
      </c>
      <c r="B59" s="798">
        <v>4.3492807249899998</v>
      </c>
      <c r="C59" s="798">
        <v>3.8074266705199999</v>
      </c>
      <c r="D59" s="798">
        <v>3.7885179211</v>
      </c>
      <c r="E59" s="798">
        <v>3.1176964646099998</v>
      </c>
      <c r="F59" s="798">
        <v>3.3273143733399997</v>
      </c>
      <c r="G59" s="798">
        <v>3.3793267418599999</v>
      </c>
    </row>
    <row r="60" spans="1:7" s="53" customFormat="1" ht="11.1" customHeight="1">
      <c r="A60" s="648" t="s">
        <v>688</v>
      </c>
      <c r="B60" s="798">
        <v>0.81932521755999987</v>
      </c>
      <c r="C60" s="798">
        <v>0.28939409897000001</v>
      </c>
      <c r="D60" s="798">
        <v>0.33644253968000004</v>
      </c>
      <c r="E60" s="798">
        <v>1.2338154370799999</v>
      </c>
      <c r="F60" s="798">
        <v>0.98158227577000001</v>
      </c>
      <c r="G60" s="798">
        <v>0.13170665255</v>
      </c>
    </row>
    <row r="61" spans="1:7" s="53" customFormat="1" ht="11.1" customHeight="1">
      <c r="A61" s="648" t="s">
        <v>16</v>
      </c>
      <c r="B61" s="798">
        <v>2.7178028842600019</v>
      </c>
      <c r="C61" s="798">
        <v>1.5536632635300016</v>
      </c>
      <c r="D61" s="798">
        <v>1.4739557572200002</v>
      </c>
      <c r="E61" s="798">
        <v>0.95356523065999887</v>
      </c>
      <c r="F61" s="798">
        <v>1.1764644077099999</v>
      </c>
      <c r="G61" s="798">
        <v>1.1484476815900002</v>
      </c>
    </row>
    <row r="62" spans="1:7" s="53" customFormat="1" ht="12" customHeight="1">
      <c r="A62" s="650" t="s">
        <v>689</v>
      </c>
      <c r="B62" s="799">
        <v>10.520456454990002</v>
      </c>
      <c r="C62" s="799">
        <v>6.994037919400002</v>
      </c>
      <c r="D62" s="799">
        <v>6.5710808379400003</v>
      </c>
      <c r="E62" s="799">
        <v>6.3091387592499988</v>
      </c>
      <c r="F62" s="799">
        <v>6.537184289589999</v>
      </c>
      <c r="G62" s="799">
        <v>5.8503422744000009</v>
      </c>
    </row>
    <row r="63" spans="1:7" s="100" customFormat="1" ht="21.75" customHeight="1">
      <c r="A63" s="649" t="s">
        <v>691</v>
      </c>
      <c r="B63" s="804">
        <v>185.5695709821</v>
      </c>
      <c r="C63" s="804">
        <v>186.34537663195999</v>
      </c>
      <c r="D63" s="804">
        <v>183.03912071138998</v>
      </c>
      <c r="E63" s="804">
        <v>193.61734672849002</v>
      </c>
      <c r="F63" s="804">
        <v>207.24264606622</v>
      </c>
      <c r="G63" s="804">
        <v>197.14017950451</v>
      </c>
    </row>
    <row r="64" spans="1:7" ht="7.5" customHeight="1"/>
    <row r="65" spans="1:11" s="150" customFormat="1" ht="21.75" customHeight="1">
      <c r="A65" s="900" t="s">
        <v>480</v>
      </c>
      <c r="B65" s="900"/>
      <c r="C65" s="900"/>
      <c r="D65" s="900"/>
      <c r="E65" s="900"/>
      <c r="F65" s="900"/>
      <c r="G65" s="900"/>
      <c r="H65" s="900"/>
      <c r="I65" s="900"/>
      <c r="J65" s="900"/>
      <c r="K65" s="336"/>
    </row>
    <row r="66" spans="1:11" s="150" customFormat="1" ht="13.5" customHeight="1">
      <c r="A66" s="900" t="s">
        <v>481</v>
      </c>
      <c r="B66" s="900"/>
      <c r="C66" s="900"/>
      <c r="D66" s="900"/>
      <c r="E66" s="900"/>
      <c r="F66" s="900"/>
      <c r="G66" s="900"/>
      <c r="H66" s="900"/>
      <c r="I66" s="900"/>
      <c r="J66" s="900"/>
      <c r="K66" s="336"/>
    </row>
  </sheetData>
  <mergeCells count="3">
    <mergeCell ref="A3:J3"/>
    <mergeCell ref="A65:J65"/>
    <mergeCell ref="A66:J66"/>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E18"/>
  <sheetViews>
    <sheetView showGridLines="0" zoomScale="150" zoomScaleNormal="150" zoomScaleSheetLayoutView="110" workbookViewId="0"/>
  </sheetViews>
  <sheetFormatPr baseColWidth="10" defaultColWidth="9.140625" defaultRowHeight="9"/>
  <cols>
    <col min="1" max="1" width="24" style="138" customWidth="1"/>
    <col min="2" max="2" width="17.140625" style="138" customWidth="1"/>
    <col min="3" max="3" width="17.140625" style="139" customWidth="1"/>
    <col min="4" max="4" width="17.140625" style="138" customWidth="1"/>
    <col min="5" max="5" width="17.140625" style="139" customWidth="1"/>
    <col min="6" max="16384" width="9.140625" style="138"/>
  </cols>
  <sheetData>
    <row r="1" spans="1:5" s="64" customFormat="1" ht="22.5" customHeight="1">
      <c r="A1" s="346"/>
      <c r="B1" s="105"/>
      <c r="C1" s="105"/>
      <c r="D1" s="105"/>
      <c r="E1" s="105"/>
    </row>
    <row r="2" spans="1:5" s="873" customFormat="1" ht="22.5" customHeight="1">
      <c r="A2" s="872"/>
    </row>
    <row r="3" spans="1:5" s="653" customFormat="1" ht="18.75" customHeight="1">
      <c r="A3" s="652" t="s">
        <v>733</v>
      </c>
    </row>
    <row r="4" spans="1:5" s="50" customFormat="1" ht="12.75" customHeight="1"/>
    <row r="5" spans="1:5" s="141" customFormat="1" ht="18.75" customHeight="1">
      <c r="A5" s="140"/>
      <c r="B5" s="925" t="s">
        <v>97</v>
      </c>
      <c r="C5" s="926"/>
      <c r="D5" s="925" t="s">
        <v>98</v>
      </c>
      <c r="E5" s="926"/>
    </row>
    <row r="6" spans="1:5" s="141" customFormat="1" ht="16.5" customHeight="1">
      <c r="A6" s="142" t="s">
        <v>93</v>
      </c>
      <c r="B6" s="518" t="s">
        <v>94</v>
      </c>
      <c r="C6" s="518" t="s">
        <v>95</v>
      </c>
      <c r="D6" s="518" t="s">
        <v>99</v>
      </c>
      <c r="E6" s="518" t="s">
        <v>111</v>
      </c>
    </row>
    <row r="7" spans="1:5" s="145" customFormat="1" ht="12" customHeight="1">
      <c r="A7" s="143">
        <v>1</v>
      </c>
      <c r="B7" s="358">
        <v>0.01</v>
      </c>
      <c r="C7" s="358">
        <v>0.1</v>
      </c>
      <c r="D7" s="144" t="s">
        <v>104</v>
      </c>
      <c r="E7" s="144" t="s">
        <v>170</v>
      </c>
    </row>
    <row r="8" spans="1:5" s="145" customFormat="1" ht="12" customHeight="1">
      <c r="A8" s="146">
        <v>2</v>
      </c>
      <c r="B8" s="359">
        <v>0.1</v>
      </c>
      <c r="C8" s="359">
        <v>0.25</v>
      </c>
      <c r="D8" s="144" t="s">
        <v>128</v>
      </c>
      <c r="E8" s="144" t="s">
        <v>130</v>
      </c>
    </row>
    <row r="9" spans="1:5" s="145" customFormat="1" ht="12" customHeight="1">
      <c r="A9" s="146">
        <v>3</v>
      </c>
      <c r="B9" s="359">
        <v>0.25</v>
      </c>
      <c r="C9" s="359">
        <v>0.5</v>
      </c>
      <c r="D9" s="144" t="s">
        <v>129</v>
      </c>
      <c r="E9" s="144" t="s">
        <v>172</v>
      </c>
    </row>
    <row r="10" spans="1:5" s="145" customFormat="1" ht="12" customHeight="1">
      <c r="A10" s="146">
        <v>4</v>
      </c>
      <c r="B10" s="359">
        <v>0.5</v>
      </c>
      <c r="C10" s="359">
        <v>0.75</v>
      </c>
      <c r="D10" s="144" t="s">
        <v>105</v>
      </c>
      <c r="E10" s="144" t="s">
        <v>100</v>
      </c>
    </row>
    <row r="11" spans="1:5" s="145" customFormat="1" ht="12" customHeight="1">
      <c r="A11" s="146">
        <v>5</v>
      </c>
      <c r="B11" s="359">
        <v>0.75</v>
      </c>
      <c r="C11" s="359">
        <v>1.25</v>
      </c>
      <c r="D11" s="144" t="s">
        <v>106</v>
      </c>
      <c r="E11" s="144" t="s">
        <v>101</v>
      </c>
    </row>
    <row r="12" spans="1:5" s="145" customFormat="1" ht="12" customHeight="1">
      <c r="A12" s="146">
        <v>6</v>
      </c>
      <c r="B12" s="359">
        <v>1.25</v>
      </c>
      <c r="C12" s="359">
        <v>2</v>
      </c>
      <c r="D12" s="144"/>
      <c r="E12" s="144"/>
    </row>
    <row r="13" spans="1:5" s="145" customFormat="1" ht="12" customHeight="1">
      <c r="A13" s="146">
        <v>7</v>
      </c>
      <c r="B13" s="359">
        <v>2</v>
      </c>
      <c r="C13" s="359">
        <v>3</v>
      </c>
      <c r="D13" s="144" t="s">
        <v>107</v>
      </c>
      <c r="E13" s="144" t="s">
        <v>171</v>
      </c>
    </row>
    <row r="14" spans="1:5" s="145" customFormat="1" ht="12" customHeight="1">
      <c r="A14" s="146">
        <v>8</v>
      </c>
      <c r="B14" s="359">
        <v>3</v>
      </c>
      <c r="C14" s="359">
        <v>5</v>
      </c>
      <c r="D14" s="144" t="s">
        <v>108</v>
      </c>
      <c r="E14" s="144" t="s">
        <v>102</v>
      </c>
    </row>
    <row r="15" spans="1:5" s="145" customFormat="1" ht="12" customHeight="1">
      <c r="A15" s="146">
        <v>9</v>
      </c>
      <c r="B15" s="359">
        <v>5</v>
      </c>
      <c r="C15" s="359">
        <v>8</v>
      </c>
      <c r="D15" s="144" t="s">
        <v>109</v>
      </c>
      <c r="E15" s="144" t="s">
        <v>103</v>
      </c>
    </row>
    <row r="16" spans="1:5" s="145" customFormat="1" ht="12" customHeight="1">
      <c r="A16" s="147">
        <v>10</v>
      </c>
      <c r="B16" s="360">
        <v>8</v>
      </c>
      <c r="C16" s="148" t="s">
        <v>117</v>
      </c>
      <c r="D16" s="149" t="s">
        <v>110</v>
      </c>
      <c r="E16" s="149" t="s">
        <v>173</v>
      </c>
    </row>
    <row r="17" spans="1:5" ht="7.5" customHeight="1"/>
    <row r="18" spans="1:5" ht="12.75" customHeight="1">
      <c r="A18" s="927" t="s">
        <v>591</v>
      </c>
      <c r="B18" s="927"/>
      <c r="C18" s="927"/>
      <c r="D18" s="927"/>
      <c r="E18" s="927"/>
    </row>
  </sheetData>
  <mergeCells count="3">
    <mergeCell ref="B5:C5"/>
    <mergeCell ref="D5:E5"/>
    <mergeCell ref="A18:E18"/>
  </mergeCells>
  <phoneticPr fontId="0" type="noConversion"/>
  <pageMargins left="0.70866141732283472" right="0.70866141732283472" top="0.6692913385826772" bottom="0.39370078740157483" header="0.51181102362204722" footer="0.51181102362204722"/>
  <pageSetup paperSize="9" scale="96" fitToHeight="0" orientation="portrait" r:id="rId1"/>
  <headerFooter scaleWithDoc="0">
    <oddHeader xml:space="preserve">&amp;L&amp;8FACT BOOK DNB - 2Q13&amp;C&amp;8CHAPTER 1&amp;R&amp;8FINANCIAL RESULTS DNB GROUP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50" zoomScaleNormal="150" zoomScaleSheetLayoutView="110" workbookViewId="0"/>
  </sheetViews>
  <sheetFormatPr baseColWidth="10" defaultColWidth="10.85546875" defaultRowHeight="22.5" customHeight="1"/>
  <cols>
    <col min="1" max="1" width="14.28515625" style="64" customWidth="1"/>
    <col min="2" max="6" width="9.85546875" style="64" customWidth="1"/>
    <col min="7" max="7" width="9.85546875" style="105" customWidth="1"/>
    <col min="8" max="9" width="9.85546875" style="64" customWidth="1"/>
    <col min="10" max="10" width="10.85546875" style="64" customWidth="1"/>
    <col min="11" max="11" width="49" style="64" customWidth="1"/>
    <col min="12" max="18" width="10.42578125" style="64" customWidth="1"/>
    <col min="19" max="19" width="10.85546875" style="64" customWidth="1"/>
    <col min="20" max="20" width="49" style="64" customWidth="1"/>
    <col min="21" max="27" width="10.42578125" style="64" customWidth="1"/>
    <col min="28" max="16384" width="10.85546875" style="64"/>
  </cols>
  <sheetData>
    <row r="1" spans="1:10" ht="22.5" customHeight="1">
      <c r="A1" s="346"/>
      <c r="G1" s="64"/>
    </row>
    <row r="2" spans="1:10" s="873" customFormat="1" ht="22.5" customHeight="1">
      <c r="A2" s="872"/>
    </row>
    <row r="3" spans="1:10" s="653" customFormat="1" ht="18.75" customHeight="1">
      <c r="A3" s="652" t="s">
        <v>734</v>
      </c>
    </row>
    <row r="4" spans="1:10" s="50" customFormat="1" ht="12.75" customHeight="1"/>
    <row r="5" spans="1:10" s="53" customFormat="1" ht="9.75" customHeight="1">
      <c r="A5" s="928" t="s">
        <v>235</v>
      </c>
      <c r="B5" s="184"/>
      <c r="C5" s="184"/>
      <c r="D5" s="185"/>
      <c r="E5" s="185" t="s">
        <v>203</v>
      </c>
      <c r="F5" s="185"/>
      <c r="G5" s="186"/>
      <c r="H5" s="187" t="s">
        <v>205</v>
      </c>
      <c r="I5" s="188"/>
      <c r="J5" s="52"/>
    </row>
    <row r="6" spans="1:10" s="53" customFormat="1" ht="9.75" customHeight="1">
      <c r="A6" s="928"/>
      <c r="B6" s="189"/>
      <c r="C6" s="189"/>
      <c r="D6" s="190"/>
      <c r="E6" s="190" t="s">
        <v>204</v>
      </c>
      <c r="F6" s="190"/>
      <c r="G6" s="186"/>
      <c r="H6" s="191" t="s">
        <v>204</v>
      </c>
      <c r="I6" s="192" t="s">
        <v>202</v>
      </c>
      <c r="J6" s="52"/>
    </row>
    <row r="7" spans="1:10" s="53" customFormat="1" ht="9.75" customHeight="1">
      <c r="A7" s="928"/>
      <c r="B7" s="189" t="s">
        <v>195</v>
      </c>
      <c r="C7" s="189" t="s">
        <v>198</v>
      </c>
      <c r="D7" s="190" t="s">
        <v>136</v>
      </c>
      <c r="E7" s="190" t="s">
        <v>227</v>
      </c>
      <c r="F7" s="190" t="s">
        <v>53</v>
      </c>
      <c r="G7" s="186"/>
      <c r="H7" s="190" t="s">
        <v>227</v>
      </c>
      <c r="I7" s="192" t="s">
        <v>207</v>
      </c>
      <c r="J7" s="52"/>
    </row>
    <row r="8" spans="1:10" s="53" customFormat="1" ht="9.75" customHeight="1">
      <c r="A8" s="929"/>
      <c r="B8" s="189" t="s">
        <v>196</v>
      </c>
      <c r="C8" s="193" t="s">
        <v>887</v>
      </c>
      <c r="D8" s="190" t="s">
        <v>206</v>
      </c>
      <c r="E8" s="190" t="s">
        <v>228</v>
      </c>
      <c r="F8" s="190" t="s">
        <v>209</v>
      </c>
      <c r="G8" s="186"/>
      <c r="H8" s="190" t="s">
        <v>228</v>
      </c>
      <c r="I8" s="192" t="s">
        <v>208</v>
      </c>
      <c r="J8" s="52"/>
    </row>
    <row r="9" spans="1:10" s="53" customFormat="1" ht="12" customHeight="1">
      <c r="A9" s="408" t="s">
        <v>189</v>
      </c>
      <c r="B9" s="508">
        <v>0</v>
      </c>
      <c r="C9" s="508">
        <v>1995.2654400000001</v>
      </c>
      <c r="D9" s="508">
        <v>0.61760497999999997</v>
      </c>
      <c r="E9" s="508">
        <v>0</v>
      </c>
      <c r="F9" s="508">
        <v>1995.88304498</v>
      </c>
      <c r="G9" s="400"/>
      <c r="H9" s="508">
        <v>17.110681855269625</v>
      </c>
      <c r="I9" s="509">
        <v>0</v>
      </c>
      <c r="J9" s="131"/>
    </row>
    <row r="10" spans="1:10" s="53" customFormat="1" ht="12" customHeight="1">
      <c r="A10" s="395" t="s">
        <v>190</v>
      </c>
      <c r="B10" s="510">
        <v>0</v>
      </c>
      <c r="C10" s="510">
        <v>2319.8919599999999</v>
      </c>
      <c r="D10" s="510">
        <v>497.27369652000004</v>
      </c>
      <c r="E10" s="510">
        <v>0</v>
      </c>
      <c r="F10" s="510">
        <v>2817.1656565200001</v>
      </c>
      <c r="G10" s="400"/>
      <c r="H10" s="510">
        <v>509.23718997911863</v>
      </c>
      <c r="I10" s="511">
        <v>0</v>
      </c>
      <c r="J10" s="131"/>
    </row>
    <row r="11" spans="1:10" s="53" customFormat="1" ht="12" customHeight="1">
      <c r="A11" s="395" t="s">
        <v>191</v>
      </c>
      <c r="B11" s="510">
        <v>0</v>
      </c>
      <c r="C11" s="510">
        <v>1963.59456</v>
      </c>
      <c r="D11" s="510">
        <v>929.50295475000019</v>
      </c>
      <c r="E11" s="510">
        <v>0</v>
      </c>
      <c r="F11" s="510">
        <v>2893.0975147500003</v>
      </c>
      <c r="G11" s="400"/>
      <c r="H11" s="510">
        <v>1062.7889810638633</v>
      </c>
      <c r="I11" s="511">
        <v>872.57564170000001</v>
      </c>
      <c r="J11" s="131"/>
    </row>
    <row r="12" spans="1:10" s="53" customFormat="1" ht="12" customHeight="1">
      <c r="A12" s="395" t="s">
        <v>192</v>
      </c>
      <c r="B12" s="510">
        <v>0</v>
      </c>
      <c r="C12" s="510">
        <v>0</v>
      </c>
      <c r="D12" s="510">
        <v>0.20074802</v>
      </c>
      <c r="E12" s="510">
        <v>0</v>
      </c>
      <c r="F12" s="510">
        <v>0.20074802</v>
      </c>
      <c r="G12" s="400"/>
      <c r="H12" s="510">
        <v>8.7140231590474446E-2</v>
      </c>
      <c r="I12" s="511">
        <v>0</v>
      </c>
      <c r="J12" s="52"/>
    </row>
    <row r="13" spans="1:10" s="53" customFormat="1" ht="12" customHeight="1">
      <c r="A13" s="395" t="s">
        <v>193</v>
      </c>
      <c r="B13" s="512">
        <v>0</v>
      </c>
      <c r="C13" s="512">
        <v>8091.9098400000003</v>
      </c>
      <c r="D13" s="512">
        <v>1931.1784870499998</v>
      </c>
      <c r="E13" s="512">
        <v>0</v>
      </c>
      <c r="F13" s="512">
        <v>10023.08832705</v>
      </c>
      <c r="G13" s="400"/>
      <c r="H13" s="512">
        <v>3401.5855207196505</v>
      </c>
      <c r="I13" s="513">
        <v>1735.3532033099998</v>
      </c>
      <c r="J13" s="52"/>
    </row>
    <row r="14" spans="1:10" s="100" customFormat="1" ht="12" customHeight="1">
      <c r="A14" s="409" t="s">
        <v>194</v>
      </c>
      <c r="B14" s="514">
        <v>0</v>
      </c>
      <c r="C14" s="514">
        <v>14370.6618</v>
      </c>
      <c r="D14" s="514">
        <v>3358.7734913200002</v>
      </c>
      <c r="E14" s="514">
        <v>0</v>
      </c>
      <c r="F14" s="514">
        <v>17729.435291319998</v>
      </c>
      <c r="G14" s="515"/>
      <c r="H14" s="516">
        <v>4990.8095138494928</v>
      </c>
      <c r="I14" s="517">
        <v>2607.9288450099998</v>
      </c>
      <c r="J14" s="120"/>
    </row>
    <row r="15" spans="1:10" s="61" customFormat="1" ht="7.5" customHeight="1">
      <c r="A15" s="132"/>
      <c r="B15" s="133"/>
      <c r="C15" s="133"/>
      <c r="D15" s="133"/>
      <c r="E15" s="133"/>
      <c r="F15" s="133"/>
      <c r="G15" s="134"/>
      <c r="H15" s="133"/>
      <c r="I15" s="133"/>
      <c r="J15" s="59"/>
    </row>
    <row r="16" spans="1:10" s="135" customFormat="1" ht="22.5" customHeight="1">
      <c r="A16" s="900" t="s">
        <v>888</v>
      </c>
      <c r="B16" s="900"/>
      <c r="C16" s="900"/>
      <c r="D16" s="900"/>
      <c r="E16" s="900"/>
      <c r="F16" s="900"/>
      <c r="G16" s="900"/>
      <c r="H16" s="900"/>
      <c r="I16" s="900"/>
    </row>
    <row r="17" spans="1:10" s="135" customFormat="1" ht="22.5" customHeight="1">
      <c r="G17" s="136"/>
    </row>
    <row r="18" spans="1:10" s="135" customFormat="1" ht="22.5" customHeight="1">
      <c r="G18" s="136"/>
    </row>
    <row r="19" spans="1:10" s="135" customFormat="1" ht="22.5" customHeight="1">
      <c r="G19" s="136"/>
    </row>
    <row r="20" spans="1:10" s="135" customFormat="1" ht="22.5" customHeight="1">
      <c r="G20" s="136"/>
    </row>
    <row r="21" spans="1:10" s="135" customFormat="1" ht="22.5" customHeight="1">
      <c r="G21" s="136"/>
    </row>
    <row r="22" spans="1:10" s="135" customFormat="1" ht="22.5" customHeight="1">
      <c r="G22" s="136"/>
    </row>
    <row r="23" spans="1:10" s="135" customFormat="1" ht="22.5" customHeight="1">
      <c r="G23" s="136"/>
    </row>
    <row r="24" spans="1:10" s="135" customFormat="1" ht="22.5" customHeight="1">
      <c r="G24" s="136"/>
    </row>
    <row r="25" spans="1:10" s="135" customFormat="1" ht="22.5" customHeight="1">
      <c r="G25" s="136"/>
    </row>
    <row r="26" spans="1:10" s="135" customFormat="1" ht="22.5" customHeight="1">
      <c r="G26" s="136"/>
    </row>
    <row r="27" spans="1:10" s="135" customFormat="1" ht="22.5" customHeight="1">
      <c r="G27" s="136"/>
    </row>
    <row r="28" spans="1:10" s="135" customFormat="1" ht="22.5" customHeight="1">
      <c r="G28" s="136"/>
    </row>
    <row r="29" spans="1:10" s="135" customFormat="1" ht="22.5" customHeight="1">
      <c r="G29" s="136"/>
    </row>
    <row r="30" spans="1:10" s="135" customFormat="1" ht="22.5" customHeight="1">
      <c r="G30" s="136"/>
    </row>
    <row r="31" spans="1:10" ht="22.5" customHeight="1">
      <c r="A31" s="53"/>
      <c r="B31" s="52"/>
      <c r="C31" s="52"/>
      <c r="D31" s="52"/>
      <c r="E31" s="52"/>
      <c r="F31" s="52"/>
      <c r="G31" s="99"/>
      <c r="H31" s="52"/>
      <c r="I31" s="52"/>
      <c r="J31" s="52"/>
    </row>
    <row r="35" spans="1:10" ht="22.5" customHeight="1">
      <c r="A35" s="62"/>
      <c r="B35" s="59"/>
      <c r="C35" s="59"/>
      <c r="D35" s="59"/>
      <c r="E35" s="59"/>
      <c r="F35" s="59"/>
      <c r="G35" s="137"/>
      <c r="H35" s="59"/>
      <c r="I35" s="59"/>
      <c r="J35" s="59"/>
    </row>
  </sheetData>
  <mergeCells count="2">
    <mergeCell ref="A5:A8"/>
    <mergeCell ref="A16:I16"/>
  </mergeCells>
  <pageMargins left="0.70866141732283472" right="0.70866141732283472" top="0.6692913385826772" bottom="0.39370078740157483" header="0.51181102362204722" footer="0.51181102362204722"/>
  <pageSetup paperSize="9" scale="85" fitToHeight="0" orientation="portrait" r:id="rId1"/>
  <headerFooter scaleWithDoc="0">
    <oddHeader xml:space="preserve">&amp;L&amp;8FACT BOOK DNB - 2Q13&amp;C&amp;8CHAPTER 1&amp;R&amp;8FINANCIAL RESULTS DNB GROUP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150" zoomScaleNormal="150" zoomScaleSheetLayoutView="110" workbookViewId="0"/>
  </sheetViews>
  <sheetFormatPr baseColWidth="10" defaultColWidth="9.140625" defaultRowHeight="22.5" customHeight="1"/>
  <cols>
    <col min="1" max="1" width="35.28515625" style="166" customWidth="1"/>
    <col min="2" max="10" width="6.42578125" style="166" customWidth="1"/>
    <col min="11" max="16384" width="9.140625" style="166"/>
  </cols>
  <sheetData>
    <row r="1" spans="1:11" s="64" customFormat="1" ht="22.5" customHeight="1">
      <c r="A1" s="346"/>
    </row>
    <row r="2" spans="1:11" s="873" customFormat="1" ht="22.5" customHeight="1">
      <c r="A2" s="872"/>
    </row>
    <row r="3" spans="1:11" s="653" customFormat="1" ht="18.75" customHeight="1">
      <c r="A3" s="652" t="s">
        <v>705</v>
      </c>
    </row>
    <row r="4" spans="1:11" s="50" customFormat="1" ht="12.75" customHeight="1"/>
    <row r="5" spans="1:11" s="163" customFormat="1" ht="12" customHeight="1">
      <c r="A5" s="419"/>
      <c r="B5" s="420" t="s">
        <v>2</v>
      </c>
      <c r="C5" s="421" t="s">
        <v>5</v>
      </c>
      <c r="D5" s="420" t="s">
        <v>3</v>
      </c>
      <c r="E5" s="420" t="s">
        <v>6</v>
      </c>
      <c r="F5" s="420" t="s">
        <v>2</v>
      </c>
      <c r="G5" s="421" t="s">
        <v>5</v>
      </c>
    </row>
    <row r="6" spans="1:11" s="163" customFormat="1" ht="12" customHeight="1">
      <c r="A6" s="422" t="s">
        <v>11</v>
      </c>
      <c r="B6" s="423" t="s">
        <v>237</v>
      </c>
      <c r="C6" s="423" t="s">
        <v>237</v>
      </c>
      <c r="D6" s="423" t="s">
        <v>233</v>
      </c>
      <c r="E6" s="423" t="s">
        <v>233</v>
      </c>
      <c r="F6" s="423" t="s">
        <v>233</v>
      </c>
      <c r="G6" s="423" t="s">
        <v>233</v>
      </c>
    </row>
    <row r="7" spans="1:11" s="164" customFormat="1" ht="12" customHeight="1">
      <c r="A7" s="425" t="s">
        <v>586</v>
      </c>
      <c r="B7" s="499">
        <v>996</v>
      </c>
      <c r="C7" s="499">
        <v>889.04287659683598</v>
      </c>
      <c r="D7" s="499">
        <v>811</v>
      </c>
      <c r="E7" s="499">
        <v>843.33988659922898</v>
      </c>
      <c r="F7" s="499">
        <v>854</v>
      </c>
      <c r="G7" s="499">
        <v>805.98450638924101</v>
      </c>
    </row>
    <row r="8" spans="1:11" s="163" customFormat="1" ht="12" customHeight="1">
      <c r="A8" s="430" t="s">
        <v>587</v>
      </c>
      <c r="B8" s="500">
        <v>978.76904368936584</v>
      </c>
      <c r="C8" s="500">
        <v>886.29335755013562</v>
      </c>
      <c r="D8" s="500">
        <v>815.50280303753755</v>
      </c>
      <c r="E8" s="500">
        <v>844.66454916227883</v>
      </c>
      <c r="F8" s="501">
        <v>849.87591583785388</v>
      </c>
      <c r="G8" s="500">
        <v>806.28467570327962</v>
      </c>
    </row>
    <row r="9" spans="1:11" s="135" customFormat="1" ht="7.5" customHeight="1"/>
    <row r="10" spans="1:11" s="65" customFormat="1" ht="12.75" customHeight="1">
      <c r="A10" s="900"/>
      <c r="B10" s="900"/>
      <c r="C10" s="900"/>
      <c r="D10" s="900"/>
      <c r="E10" s="900"/>
      <c r="F10" s="900"/>
      <c r="G10" s="900"/>
      <c r="H10" s="900"/>
      <c r="I10" s="900"/>
      <c r="J10" s="900"/>
      <c r="K10" s="365"/>
    </row>
    <row r="11" spans="1:11" s="65" customFormat="1" ht="21.75" customHeight="1">
      <c r="A11" s="900"/>
      <c r="B11" s="900"/>
      <c r="C11" s="900"/>
      <c r="D11" s="900"/>
      <c r="E11" s="900"/>
      <c r="F11" s="900"/>
      <c r="G11" s="900"/>
      <c r="H11" s="900"/>
      <c r="I11" s="900"/>
      <c r="J11" s="900"/>
      <c r="K11" s="365"/>
    </row>
  </sheetData>
  <mergeCells count="2">
    <mergeCell ref="A10:J10"/>
    <mergeCell ref="A11:J11"/>
  </mergeCells>
  <pageMargins left="0.70866141732283472" right="0.70866141732283472" top="0.6692913385826772" bottom="0.39370078740157483" header="0.51181102362204722" footer="0.51181102362204722"/>
  <pageSetup paperSize="9" scale="87" fitToHeight="0" orientation="portrait" r:id="rId1"/>
  <headerFooter scaleWithDoc="0">
    <oddHeader xml:space="preserve">&amp;L&amp;8FACT BOOK DNB - 2Q13&amp;C&amp;8CHAPTER 1&amp;R&amp;8FINANCIAL RESULTS DNB GROUP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7"/>
  <sheetViews>
    <sheetView showGridLines="0" zoomScale="150" zoomScaleNormal="150" zoomScaleSheetLayoutView="110" workbookViewId="0"/>
  </sheetViews>
  <sheetFormatPr baseColWidth="10" defaultColWidth="10.85546875" defaultRowHeight="22.5" customHeight="1"/>
  <cols>
    <col min="1" max="1" width="93.140625" style="64" customWidth="1"/>
    <col min="2" max="7" width="10.42578125" style="64" customWidth="1"/>
    <col min="8" max="8" width="10.85546875" style="64" customWidth="1"/>
    <col min="9" max="9" width="49" style="64" customWidth="1"/>
    <col min="10" max="16" width="10.42578125" style="64" customWidth="1"/>
    <col min="17" max="16384" width="10.85546875" style="64"/>
  </cols>
  <sheetData>
    <row r="1" spans="1:2" ht="22.5" customHeight="1">
      <c r="A1" s="346"/>
    </row>
    <row r="2" spans="1:2" s="873" customFormat="1" ht="22.5" customHeight="1">
      <c r="A2" s="872"/>
    </row>
    <row r="3" spans="1:2" s="653" customFormat="1" ht="18.75" customHeight="1">
      <c r="A3" s="654" t="s">
        <v>797</v>
      </c>
    </row>
    <row r="4" spans="1:2" s="50" customFormat="1" ht="12" customHeight="1"/>
    <row r="5" spans="1:2" s="65" customFormat="1" ht="12" customHeight="1">
      <c r="A5" s="812"/>
    </row>
    <row r="6" spans="1:2" s="65" customFormat="1" ht="12" customHeight="1"/>
    <row r="7" spans="1:2" s="65" customFormat="1" ht="12" customHeight="1"/>
    <row r="8" spans="1:2" s="65" customFormat="1" ht="12" customHeight="1"/>
    <row r="9" spans="1:2" s="65" customFormat="1" ht="12" customHeight="1"/>
    <row r="10" spans="1:2" s="65" customFormat="1" ht="12" customHeight="1">
      <c r="B10" s="64"/>
    </row>
    <row r="11" spans="1:2" s="65" customFormat="1" ht="12" customHeight="1">
      <c r="B11" s="64"/>
    </row>
    <row r="12" spans="1:2" ht="12" customHeight="1">
      <c r="A12" s="53"/>
    </row>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1" ht="12" customHeight="1"/>
    <row r="34" spans="1:1" ht="12" customHeight="1"/>
    <row r="35" spans="1:1" ht="12" customHeight="1"/>
    <row r="36" spans="1:1" ht="12" customHeight="1"/>
    <row r="37" spans="1:1" ht="12" customHeight="1"/>
    <row r="38" spans="1:1" ht="12" customHeight="1"/>
    <row r="39" spans="1:1" ht="12" customHeight="1">
      <c r="A39" s="763"/>
    </row>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spans="1:1" ht="12" customHeight="1"/>
    <row r="66" spans="1:1" ht="12" customHeight="1"/>
    <row r="67" spans="1:1" ht="12" customHeight="1">
      <c r="A67" s="763"/>
    </row>
    <row r="68" spans="1:1" ht="35.1" customHeight="1"/>
    <row r="69" spans="1:1" ht="35.1" customHeight="1"/>
    <row r="70" spans="1:1" ht="35.1" customHeight="1"/>
    <row r="71" spans="1:1" ht="35.1" customHeight="1"/>
    <row r="72" spans="1:1" ht="35.1" customHeight="1"/>
    <row r="73" spans="1:1" ht="35.1" customHeight="1"/>
    <row r="74" spans="1:1" ht="35.1" customHeight="1"/>
    <row r="75" spans="1:1" ht="35.1" customHeight="1"/>
    <row r="76" spans="1:1" ht="35.1" customHeight="1"/>
    <row r="77" spans="1:1" ht="35.1" customHeight="1"/>
    <row r="78" spans="1:1" ht="35.1" customHeight="1"/>
    <row r="79" spans="1:1" ht="35.1" customHeight="1"/>
    <row r="80" spans="1:1"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sheetData>
  <pageMargins left="0.70866141732283472" right="0.70866141732283472" top="0.6692913385826772" bottom="0.39370078740157483" header="0.51181102362204722" footer="0.51181102362204722"/>
  <pageSetup paperSize="9" scale="86" fitToHeight="0" orientation="portrait" r:id="rId1"/>
  <headerFooter scaleWithDoc="0">
    <oddHeader xml:space="preserve">&amp;L&amp;8FACT BOOK DNB - 2Q13&amp;C&amp;8CHAPTER 1&amp;R&amp;8FINANCIAL RESULTS DNB GROUP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zoomScale="150" zoomScaleNormal="150" zoomScaleSheetLayoutView="110" workbookViewId="0"/>
  </sheetViews>
  <sheetFormatPr baseColWidth="10" defaultColWidth="10.85546875" defaultRowHeight="22.5" customHeight="1"/>
  <cols>
    <col min="1" max="1" width="11.42578125" style="166" customWidth="1"/>
    <col min="2" max="2" width="50" style="166" customWidth="1"/>
    <col min="3" max="4" width="15.85546875" style="166" customWidth="1"/>
    <col min="5" max="5" width="7.7109375" style="166" customWidth="1"/>
    <col min="6" max="7" width="10.42578125" style="166" customWidth="1"/>
    <col min="8" max="8" width="10.85546875" style="166" customWidth="1"/>
    <col min="9" max="9" width="49" style="166" customWidth="1"/>
    <col min="10" max="16" width="10.42578125" style="166" customWidth="1"/>
    <col min="17" max="16384" width="10.85546875" style="166"/>
  </cols>
  <sheetData>
    <row r="1" spans="1:5" s="64" customFormat="1" ht="22.5" customHeight="1">
      <c r="A1" s="346"/>
    </row>
    <row r="2" spans="1:5" s="873" customFormat="1" ht="22.5" customHeight="1">
      <c r="A2" s="872"/>
    </row>
    <row r="3" spans="1:5" s="653" customFormat="1" ht="18.75" customHeight="1">
      <c r="A3" s="652" t="s">
        <v>706</v>
      </c>
    </row>
    <row r="4" spans="1:5" s="50" customFormat="1" ht="12.75" customHeight="1">
      <c r="A4" s="362"/>
    </row>
    <row r="5" spans="1:5" s="374" customFormat="1" ht="24" customHeight="1">
      <c r="A5" s="930" t="s">
        <v>473</v>
      </c>
      <c r="B5" s="930"/>
      <c r="C5" s="930"/>
      <c r="D5" s="930"/>
    </row>
    <row r="6" spans="1:5" s="163" customFormat="1" ht="13.5" customHeight="1">
      <c r="A6" s="233"/>
      <c r="B6" s="233"/>
      <c r="C6" s="677" t="s">
        <v>225</v>
      </c>
      <c r="D6" s="677" t="s">
        <v>224</v>
      </c>
      <c r="E6" s="165"/>
    </row>
    <row r="7" spans="1:5" s="163" customFormat="1" ht="13.5" customHeight="1">
      <c r="A7" s="931" t="s">
        <v>237</v>
      </c>
      <c r="B7" s="678" t="s">
        <v>222</v>
      </c>
      <c r="C7" s="679">
        <v>39.299999999999997</v>
      </c>
      <c r="D7" s="679">
        <v>6.3</v>
      </c>
    </row>
    <row r="8" spans="1:5" s="163" customFormat="1" ht="13.5" customHeight="1">
      <c r="A8" s="932"/>
      <c r="B8" s="680" t="s">
        <v>223</v>
      </c>
      <c r="C8" s="681">
        <v>7</v>
      </c>
      <c r="D8" s="681">
        <v>5.7</v>
      </c>
    </row>
    <row r="9" spans="1:5" s="164" customFormat="1" ht="13.5" customHeight="1">
      <c r="A9" s="932"/>
      <c r="B9" s="682" t="s">
        <v>53</v>
      </c>
      <c r="C9" s="683">
        <v>46.3</v>
      </c>
      <c r="D9" s="683">
        <v>6.2</v>
      </c>
    </row>
    <row r="10" spans="1:5" s="164" customFormat="1" ht="13.5" customHeight="1">
      <c r="A10" s="932"/>
      <c r="B10" s="684"/>
      <c r="C10" s="685"/>
      <c r="D10" s="686"/>
    </row>
    <row r="11" spans="1:5" s="164" customFormat="1" ht="13.5" customHeight="1">
      <c r="A11" s="932"/>
      <c r="B11" s="687" t="s">
        <v>650</v>
      </c>
      <c r="C11" s="688">
        <v>1.3</v>
      </c>
      <c r="D11" s="688">
        <v>5</v>
      </c>
    </row>
    <row r="12" spans="1:5" s="164" customFormat="1" ht="13.5" customHeight="1">
      <c r="A12" s="933"/>
      <c r="B12" s="687" t="s">
        <v>238</v>
      </c>
      <c r="C12" s="688">
        <v>47.5</v>
      </c>
      <c r="D12" s="688">
        <v>6.2</v>
      </c>
    </row>
    <row r="13" spans="1:5" s="164" customFormat="1" ht="13.5" customHeight="1">
      <c r="A13" s="597"/>
      <c r="B13" s="598"/>
      <c r="C13" s="689"/>
      <c r="D13" s="690"/>
    </row>
    <row r="14" spans="1:5" s="165" customFormat="1" ht="15" customHeight="1">
      <c r="A14" s="931" t="s">
        <v>233</v>
      </c>
      <c r="B14" s="691" t="s">
        <v>222</v>
      </c>
      <c r="C14" s="679">
        <v>60.1</v>
      </c>
      <c r="D14" s="679">
        <v>8</v>
      </c>
    </row>
    <row r="15" spans="1:5" s="163" customFormat="1" ht="13.5" customHeight="1">
      <c r="A15" s="932"/>
      <c r="B15" s="692" t="s">
        <v>223</v>
      </c>
      <c r="C15" s="681">
        <v>42.2</v>
      </c>
      <c r="D15" s="681">
        <v>6.9</v>
      </c>
    </row>
    <row r="16" spans="1:5" s="163" customFormat="1" ht="13.5" customHeight="1">
      <c r="A16" s="932"/>
      <c r="B16" s="693" t="s">
        <v>53</v>
      </c>
      <c r="C16" s="683">
        <v>102.3</v>
      </c>
      <c r="D16" s="683">
        <v>7.6</v>
      </c>
    </row>
    <row r="17" spans="1:4" s="164" customFormat="1" ht="13.5" customHeight="1">
      <c r="A17" s="932"/>
      <c r="B17" s="694"/>
      <c r="C17" s="695"/>
      <c r="D17" s="695"/>
    </row>
    <row r="18" spans="1:4" s="164" customFormat="1" ht="13.5" customHeight="1">
      <c r="A18" s="932"/>
      <c r="B18" s="696" t="s">
        <v>650</v>
      </c>
      <c r="C18" s="688">
        <v>5.5</v>
      </c>
      <c r="D18" s="688">
        <v>5</v>
      </c>
    </row>
    <row r="19" spans="1:4" s="164" customFormat="1" ht="13.5" customHeight="1">
      <c r="A19" s="932"/>
      <c r="B19" s="696" t="s">
        <v>238</v>
      </c>
      <c r="C19" s="688">
        <v>107.8</v>
      </c>
      <c r="D19" s="688">
        <v>7.4</v>
      </c>
    </row>
    <row r="20" spans="1:4" s="164" customFormat="1" ht="13.5" customHeight="1">
      <c r="A20" s="933"/>
      <c r="B20" s="696" t="s">
        <v>239</v>
      </c>
      <c r="C20" s="697">
        <v>9</v>
      </c>
      <c r="D20" s="697">
        <v>3</v>
      </c>
    </row>
    <row r="21" spans="1:4" s="163" customFormat="1" ht="13.5" customHeight="1">
      <c r="A21" s="598"/>
      <c r="B21" s="598"/>
      <c r="C21" s="690"/>
      <c r="D21" s="690"/>
    </row>
    <row r="22" spans="1:4" s="165" customFormat="1" ht="15" customHeight="1">
      <c r="A22" s="931" t="s">
        <v>180</v>
      </c>
      <c r="B22" s="691" t="s">
        <v>222</v>
      </c>
      <c r="C22" s="679">
        <v>98.3</v>
      </c>
      <c r="D22" s="679">
        <v>6.5</v>
      </c>
    </row>
    <row r="23" spans="1:4" s="163" customFormat="1" ht="13.5" customHeight="1">
      <c r="A23" s="932"/>
      <c r="B23" s="692" t="s">
        <v>223</v>
      </c>
      <c r="C23" s="681">
        <v>27.8</v>
      </c>
      <c r="D23" s="681">
        <v>8.8000000000000007</v>
      </c>
    </row>
    <row r="24" spans="1:4" s="163" customFormat="1" ht="13.5" customHeight="1">
      <c r="A24" s="932"/>
      <c r="B24" s="693" t="s">
        <v>53</v>
      </c>
      <c r="C24" s="683">
        <v>126.1</v>
      </c>
      <c r="D24" s="683">
        <v>7</v>
      </c>
    </row>
    <row r="25" spans="1:4" s="164" customFormat="1" ht="13.5" customHeight="1">
      <c r="A25" s="933"/>
      <c r="B25" s="696" t="s">
        <v>239</v>
      </c>
      <c r="C25" s="697">
        <v>15.7</v>
      </c>
      <c r="D25" s="697">
        <v>3</v>
      </c>
    </row>
    <row r="26" spans="1:4" s="163" customFormat="1" ht="7.5" customHeight="1">
      <c r="A26" s="166"/>
      <c r="B26" s="166"/>
      <c r="C26" s="166"/>
      <c r="D26" s="166"/>
    </row>
    <row r="27" spans="1:4" ht="13.5" customHeight="1">
      <c r="A27" s="902" t="s">
        <v>474</v>
      </c>
      <c r="B27" s="902"/>
      <c r="C27" s="902"/>
      <c r="D27" s="902"/>
    </row>
    <row r="28" spans="1:4" ht="22.5" customHeight="1">
      <c r="A28" s="303"/>
    </row>
    <row r="29" spans="1:4" ht="22.5" customHeight="1">
      <c r="A29" s="303"/>
    </row>
    <row r="30" spans="1:4" ht="22.5" customHeight="1">
      <c r="A30" s="234"/>
    </row>
  </sheetData>
  <mergeCells count="5">
    <mergeCell ref="A5:D5"/>
    <mergeCell ref="A27:D27"/>
    <mergeCell ref="A22:A25"/>
    <mergeCell ref="A14:A20"/>
    <mergeCell ref="A7:A12"/>
  </mergeCells>
  <pageMargins left="0.70866141732283472" right="0.70866141732283472" top="0.6692913385826772" bottom="0.39370078740157483" header="0.51181102362204722" footer="0.51181102362204722"/>
  <pageSetup paperSize="9" scale="88" fitToHeight="0" orientation="portrait" r:id="rId1"/>
  <headerFooter scaleWithDoc="0">
    <oddHeader xml:space="preserve">&amp;L&amp;8FACT BOOK DNB - 2Q13&amp;C&amp;8CHAPTER 1&amp;R&amp;8FINANCIAL RESULTS DNB GROUP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GridLines="0" zoomScale="150" zoomScaleNormal="150" zoomScaleSheetLayoutView="110" workbookViewId="0"/>
  </sheetViews>
  <sheetFormatPr baseColWidth="10" defaultColWidth="9.140625" defaultRowHeight="12.75"/>
  <cols>
    <col min="1" max="1" width="22.42578125" style="243" customWidth="1"/>
    <col min="2" max="12" width="6.42578125" style="243" customWidth="1"/>
    <col min="13" max="16384" width="9.140625" style="243"/>
  </cols>
  <sheetData>
    <row r="1" spans="1:13" s="64" customFormat="1" ht="22.5" customHeight="1">
      <c r="A1" s="346"/>
    </row>
    <row r="2" spans="1:13" s="873" customFormat="1" ht="22.5" customHeight="1">
      <c r="A2" s="872"/>
    </row>
    <row r="3" spans="1:13" s="653" customFormat="1" ht="18.75" customHeight="1">
      <c r="A3" s="652" t="s">
        <v>707</v>
      </c>
    </row>
    <row r="4" spans="1:13" s="50" customFormat="1" ht="12.75" customHeight="1"/>
    <row r="5" spans="1:13" ht="13.5" customHeight="1">
      <c r="A5" s="494" t="s">
        <v>463</v>
      </c>
      <c r="B5" s="498" t="s">
        <v>237</v>
      </c>
      <c r="C5" s="498" t="s">
        <v>575</v>
      </c>
      <c r="D5" s="498" t="s">
        <v>576</v>
      </c>
      <c r="E5" s="498" t="s">
        <v>577</v>
      </c>
      <c r="F5" s="498" t="s">
        <v>578</v>
      </c>
      <c r="G5" s="498" t="s">
        <v>579</v>
      </c>
      <c r="H5" s="498" t="s">
        <v>580</v>
      </c>
      <c r="I5" s="498" t="s">
        <v>581</v>
      </c>
      <c r="J5" s="498" t="s">
        <v>582</v>
      </c>
      <c r="K5" s="498" t="s">
        <v>583</v>
      </c>
      <c r="L5" s="498" t="s">
        <v>584</v>
      </c>
    </row>
    <row r="6" spans="1:13" ht="12" customHeight="1">
      <c r="A6" s="787" t="s">
        <v>461</v>
      </c>
      <c r="B6" s="495">
        <v>2.0956587199999999</v>
      </c>
      <c r="C6" s="495">
        <v>38.375408960714331</v>
      </c>
      <c r="D6" s="495">
        <v>9.0487172969265703</v>
      </c>
      <c r="E6" s="495">
        <v>13.389360789510739</v>
      </c>
      <c r="F6" s="495">
        <v>27.917758299685332</v>
      </c>
      <c r="G6" s="495">
        <v>13.232742495516</v>
      </c>
      <c r="H6" s="495">
        <v>7.9170000000000004E-2</v>
      </c>
      <c r="I6" s="495">
        <v>14.408368942999999</v>
      </c>
      <c r="J6" s="495">
        <v>17.843094999999998</v>
      </c>
      <c r="K6" s="495">
        <v>15.061277000000002</v>
      </c>
      <c r="L6" s="495">
        <v>4.7857785999999995</v>
      </c>
    </row>
    <row r="7" spans="1:13" ht="12" customHeight="1">
      <c r="A7" s="788" t="s">
        <v>222</v>
      </c>
      <c r="B7" s="496">
        <v>0.19792500000000002</v>
      </c>
      <c r="C7" s="496">
        <v>7.0380000000000003</v>
      </c>
      <c r="D7" s="496">
        <v>42.096039999999995</v>
      </c>
      <c r="E7" s="496">
        <v>64.798156931815996</v>
      </c>
      <c r="F7" s="496">
        <v>53.283201999999996</v>
      </c>
      <c r="G7" s="496">
        <v>42.345555999999995</v>
      </c>
      <c r="H7" s="496">
        <v>21.678371168689001</v>
      </c>
      <c r="I7" s="496">
        <v>5.6295614999999994</v>
      </c>
      <c r="J7" s="496">
        <v>22.511810999999998</v>
      </c>
      <c r="K7" s="496">
        <v>26.902042999999999</v>
      </c>
      <c r="L7" s="496">
        <v>30.257784000000001</v>
      </c>
    </row>
    <row r="8" spans="1:13" ht="12" customHeight="1">
      <c r="A8" s="788" t="s">
        <v>245</v>
      </c>
      <c r="B8" s="496"/>
      <c r="C8" s="496"/>
      <c r="D8" s="496">
        <v>20.981000000000002</v>
      </c>
      <c r="E8" s="496"/>
      <c r="F8" s="496"/>
      <c r="G8" s="496"/>
      <c r="H8" s="496"/>
      <c r="I8" s="496"/>
      <c r="J8" s="496"/>
      <c r="K8" s="496"/>
      <c r="L8" s="496"/>
    </row>
    <row r="9" spans="1:13" ht="21" customHeight="1">
      <c r="A9" s="788" t="s">
        <v>462</v>
      </c>
      <c r="B9" s="496">
        <v>7.1449999999999996</v>
      </c>
      <c r="C9" s="496">
        <v>36.808999999999997</v>
      </c>
      <c r="D9" s="496"/>
      <c r="E9" s="496"/>
      <c r="F9" s="496"/>
      <c r="G9" s="496"/>
      <c r="H9" s="496"/>
      <c r="I9" s="496"/>
      <c r="J9" s="496"/>
      <c r="K9" s="496"/>
      <c r="L9" s="496"/>
    </row>
    <row r="10" spans="1:13" ht="12" customHeight="1">
      <c r="A10" s="789" t="s">
        <v>53</v>
      </c>
      <c r="B10" s="497">
        <v>9.4385837200000005</v>
      </c>
      <c r="C10" s="497">
        <v>82.222408960714318</v>
      </c>
      <c r="D10" s="497">
        <v>72.125757296926565</v>
      </c>
      <c r="E10" s="497">
        <v>78.187517721326728</v>
      </c>
      <c r="F10" s="497">
        <v>81.200960299685335</v>
      </c>
      <c r="G10" s="497">
        <v>55.578298495516002</v>
      </c>
      <c r="H10" s="497">
        <v>21.757541168688999</v>
      </c>
      <c r="I10" s="497">
        <v>20.037930442999997</v>
      </c>
      <c r="J10" s="497">
        <v>40.354905999999993</v>
      </c>
      <c r="K10" s="497">
        <v>41.963320000000003</v>
      </c>
      <c r="L10" s="497">
        <v>35.043562599999994</v>
      </c>
    </row>
    <row r="11" spans="1:13" ht="22.5" customHeight="1">
      <c r="A11" s="343"/>
      <c r="B11" s="344"/>
      <c r="C11" s="344"/>
      <c r="D11" s="152"/>
      <c r="E11" s="152"/>
      <c r="F11" s="345"/>
    </row>
    <row r="12" spans="1:13" s="653" customFormat="1" ht="18.75" customHeight="1">
      <c r="A12" s="652" t="s">
        <v>708</v>
      </c>
    </row>
    <row r="13" spans="1:13" s="50" customFormat="1" ht="12.75" customHeight="1"/>
    <row r="14" spans="1:13" s="316" customFormat="1" ht="11.25" customHeight="1">
      <c r="A14" s="335" t="s">
        <v>423</v>
      </c>
      <c r="B14" s="331"/>
      <c r="C14" s="331"/>
      <c r="D14" s="331"/>
      <c r="E14" s="331"/>
      <c r="F14" s="331"/>
      <c r="G14" s="331"/>
      <c r="H14" s="331"/>
      <c r="I14" s="331"/>
      <c r="J14" s="331"/>
      <c r="K14" s="331"/>
      <c r="L14" s="331"/>
      <c r="M14" s="319"/>
    </row>
    <row r="15" spans="1:13" s="307" customFormat="1" ht="9" customHeight="1">
      <c r="A15" s="305"/>
      <c r="B15" s="308" t="s">
        <v>386</v>
      </c>
      <c r="C15" s="308"/>
      <c r="D15" s="308"/>
      <c r="E15" s="308"/>
      <c r="F15" s="308"/>
      <c r="G15" s="308"/>
      <c r="H15" s="308"/>
      <c r="I15" s="308"/>
      <c r="J15" s="308"/>
      <c r="K15" s="308"/>
      <c r="L15" s="308"/>
      <c r="M15" s="306"/>
    </row>
    <row r="16" spans="1:13" s="307" customFormat="1" ht="9" customHeight="1">
      <c r="A16" s="305"/>
      <c r="B16" s="309" t="s">
        <v>426</v>
      </c>
      <c r="C16" s="309" t="s">
        <v>419</v>
      </c>
      <c r="D16" s="309"/>
      <c r="E16" s="309" t="s">
        <v>396</v>
      </c>
      <c r="F16" s="309" t="s">
        <v>396</v>
      </c>
      <c r="G16" s="309"/>
      <c r="H16" s="309"/>
      <c r="I16" s="309"/>
      <c r="J16" s="309"/>
      <c r="K16" s="309"/>
      <c r="L16" s="309"/>
      <c r="M16" s="306"/>
    </row>
    <row r="17" spans="1:13" s="307" customFormat="1" ht="9" customHeight="1">
      <c r="A17" s="305"/>
      <c r="B17" s="309" t="s">
        <v>427</v>
      </c>
      <c r="C17" s="309" t="s">
        <v>389</v>
      </c>
      <c r="D17" s="309"/>
      <c r="E17" s="309" t="s">
        <v>395</v>
      </c>
      <c r="F17" s="309" t="s">
        <v>400</v>
      </c>
      <c r="G17" s="309"/>
      <c r="H17" s="309"/>
      <c r="I17" s="309" t="s">
        <v>406</v>
      </c>
      <c r="J17" s="309"/>
      <c r="K17" s="309"/>
      <c r="L17" s="309"/>
      <c r="M17" s="306"/>
    </row>
    <row r="18" spans="1:13" s="307" customFormat="1" ht="9" customHeight="1">
      <c r="A18" s="305"/>
      <c r="B18" s="309" t="s">
        <v>385</v>
      </c>
      <c r="C18" s="309" t="s">
        <v>385</v>
      </c>
      <c r="D18" s="309"/>
      <c r="E18" s="309" t="s">
        <v>394</v>
      </c>
      <c r="F18" s="309" t="s">
        <v>399</v>
      </c>
      <c r="G18" s="309"/>
      <c r="H18" s="309" t="s">
        <v>402</v>
      </c>
      <c r="I18" s="309" t="s">
        <v>405</v>
      </c>
      <c r="J18" s="309" t="s">
        <v>408</v>
      </c>
      <c r="K18" s="309"/>
      <c r="L18" s="309"/>
      <c r="M18" s="306"/>
    </row>
    <row r="19" spans="1:13" s="307" customFormat="1" ht="9" customHeight="1">
      <c r="A19" s="305"/>
      <c r="B19" s="309" t="s">
        <v>387</v>
      </c>
      <c r="C19" s="309" t="s">
        <v>387</v>
      </c>
      <c r="D19" s="309" t="s">
        <v>391</v>
      </c>
      <c r="E19" s="309" t="s">
        <v>392</v>
      </c>
      <c r="F19" s="309" t="s">
        <v>398</v>
      </c>
      <c r="G19" s="309" t="s">
        <v>421</v>
      </c>
      <c r="H19" s="309" t="s">
        <v>401</v>
      </c>
      <c r="I19" s="309" t="s">
        <v>404</v>
      </c>
      <c r="J19" s="309" t="s">
        <v>407</v>
      </c>
      <c r="K19" s="309"/>
      <c r="L19" s="309"/>
      <c r="M19" s="306"/>
    </row>
    <row r="20" spans="1:13" s="313" customFormat="1" ht="9" customHeight="1">
      <c r="A20" s="310" t="s">
        <v>1</v>
      </c>
      <c r="B20" s="309" t="s">
        <v>388</v>
      </c>
      <c r="C20" s="309" t="s">
        <v>388</v>
      </c>
      <c r="D20" s="311" t="s">
        <v>390</v>
      </c>
      <c r="E20" s="311" t="s">
        <v>393</v>
      </c>
      <c r="F20" s="311" t="s">
        <v>397</v>
      </c>
      <c r="G20" s="311" t="s">
        <v>420</v>
      </c>
      <c r="H20" s="311" t="s">
        <v>445</v>
      </c>
      <c r="I20" s="311" t="s">
        <v>403</v>
      </c>
      <c r="J20" s="311" t="s">
        <v>390</v>
      </c>
      <c r="K20" s="311" t="s">
        <v>409</v>
      </c>
      <c r="L20" s="311" t="s">
        <v>312</v>
      </c>
      <c r="M20" s="312"/>
    </row>
    <row r="21" spans="1:13" s="316" customFormat="1" ht="11.1" customHeight="1">
      <c r="A21" s="333" t="s">
        <v>428</v>
      </c>
      <c r="B21" s="314">
        <v>0</v>
      </c>
      <c r="C21" s="314">
        <v>0</v>
      </c>
      <c r="D21" s="314">
        <v>0</v>
      </c>
      <c r="E21" s="314">
        <v>0</v>
      </c>
      <c r="F21" s="314">
        <v>0</v>
      </c>
      <c r="G21" s="314">
        <v>43954.5</v>
      </c>
      <c r="H21" s="314">
        <v>0</v>
      </c>
      <c r="I21" s="314">
        <v>21476</v>
      </c>
      <c r="J21" s="314">
        <v>0</v>
      </c>
      <c r="K21" s="314">
        <v>0</v>
      </c>
      <c r="L21" s="314">
        <v>65430.5</v>
      </c>
      <c r="M21" s="315"/>
    </row>
    <row r="22" spans="1:13" s="316" customFormat="1" ht="11.1" customHeight="1">
      <c r="A22" s="327" t="s">
        <v>431</v>
      </c>
      <c r="B22" s="318">
        <v>1417</v>
      </c>
      <c r="C22" s="318">
        <v>0</v>
      </c>
      <c r="D22" s="318">
        <v>0</v>
      </c>
      <c r="E22" s="318">
        <v>0</v>
      </c>
      <c r="F22" s="318">
        <v>0</v>
      </c>
      <c r="G22" s="318">
        <v>0</v>
      </c>
      <c r="H22" s="318">
        <v>0</v>
      </c>
      <c r="I22" s="318">
        <v>0</v>
      </c>
      <c r="J22" s="318">
        <v>0</v>
      </c>
      <c r="K22" s="318">
        <v>0</v>
      </c>
      <c r="L22" s="318">
        <v>1417</v>
      </c>
      <c r="M22" s="315"/>
    </row>
    <row r="23" spans="1:13" s="316" customFormat="1" ht="11.1" customHeight="1">
      <c r="A23" s="317" t="s">
        <v>410</v>
      </c>
      <c r="B23" s="318">
        <v>9050</v>
      </c>
      <c r="C23" s="318">
        <v>0</v>
      </c>
      <c r="D23" s="318">
        <v>0</v>
      </c>
      <c r="E23" s="318">
        <v>0</v>
      </c>
      <c r="F23" s="318">
        <v>0</v>
      </c>
      <c r="G23" s="318">
        <v>0</v>
      </c>
      <c r="H23" s="318">
        <v>0</v>
      </c>
      <c r="I23" s="318">
        <v>0</v>
      </c>
      <c r="J23" s="318">
        <v>0</v>
      </c>
      <c r="K23" s="318">
        <v>336</v>
      </c>
      <c r="L23" s="318">
        <v>9386</v>
      </c>
      <c r="M23" s="315"/>
    </row>
    <row r="24" spans="1:13" s="316" customFormat="1" ht="11.1" customHeight="1">
      <c r="A24" s="317" t="s">
        <v>422</v>
      </c>
      <c r="B24" s="318">
        <v>0</v>
      </c>
      <c r="C24" s="318">
        <v>0</v>
      </c>
      <c r="D24" s="318">
        <v>0</v>
      </c>
      <c r="E24" s="318">
        <v>0</v>
      </c>
      <c r="F24" s="318">
        <v>0</v>
      </c>
      <c r="G24" s="318">
        <v>333786.022</v>
      </c>
      <c r="H24" s="318">
        <v>0</v>
      </c>
      <c r="I24" s="318">
        <v>0</v>
      </c>
      <c r="J24" s="318">
        <v>0</v>
      </c>
      <c r="K24" s="318">
        <v>0</v>
      </c>
      <c r="L24" s="320">
        <v>333786.022</v>
      </c>
      <c r="M24" s="319"/>
    </row>
    <row r="25" spans="1:13" s="324" customFormat="1" ht="11.1" customHeight="1">
      <c r="A25" s="321" t="s">
        <v>53</v>
      </c>
      <c r="B25" s="322">
        <v>10467</v>
      </c>
      <c r="C25" s="322">
        <v>0</v>
      </c>
      <c r="D25" s="322">
        <v>0</v>
      </c>
      <c r="E25" s="322">
        <v>0</v>
      </c>
      <c r="F25" s="322">
        <v>0</v>
      </c>
      <c r="G25" s="322">
        <v>377740.522</v>
      </c>
      <c r="H25" s="322">
        <v>0</v>
      </c>
      <c r="I25" s="322">
        <v>21476</v>
      </c>
      <c r="J25" s="322">
        <v>0</v>
      </c>
      <c r="K25" s="322">
        <v>336</v>
      </c>
      <c r="L25" s="322">
        <v>410019.522</v>
      </c>
      <c r="M25" s="323"/>
    </row>
    <row r="26" spans="1:13" s="324" customFormat="1" ht="24" customHeight="1">
      <c r="A26" s="329"/>
      <c r="B26" s="330"/>
      <c r="C26" s="330"/>
      <c r="D26" s="330"/>
      <c r="E26" s="330"/>
      <c r="F26" s="330"/>
      <c r="G26" s="330"/>
      <c r="H26" s="330"/>
      <c r="I26" s="330"/>
      <c r="J26" s="330"/>
      <c r="K26" s="330"/>
      <c r="L26" s="330"/>
      <c r="M26" s="323"/>
    </row>
    <row r="27" spans="1:13" s="316" customFormat="1" ht="11.25" customHeight="1">
      <c r="A27" s="335" t="s">
        <v>418</v>
      </c>
      <c r="B27" s="331"/>
      <c r="C27" s="331"/>
      <c r="D27" s="331"/>
      <c r="E27" s="331"/>
      <c r="F27" s="331"/>
      <c r="G27" s="331"/>
      <c r="H27" s="331"/>
      <c r="I27" s="331"/>
      <c r="J27" s="331"/>
      <c r="K27" s="331"/>
      <c r="L27" s="331"/>
      <c r="M27" s="319"/>
    </row>
    <row r="28" spans="1:13" s="307" customFormat="1" ht="9" customHeight="1">
      <c r="A28" s="305"/>
      <c r="B28" s="308" t="s">
        <v>386</v>
      </c>
      <c r="C28" s="308"/>
      <c r="D28" s="308"/>
      <c r="E28" s="308"/>
      <c r="F28" s="308"/>
      <c r="G28" s="308"/>
      <c r="H28" s="308"/>
      <c r="I28" s="308"/>
      <c r="J28" s="308"/>
      <c r="K28" s="308"/>
      <c r="L28" s="308"/>
      <c r="M28" s="306"/>
    </row>
    <row r="29" spans="1:13" s="307" customFormat="1" ht="9" customHeight="1">
      <c r="A29" s="305"/>
      <c r="B29" s="309" t="s">
        <v>426</v>
      </c>
      <c r="C29" s="309" t="s">
        <v>419</v>
      </c>
      <c r="D29" s="309"/>
      <c r="E29" s="309" t="s">
        <v>396</v>
      </c>
      <c r="F29" s="309" t="s">
        <v>396</v>
      </c>
      <c r="G29" s="309"/>
      <c r="H29" s="309"/>
      <c r="I29" s="309"/>
      <c r="J29" s="309"/>
      <c r="K29" s="309"/>
      <c r="L29" s="309"/>
      <c r="M29" s="306"/>
    </row>
    <row r="30" spans="1:13" s="307" customFormat="1" ht="9" customHeight="1">
      <c r="A30" s="305"/>
      <c r="B30" s="309" t="s">
        <v>427</v>
      </c>
      <c r="C30" s="309" t="s">
        <v>389</v>
      </c>
      <c r="D30" s="309"/>
      <c r="E30" s="309" t="s">
        <v>395</v>
      </c>
      <c r="F30" s="309" t="s">
        <v>400</v>
      </c>
      <c r="G30" s="309"/>
      <c r="H30" s="309"/>
      <c r="I30" s="309" t="s">
        <v>406</v>
      </c>
      <c r="J30" s="309"/>
      <c r="K30" s="309"/>
      <c r="L30" s="309"/>
      <c r="M30" s="306"/>
    </row>
    <row r="31" spans="1:13" s="307" customFormat="1" ht="9" customHeight="1">
      <c r="A31" s="305"/>
      <c r="B31" s="309" t="s">
        <v>385</v>
      </c>
      <c r="C31" s="309" t="s">
        <v>385</v>
      </c>
      <c r="D31" s="309"/>
      <c r="E31" s="309" t="s">
        <v>394</v>
      </c>
      <c r="F31" s="309" t="s">
        <v>399</v>
      </c>
      <c r="G31" s="309"/>
      <c r="H31" s="309" t="s">
        <v>402</v>
      </c>
      <c r="I31" s="309" t="s">
        <v>405</v>
      </c>
      <c r="J31" s="309" t="s">
        <v>408</v>
      </c>
      <c r="K31" s="309"/>
      <c r="L31" s="309"/>
      <c r="M31" s="306"/>
    </row>
    <row r="32" spans="1:13" s="307" customFormat="1" ht="9" customHeight="1">
      <c r="A32" s="305"/>
      <c r="B32" s="309" t="s">
        <v>387</v>
      </c>
      <c r="C32" s="309" t="s">
        <v>387</v>
      </c>
      <c r="D32" s="309" t="s">
        <v>391</v>
      </c>
      <c r="E32" s="309" t="s">
        <v>392</v>
      </c>
      <c r="F32" s="309" t="s">
        <v>398</v>
      </c>
      <c r="G32" s="309" t="s">
        <v>421</v>
      </c>
      <c r="H32" s="309" t="s">
        <v>401</v>
      </c>
      <c r="I32" s="309" t="s">
        <v>404</v>
      </c>
      <c r="J32" s="309" t="s">
        <v>407</v>
      </c>
      <c r="K32" s="309"/>
      <c r="L32" s="309"/>
      <c r="M32" s="306"/>
    </row>
    <row r="33" spans="1:13" s="313" customFormat="1" ht="9" customHeight="1">
      <c r="A33" s="310" t="s">
        <v>1</v>
      </c>
      <c r="B33" s="309" t="s">
        <v>388</v>
      </c>
      <c r="C33" s="309" t="s">
        <v>388</v>
      </c>
      <c r="D33" s="311" t="s">
        <v>390</v>
      </c>
      <c r="E33" s="311" t="s">
        <v>393</v>
      </c>
      <c r="F33" s="311" t="s">
        <v>397</v>
      </c>
      <c r="G33" s="311" t="s">
        <v>420</v>
      </c>
      <c r="H33" s="311" t="s">
        <v>445</v>
      </c>
      <c r="I33" s="311" t="s">
        <v>403</v>
      </c>
      <c r="J33" s="311" t="s">
        <v>390</v>
      </c>
      <c r="K33" s="311" t="s">
        <v>409</v>
      </c>
      <c r="L33" s="311" t="s">
        <v>312</v>
      </c>
      <c r="M33" s="312"/>
    </row>
    <row r="34" spans="1:13" s="316" customFormat="1" ht="11.1" customHeight="1">
      <c r="A34" s="332" t="s">
        <v>429</v>
      </c>
      <c r="B34" s="314">
        <v>99625.717000000004</v>
      </c>
      <c r="C34" s="314">
        <v>5695.4120000000003</v>
      </c>
      <c r="D34" s="314">
        <v>82142.516000000003</v>
      </c>
      <c r="E34" s="314">
        <v>5480.0929999999998</v>
      </c>
      <c r="F34" s="314">
        <v>3906.0079999999998</v>
      </c>
      <c r="G34" s="314">
        <v>0</v>
      </c>
      <c r="H34" s="314">
        <v>0</v>
      </c>
      <c r="I34" s="314">
        <v>21801.368999999999</v>
      </c>
      <c r="J34" s="314">
        <v>0</v>
      </c>
      <c r="K34" s="314">
        <v>0</v>
      </c>
      <c r="L34" s="314">
        <v>218651.11500000002</v>
      </c>
      <c r="M34" s="319"/>
    </row>
    <row r="35" spans="1:13" s="316" customFormat="1" ht="11.1" customHeight="1">
      <c r="A35" s="327" t="s">
        <v>424</v>
      </c>
      <c r="B35" s="318">
        <v>0</v>
      </c>
      <c r="C35" s="318">
        <v>0</v>
      </c>
      <c r="D35" s="318">
        <v>0</v>
      </c>
      <c r="E35" s="318">
        <v>0</v>
      </c>
      <c r="F35" s="318">
        <v>0</v>
      </c>
      <c r="G35" s="318">
        <v>126322.749</v>
      </c>
      <c r="H35" s="318">
        <v>16000</v>
      </c>
      <c r="I35" s="318">
        <v>0</v>
      </c>
      <c r="J35" s="318">
        <v>42495.404999999999</v>
      </c>
      <c r="K35" s="318">
        <v>0</v>
      </c>
      <c r="L35" s="318">
        <v>184818.15400000001</v>
      </c>
      <c r="M35" s="319"/>
    </row>
    <row r="36" spans="1:13" s="316" customFormat="1" ht="11.1" customHeight="1">
      <c r="A36" s="334" t="s">
        <v>437</v>
      </c>
      <c r="B36" s="320">
        <v>0</v>
      </c>
      <c r="C36" s="320">
        <v>0</v>
      </c>
      <c r="D36" s="320">
        <v>0</v>
      </c>
      <c r="E36" s="320">
        <v>0</v>
      </c>
      <c r="F36" s="320">
        <v>0</v>
      </c>
      <c r="G36" s="320">
        <v>0</v>
      </c>
      <c r="H36" s="320">
        <v>40000</v>
      </c>
      <c r="I36" s="320">
        <v>0</v>
      </c>
      <c r="J36" s="320">
        <v>0</v>
      </c>
      <c r="K36" s="320">
        <v>0</v>
      </c>
      <c r="L36" s="320">
        <v>40000</v>
      </c>
      <c r="M36" s="319"/>
    </row>
    <row r="37" spans="1:13" s="324" customFormat="1" ht="11.1" customHeight="1">
      <c r="A37" s="321" t="s">
        <v>53</v>
      </c>
      <c r="B37" s="322">
        <v>99625.717000000004</v>
      </c>
      <c r="C37" s="322">
        <v>5695.4120000000003</v>
      </c>
      <c r="D37" s="322">
        <v>82142.516000000003</v>
      </c>
      <c r="E37" s="322">
        <v>5480.0929999999998</v>
      </c>
      <c r="F37" s="322">
        <v>3906.0079999999998</v>
      </c>
      <c r="G37" s="322">
        <v>126322.749</v>
      </c>
      <c r="H37" s="322">
        <v>56000</v>
      </c>
      <c r="I37" s="322">
        <v>21801.368999999999</v>
      </c>
      <c r="J37" s="322">
        <v>42495.404999999999</v>
      </c>
      <c r="K37" s="322">
        <v>0</v>
      </c>
      <c r="L37" s="322">
        <v>443469.26900000003</v>
      </c>
      <c r="M37" s="323"/>
    </row>
    <row r="38" spans="1:13" s="326" customFormat="1" ht="7.5" customHeight="1">
      <c r="M38" s="325"/>
    </row>
    <row r="39" spans="1:13" s="326" customFormat="1" ht="12.75" customHeight="1">
      <c r="A39" s="879" t="s">
        <v>475</v>
      </c>
      <c r="B39"/>
      <c r="M39" s="325"/>
    </row>
    <row r="40" spans="1:13" s="326" customFormat="1" ht="12.75" customHeight="1">
      <c r="A40" s="879" t="s">
        <v>476</v>
      </c>
      <c r="L40" s="325"/>
    </row>
  </sheetData>
  <pageMargins left="0.70866141732283472" right="0.70866141732283472" top="0.6692913385826772" bottom="0.39370078740157483" header="0.51181102362204722" footer="0.51181102362204722"/>
  <pageSetup paperSize="9" scale="86" fitToHeight="0" orientation="portrait" r:id="rId1"/>
  <headerFooter scaleWithDoc="0">
    <oddHeader xml:space="preserve">&amp;L&amp;8FACT BOOK DNB - 2Q13&amp;C&amp;8CHAPTER 1&amp;R&amp;8FINANCIAL RESULTS DNB GROUP </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showGridLines="0" zoomScale="150" zoomScaleNormal="150" zoomScaleSheetLayoutView="110" workbookViewId="0"/>
  </sheetViews>
  <sheetFormatPr baseColWidth="10" defaultColWidth="9.140625" defaultRowHeight="22.5" customHeight="1"/>
  <cols>
    <col min="1" max="1" width="60.85546875" style="127" customWidth="1"/>
    <col min="2" max="6" width="6.28515625" style="127" customWidth="1"/>
    <col min="7" max="16384" width="9.140625" style="127"/>
  </cols>
  <sheetData>
    <row r="1" spans="1:13" s="64" customFormat="1" ht="22.5" customHeight="1">
      <c r="A1" s="346"/>
    </row>
    <row r="2" spans="1:13" s="873" customFormat="1" ht="22.5" customHeight="1">
      <c r="A2" s="872"/>
    </row>
    <row r="3" spans="1:13" s="653" customFormat="1" ht="18.75" customHeight="1">
      <c r="A3" s="652" t="s">
        <v>709</v>
      </c>
    </row>
    <row r="4" spans="1:13" s="50" customFormat="1" ht="12.75" customHeight="1"/>
    <row r="5" spans="1:13" s="53" customFormat="1" ht="11.25" customHeight="1">
      <c r="A5" s="419"/>
      <c r="B5" s="184"/>
      <c r="C5" s="184"/>
      <c r="D5" s="184"/>
      <c r="E5" s="185"/>
      <c r="F5" s="184"/>
      <c r="G5" s="50"/>
      <c r="H5" s="50"/>
      <c r="I5" s="50"/>
      <c r="J5" s="50"/>
      <c r="K5" s="50"/>
      <c r="L5" s="50"/>
      <c r="M5" s="50"/>
    </row>
    <row r="6" spans="1:13" s="53" customFormat="1" ht="12" customHeight="1">
      <c r="A6" s="442" t="s">
        <v>1</v>
      </c>
      <c r="B6" s="475" t="s">
        <v>411</v>
      </c>
      <c r="C6" s="475" t="s">
        <v>412</v>
      </c>
      <c r="D6" s="475" t="s">
        <v>413</v>
      </c>
      <c r="E6" s="475" t="s">
        <v>414</v>
      </c>
      <c r="F6" s="475" t="s">
        <v>312</v>
      </c>
      <c r="G6" s="50"/>
      <c r="H6" s="50"/>
      <c r="I6" s="50"/>
      <c r="J6" s="50"/>
      <c r="K6" s="50"/>
      <c r="L6" s="50"/>
      <c r="M6" s="50"/>
    </row>
    <row r="7" spans="1:13" s="156" customFormat="1" ht="12" customHeight="1">
      <c r="A7" s="476" t="s">
        <v>18</v>
      </c>
      <c r="B7" s="599">
        <v>1987.6179999999999</v>
      </c>
      <c r="C7" s="599">
        <v>47714.428</v>
      </c>
      <c r="D7" s="599">
        <v>374529.15700000001</v>
      </c>
      <c r="E7" s="599">
        <v>57612.578999999998</v>
      </c>
      <c r="F7" s="600">
        <v>481843.78200000001</v>
      </c>
      <c r="G7" s="725"/>
      <c r="H7" s="725"/>
      <c r="I7" s="725"/>
      <c r="J7" s="725"/>
      <c r="K7" s="725"/>
      <c r="L7" s="725"/>
      <c r="M7" s="725"/>
    </row>
    <row r="8" spans="1:13" s="156" customFormat="1" ht="12" customHeight="1">
      <c r="A8" s="479" t="s">
        <v>425</v>
      </c>
      <c r="B8" s="519">
        <v>253.95</v>
      </c>
      <c r="C8" s="519">
        <v>1230.8438019999999</v>
      </c>
      <c r="D8" s="519">
        <v>1629.6347009999999</v>
      </c>
      <c r="E8" s="519">
        <v>2538.0321570000001</v>
      </c>
      <c r="F8" s="601">
        <v>5652.4606600000006</v>
      </c>
      <c r="G8" s="725"/>
      <c r="H8" s="725"/>
      <c r="I8" s="725"/>
      <c r="J8" s="725"/>
      <c r="K8" s="725"/>
      <c r="L8" s="725"/>
      <c r="M8" s="725"/>
    </row>
    <row r="9" spans="1:13" s="156" customFormat="1" ht="12" customHeight="1">
      <c r="A9" s="717" t="s">
        <v>602</v>
      </c>
      <c r="B9" s="519">
        <v>66278.853000000003</v>
      </c>
      <c r="C9" s="602">
        <v>4710.375</v>
      </c>
      <c r="D9" s="602">
        <v>22042.471000000001</v>
      </c>
      <c r="E9" s="602">
        <v>6594.0179995177177</v>
      </c>
      <c r="F9" s="603">
        <v>99625.716999517725</v>
      </c>
      <c r="G9" s="725"/>
      <c r="H9" s="725"/>
      <c r="I9" s="725"/>
      <c r="J9" s="725"/>
      <c r="K9" s="725"/>
      <c r="L9" s="725"/>
      <c r="M9" s="725"/>
    </row>
    <row r="10" spans="1:13" s="156" customFormat="1" ht="12" customHeight="1">
      <c r="A10" s="717" t="s">
        <v>601</v>
      </c>
      <c r="B10" s="519">
        <v>1441.704</v>
      </c>
      <c r="C10" s="602">
        <v>0</v>
      </c>
      <c r="D10" s="602">
        <v>4253.7079999999996</v>
      </c>
      <c r="E10" s="602">
        <v>0</v>
      </c>
      <c r="F10" s="603">
        <v>5695.4119999999994</v>
      </c>
      <c r="G10" s="725"/>
      <c r="H10" s="725"/>
      <c r="I10" s="725"/>
      <c r="J10" s="725"/>
      <c r="K10" s="725"/>
      <c r="L10" s="725"/>
      <c r="M10" s="725"/>
    </row>
    <row r="11" spans="1:13" s="156" customFormat="1" ht="12" customHeight="1">
      <c r="A11" s="482" t="s">
        <v>222</v>
      </c>
      <c r="B11" s="519">
        <v>0</v>
      </c>
      <c r="C11" s="602">
        <v>0</v>
      </c>
      <c r="D11" s="602">
        <v>0</v>
      </c>
      <c r="E11" s="602">
        <v>0</v>
      </c>
      <c r="F11" s="603">
        <v>0</v>
      </c>
    </row>
    <row r="12" spans="1:13" s="156" customFormat="1" ht="12" customHeight="1">
      <c r="A12" s="482" t="s">
        <v>415</v>
      </c>
      <c r="B12" s="519">
        <v>23316.153999999999</v>
      </c>
      <c r="C12" s="602">
        <v>37836.152999999998</v>
      </c>
      <c r="D12" s="602">
        <v>13180.628000000001</v>
      </c>
      <c r="E12" s="602">
        <v>7809.5810000000001</v>
      </c>
      <c r="F12" s="603">
        <v>82142.516000000003</v>
      </c>
    </row>
    <row r="13" spans="1:13" s="156" customFormat="1" ht="12" customHeight="1">
      <c r="A13" s="482" t="s">
        <v>416</v>
      </c>
      <c r="B13" s="519">
        <v>42495.406000000003</v>
      </c>
      <c r="C13" s="602">
        <v>0</v>
      </c>
      <c r="D13" s="602">
        <v>0</v>
      </c>
      <c r="E13" s="602">
        <v>0</v>
      </c>
      <c r="F13" s="603">
        <v>42495.406000000003</v>
      </c>
    </row>
    <row r="14" spans="1:13" s="156" customFormat="1" ht="12" customHeight="1">
      <c r="A14" s="482" t="s">
        <v>417</v>
      </c>
      <c r="B14" s="519">
        <v>3649.202538</v>
      </c>
      <c r="C14" s="602">
        <v>16.116388000000001</v>
      </c>
      <c r="D14" s="602">
        <v>186.69954100000001</v>
      </c>
      <c r="E14" s="602">
        <v>53.989857999999998</v>
      </c>
      <c r="F14" s="603">
        <v>3906.0083249999998</v>
      </c>
    </row>
    <row r="15" spans="1:13" s="156" customFormat="1" ht="12" customHeight="1">
      <c r="A15" s="482" t="s">
        <v>599</v>
      </c>
      <c r="B15" s="519">
        <v>0</v>
      </c>
      <c r="C15" s="602">
        <v>8656.5512250000011</v>
      </c>
      <c r="D15" s="602">
        <v>6031.9766730000001</v>
      </c>
      <c r="E15" s="602">
        <v>7112.8412209999997</v>
      </c>
      <c r="F15" s="603">
        <v>21801.369118999999</v>
      </c>
    </row>
    <row r="16" spans="1:13" s="156" customFormat="1" ht="12" customHeight="1">
      <c r="A16" s="483" t="s">
        <v>600</v>
      </c>
      <c r="B16" s="521">
        <v>5011.5602060000001</v>
      </c>
      <c r="C16" s="604">
        <v>28944.027054000002</v>
      </c>
      <c r="D16" s="604">
        <v>361.65290399999998</v>
      </c>
      <c r="E16" s="604">
        <v>0</v>
      </c>
      <c r="F16" s="605">
        <v>34317.240164000003</v>
      </c>
    </row>
    <row r="17" spans="1:7" s="157" customFormat="1" ht="12" customHeight="1">
      <c r="A17" s="485" t="s">
        <v>53</v>
      </c>
      <c r="B17" s="486">
        <v>144434.447744</v>
      </c>
      <c r="C17" s="486">
        <v>129108.494469</v>
      </c>
      <c r="D17" s="486">
        <v>422215.92781900009</v>
      </c>
      <c r="E17" s="486">
        <v>81721.041235517725</v>
      </c>
      <c r="F17" s="486">
        <v>777479.91126751772</v>
      </c>
    </row>
    <row r="18" spans="1:7" s="108" customFormat="1" ht="7.5" customHeight="1">
      <c r="A18" s="156"/>
      <c r="B18" s="156"/>
      <c r="C18" s="156"/>
      <c r="D18" s="156"/>
      <c r="E18" s="156"/>
      <c r="F18" s="156"/>
    </row>
    <row r="19" spans="1:7" s="156" customFormat="1" ht="12.75" customHeight="1">
      <c r="A19" s="902" t="s">
        <v>477</v>
      </c>
      <c r="B19" s="902"/>
      <c r="C19" s="902"/>
      <c r="D19" s="902"/>
      <c r="E19" s="902"/>
      <c r="F19" s="902"/>
    </row>
    <row r="20" spans="1:7" s="156" customFormat="1" ht="12.75" customHeight="1">
      <c r="A20" s="902" t="s">
        <v>478</v>
      </c>
      <c r="B20" s="902"/>
      <c r="C20" s="902"/>
      <c r="D20" s="902"/>
      <c r="E20" s="902"/>
      <c r="F20" s="902"/>
    </row>
    <row r="21" spans="1:7" s="156" customFormat="1" ht="12.75" customHeight="1">
      <c r="A21" s="902" t="s">
        <v>479</v>
      </c>
      <c r="B21" s="902"/>
      <c r="C21" s="902"/>
      <c r="D21" s="902"/>
      <c r="E21" s="902"/>
      <c r="F21" s="902"/>
    </row>
    <row r="22" spans="1:7" s="156" customFormat="1" ht="22.5" customHeight="1">
      <c r="G22" s="127"/>
    </row>
    <row r="23" spans="1:7" s="156" customFormat="1" ht="22.5" customHeight="1">
      <c r="G23" s="127"/>
    </row>
    <row r="24" spans="1:7" ht="22.5" customHeight="1">
      <c r="A24" s="156"/>
      <c r="B24" s="156"/>
      <c r="C24" s="156"/>
      <c r="D24" s="156"/>
      <c r="E24" s="156"/>
      <c r="F24" s="156"/>
    </row>
    <row r="25" spans="1:7" ht="22.5" customHeight="1">
      <c r="A25" s="156"/>
      <c r="B25" s="156"/>
      <c r="C25" s="156"/>
      <c r="D25" s="156"/>
      <c r="E25" s="156"/>
      <c r="F25" s="156"/>
    </row>
    <row r="26" spans="1:7" ht="22.5" customHeight="1">
      <c r="A26" s="156"/>
      <c r="B26" s="156"/>
      <c r="C26" s="156"/>
      <c r="D26" s="156"/>
      <c r="E26" s="156"/>
      <c r="F26" s="156"/>
    </row>
    <row r="27" spans="1:7" ht="22.5" customHeight="1">
      <c r="A27" s="156"/>
      <c r="B27" s="156"/>
      <c r="C27" s="156"/>
      <c r="D27" s="156"/>
      <c r="E27" s="156"/>
      <c r="F27" s="156"/>
    </row>
    <row r="28" spans="1:7" s="156" customFormat="1" ht="22.5" customHeight="1">
      <c r="G28" s="127"/>
    </row>
    <row r="29" spans="1:7" s="156" customFormat="1" ht="22.5" customHeight="1">
      <c r="G29" s="127"/>
    </row>
    <row r="30" spans="1:7" s="156" customFormat="1" ht="22.5" customHeight="1">
      <c r="G30" s="127"/>
    </row>
    <row r="31" spans="1:7" s="156" customFormat="1" ht="22.5" customHeight="1">
      <c r="G31" s="127"/>
    </row>
    <row r="32" spans="1:7" s="156" customFormat="1" ht="22.5" customHeight="1">
      <c r="G32" s="127"/>
    </row>
    <row r="33" spans="1:7" s="156" customFormat="1" ht="22.5" customHeight="1">
      <c r="G33" s="127"/>
    </row>
    <row r="34" spans="1:7" s="156" customFormat="1" ht="22.5" customHeight="1">
      <c r="A34" s="127"/>
      <c r="B34" s="127"/>
      <c r="C34" s="127"/>
      <c r="D34" s="127"/>
      <c r="E34" s="127"/>
      <c r="F34" s="127"/>
      <c r="G34" s="127"/>
    </row>
    <row r="35" spans="1:7" s="156" customFormat="1" ht="22.5" customHeight="1">
      <c r="A35" s="127"/>
      <c r="B35" s="127"/>
      <c r="C35" s="127"/>
      <c r="D35" s="127"/>
      <c r="E35" s="127"/>
      <c r="F35" s="127"/>
      <c r="G35" s="127"/>
    </row>
    <row r="36" spans="1:7" s="156" customFormat="1" ht="22.5" customHeight="1">
      <c r="A36" s="127"/>
      <c r="B36" s="127"/>
      <c r="C36" s="127"/>
      <c r="D36" s="127"/>
      <c r="E36" s="127"/>
      <c r="F36" s="127"/>
      <c r="G36" s="127"/>
    </row>
  </sheetData>
  <mergeCells count="3">
    <mergeCell ref="A19:F19"/>
    <mergeCell ref="A20:F20"/>
    <mergeCell ref="A21:F21"/>
  </mergeCells>
  <pageMargins left="0.70866141732283472" right="0.70866141732283472" top="0.6692913385826772" bottom="0.39370078740157483" header="0.51181102362204722" footer="0.51181102362204722"/>
  <pageSetup paperSize="9" scale="57" fitToHeight="0" orientation="portrait" r:id="rId1"/>
  <headerFooter scaleWithDoc="0">
    <oddHeader xml:space="preserve">&amp;L&amp;8FACT BOOK DNB - 2Q13&amp;C&amp;8CHAPTER 1&amp;R&amp;8FINANCIAL RESULTS DNB GROUP </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2" width="6.42578125" style="64" customWidth="1"/>
    <col min="3" max="10" width="6.140625" style="64" customWidth="1"/>
    <col min="11" max="22" width="8.140625" style="64" customWidth="1"/>
    <col min="23" max="27" width="10.42578125" style="64" customWidth="1"/>
    <col min="28" max="16384" width="10.85546875" style="64"/>
  </cols>
  <sheetData>
    <row r="1" spans="1:11" ht="22.5" customHeight="1">
      <c r="A1" s="346"/>
    </row>
    <row r="2" spans="1:11" s="873" customFormat="1" ht="22.5" customHeight="1">
      <c r="A2" s="872"/>
    </row>
    <row r="3" spans="1:11" s="653" customFormat="1" ht="18.75" customHeight="1">
      <c r="A3" s="652" t="s">
        <v>710</v>
      </c>
    </row>
    <row r="4" spans="1:11" s="50" customFormat="1" ht="18.75" customHeight="1">
      <c r="A4" s="362"/>
    </row>
    <row r="5" spans="1:11" s="50" customFormat="1" ht="40.5" customHeight="1">
      <c r="A5" s="934" t="s">
        <v>485</v>
      </c>
      <c r="B5" s="934"/>
      <c r="C5" s="934"/>
      <c r="D5" s="934"/>
      <c r="E5" s="934"/>
      <c r="F5" s="934"/>
      <c r="G5" s="934"/>
      <c r="H5" s="934"/>
      <c r="I5" s="934"/>
      <c r="J5" s="934"/>
    </row>
    <row r="6" spans="1:11" s="90" customFormat="1" ht="13.5" customHeight="1">
      <c r="A6" s="202"/>
      <c r="B6" s="194" t="s">
        <v>2</v>
      </c>
      <c r="C6" s="194" t="s">
        <v>5</v>
      </c>
      <c r="D6" s="194" t="s">
        <v>3</v>
      </c>
      <c r="E6" s="194" t="s">
        <v>6</v>
      </c>
      <c r="F6" s="194" t="s">
        <v>2</v>
      </c>
      <c r="G6" s="194" t="s">
        <v>5</v>
      </c>
      <c r="H6" s="194" t="s">
        <v>3</v>
      </c>
      <c r="I6" s="194" t="s">
        <v>6</v>
      </c>
      <c r="J6" s="194" t="s">
        <v>2</v>
      </c>
    </row>
    <row r="7" spans="1:11" s="92" customFormat="1" ht="13.5" customHeight="1">
      <c r="A7" s="71" t="s">
        <v>1</v>
      </c>
      <c r="B7" s="195" t="s">
        <v>237</v>
      </c>
      <c r="C7" s="195" t="s">
        <v>237</v>
      </c>
      <c r="D7" s="195" t="s">
        <v>233</v>
      </c>
      <c r="E7" s="195" t="s">
        <v>233</v>
      </c>
      <c r="F7" s="195" t="s">
        <v>233</v>
      </c>
      <c r="G7" s="195" t="s">
        <v>233</v>
      </c>
      <c r="H7" s="195" t="s">
        <v>180</v>
      </c>
      <c r="I7" s="195" t="s">
        <v>180</v>
      </c>
      <c r="J7" s="195" t="s">
        <v>180</v>
      </c>
      <c r="K7" s="91"/>
    </row>
    <row r="8" spans="1:11" s="92" customFormat="1" ht="12" customHeight="1">
      <c r="A8" s="196" t="s">
        <v>34</v>
      </c>
      <c r="B8" s="263">
        <v>16287.988548982001</v>
      </c>
      <c r="C8" s="263">
        <v>16269.748585007001</v>
      </c>
      <c r="D8" s="263">
        <v>16268.505223423001</v>
      </c>
      <c r="E8" s="263">
        <v>16288</v>
      </c>
      <c r="F8" s="263">
        <v>16261</v>
      </c>
      <c r="G8" s="263">
        <v>16275</v>
      </c>
      <c r="H8" s="263">
        <v>16260</v>
      </c>
      <c r="I8" s="263">
        <v>16273</v>
      </c>
      <c r="J8" s="263">
        <v>16253</v>
      </c>
      <c r="K8" s="91"/>
    </row>
    <row r="9" spans="1:11" s="92" customFormat="1" ht="12" customHeight="1">
      <c r="A9" s="200" t="s">
        <v>115</v>
      </c>
      <c r="B9" s="264">
        <v>107627.563193487</v>
      </c>
      <c r="C9" s="264">
        <v>110456.18206571801</v>
      </c>
      <c r="D9" s="264">
        <v>111766.606923524</v>
      </c>
      <c r="E9" s="264">
        <v>98329</v>
      </c>
      <c r="F9" s="264">
        <v>98230</v>
      </c>
      <c r="G9" s="264">
        <v>101483</v>
      </c>
      <c r="H9" s="264">
        <v>101555</v>
      </c>
      <c r="I9" s="264">
        <v>88613</v>
      </c>
      <c r="J9" s="264">
        <v>88378</v>
      </c>
      <c r="K9" s="91"/>
    </row>
    <row r="10" spans="1:11" s="92" customFormat="1" ht="12" customHeight="1">
      <c r="A10" s="197" t="s">
        <v>438</v>
      </c>
      <c r="B10" s="265">
        <v>3489.6279305960002</v>
      </c>
      <c r="C10" s="265">
        <v>1590.7506272275</v>
      </c>
      <c r="D10" s="265">
        <v>0</v>
      </c>
      <c r="E10" s="265">
        <v>4923.5</v>
      </c>
      <c r="F10" s="265">
        <v>3170</v>
      </c>
      <c r="G10" s="265">
        <v>880</v>
      </c>
      <c r="H10" s="265">
        <v>0</v>
      </c>
      <c r="I10" s="265">
        <v>4445</v>
      </c>
      <c r="J10" s="265">
        <v>3198.5</v>
      </c>
      <c r="K10" s="91"/>
    </row>
    <row r="11" spans="1:11" s="92" customFormat="1" ht="12" customHeight="1">
      <c r="A11" s="198" t="s">
        <v>30</v>
      </c>
      <c r="B11" s="266">
        <v>127405.17967306501</v>
      </c>
      <c r="C11" s="266">
        <v>128316.68127795251</v>
      </c>
      <c r="D11" s="266">
        <v>128035.11214694699</v>
      </c>
      <c r="E11" s="266">
        <v>119540.5</v>
      </c>
      <c r="F11" s="266">
        <v>117661</v>
      </c>
      <c r="G11" s="266">
        <v>118638</v>
      </c>
      <c r="H11" s="266">
        <v>117815</v>
      </c>
      <c r="I11" s="266">
        <v>109331</v>
      </c>
      <c r="J11" s="266">
        <v>107829.5</v>
      </c>
      <c r="K11" s="93"/>
    </row>
    <row r="12" spans="1:11" s="92" customFormat="1" ht="12" customHeight="1">
      <c r="A12" s="196" t="s">
        <v>37</v>
      </c>
      <c r="B12" s="267">
        <v>-9135.3204495487698</v>
      </c>
      <c r="C12" s="267">
        <v>-12703.142503501856</v>
      </c>
      <c r="D12" s="267">
        <v>-12407.694724356141</v>
      </c>
      <c r="E12" s="267">
        <v>-10047</v>
      </c>
      <c r="F12" s="267">
        <v>-9935</v>
      </c>
      <c r="G12" s="267">
        <v>-13550</v>
      </c>
      <c r="H12" s="267">
        <v>-13623.645</v>
      </c>
      <c r="I12" s="267">
        <v>-10186</v>
      </c>
      <c r="J12" s="267">
        <v>-9506</v>
      </c>
      <c r="K12" s="91"/>
    </row>
    <row r="13" spans="1:11" s="92" customFormat="1" ht="12" customHeight="1">
      <c r="A13" s="196" t="s">
        <v>373</v>
      </c>
      <c r="B13" s="263">
        <v>118269.85922351624</v>
      </c>
      <c r="C13" s="263">
        <v>115613.53877445064</v>
      </c>
      <c r="D13" s="263">
        <v>115627.41742259085</v>
      </c>
      <c r="E13" s="263">
        <v>109493.5</v>
      </c>
      <c r="F13" s="263">
        <v>107726</v>
      </c>
      <c r="G13" s="263">
        <v>105088</v>
      </c>
      <c r="H13" s="263">
        <v>104191.355</v>
      </c>
      <c r="I13" s="263">
        <v>99145</v>
      </c>
      <c r="J13" s="263">
        <v>98323.5</v>
      </c>
      <c r="K13" s="93"/>
    </row>
    <row r="14" spans="1:11" s="92" customFormat="1" ht="12" customHeight="1">
      <c r="A14" s="197" t="s">
        <v>440</v>
      </c>
      <c r="B14" s="265">
        <v>3235.5690499999996</v>
      </c>
      <c r="C14" s="265">
        <v>3088.5718500000003</v>
      </c>
      <c r="D14" s="265">
        <v>3162.3122999999996</v>
      </c>
      <c r="E14" s="265">
        <v>5997</v>
      </c>
      <c r="F14" s="265">
        <v>6090</v>
      </c>
      <c r="G14" s="265">
        <v>6033</v>
      </c>
      <c r="H14" s="265">
        <v>6159</v>
      </c>
      <c r="I14" s="265">
        <v>6140</v>
      </c>
      <c r="J14" s="265">
        <v>5903</v>
      </c>
      <c r="K14" s="91"/>
    </row>
    <row r="15" spans="1:11" s="92" customFormat="1" ht="12" customHeight="1">
      <c r="A15" s="198" t="s">
        <v>155</v>
      </c>
      <c r="B15" s="266">
        <v>121505.42827351624</v>
      </c>
      <c r="C15" s="266">
        <v>118702.11062445064</v>
      </c>
      <c r="D15" s="266">
        <v>118789.72972259086</v>
      </c>
      <c r="E15" s="266">
        <v>115490.5</v>
      </c>
      <c r="F15" s="266">
        <v>113816</v>
      </c>
      <c r="G15" s="266">
        <v>111121</v>
      </c>
      <c r="H15" s="266">
        <v>110350.355</v>
      </c>
      <c r="I15" s="266">
        <v>105285</v>
      </c>
      <c r="J15" s="266">
        <v>104226.5</v>
      </c>
      <c r="K15" s="91"/>
    </row>
    <row r="16" spans="1:11" s="95" customFormat="1" ht="12" customHeight="1">
      <c r="A16" s="198" t="s">
        <v>156</v>
      </c>
      <c r="B16" s="266">
        <v>14342.338571556022</v>
      </c>
      <c r="C16" s="266">
        <v>14128.989750000001</v>
      </c>
      <c r="D16" s="266">
        <v>16277.988099999997</v>
      </c>
      <c r="E16" s="266">
        <v>17746</v>
      </c>
      <c r="F16" s="266">
        <v>18229</v>
      </c>
      <c r="G16" s="266">
        <v>21603</v>
      </c>
      <c r="H16" s="266">
        <v>16566</v>
      </c>
      <c r="I16" s="266">
        <v>18815</v>
      </c>
      <c r="J16" s="266">
        <v>20388</v>
      </c>
      <c r="K16" s="94"/>
    </row>
    <row r="17" spans="1:11" s="97" customFormat="1" ht="12" customHeight="1">
      <c r="A17" s="201" t="s">
        <v>441</v>
      </c>
      <c r="B17" s="268">
        <v>135847.76684507227</v>
      </c>
      <c r="C17" s="268">
        <v>132831.10037445065</v>
      </c>
      <c r="D17" s="268">
        <v>135067.71782259084</v>
      </c>
      <c r="E17" s="268">
        <v>133236.5</v>
      </c>
      <c r="F17" s="268">
        <v>132045</v>
      </c>
      <c r="G17" s="268">
        <v>132724</v>
      </c>
      <c r="H17" s="268">
        <v>126916.355</v>
      </c>
      <c r="I17" s="268">
        <v>124100</v>
      </c>
      <c r="J17" s="268">
        <v>124614.5</v>
      </c>
      <c r="K17" s="96"/>
    </row>
    <row r="18" spans="1:11" s="95" customFormat="1" ht="12" customHeight="1">
      <c r="A18" s="633" t="s">
        <v>624</v>
      </c>
      <c r="B18" s="266">
        <v>1258267.408418119</v>
      </c>
      <c r="C18" s="266">
        <v>1250960.916</v>
      </c>
      <c r="D18" s="266">
        <v>1226117.3419999999</v>
      </c>
      <c r="E18" s="266">
        <v>1242502</v>
      </c>
      <c r="F18" s="266">
        <v>1269007.594</v>
      </c>
      <c r="G18" s="266">
        <v>1275327.476</v>
      </c>
      <c r="H18" s="266">
        <v>1269037.037</v>
      </c>
      <c r="I18" s="266">
        <v>1259576.625</v>
      </c>
      <c r="J18" s="266">
        <v>1178973</v>
      </c>
      <c r="K18" s="94"/>
    </row>
    <row r="19" spans="1:11" s="95" customFormat="1" ht="12" customHeight="1">
      <c r="A19" s="200" t="s">
        <v>252</v>
      </c>
      <c r="B19" s="264">
        <v>1006613.9267344952</v>
      </c>
      <c r="C19" s="264">
        <v>1000768.7328</v>
      </c>
      <c r="D19" s="264">
        <v>980893.87360000005</v>
      </c>
      <c r="E19" s="264">
        <v>994001.60000000009</v>
      </c>
      <c r="F19" s="264">
        <v>1015206.0752000001</v>
      </c>
      <c r="G19" s="264">
        <v>1020261.9808</v>
      </c>
      <c r="H19" s="264">
        <v>1015229.6296000001</v>
      </c>
      <c r="I19" s="264">
        <v>1007661.3</v>
      </c>
      <c r="J19" s="264">
        <v>943178.4</v>
      </c>
      <c r="K19" s="94"/>
    </row>
    <row r="20" spans="1:11" s="95" customFormat="1" ht="12" customHeight="1">
      <c r="A20" s="200" t="s">
        <v>251</v>
      </c>
      <c r="B20" s="264">
        <v>91879.445999999982</v>
      </c>
      <c r="C20" s="264">
        <v>93556.859435550999</v>
      </c>
      <c r="D20" s="264">
        <v>94538.036727332335</v>
      </c>
      <c r="E20" s="264">
        <v>98352.698999999993</v>
      </c>
      <c r="F20" s="264">
        <v>101175.88</v>
      </c>
      <c r="G20" s="264">
        <v>103986.85</v>
      </c>
      <c r="H20" s="264">
        <v>96344.691999999995</v>
      </c>
      <c r="I20" s="264">
        <v>118726.42200000001</v>
      </c>
      <c r="J20" s="264">
        <v>121295.333</v>
      </c>
      <c r="K20" s="94"/>
    </row>
    <row r="21" spans="1:11" s="95" customFormat="1" ht="12" customHeight="1">
      <c r="A21" s="198" t="s">
        <v>263</v>
      </c>
      <c r="B21" s="266">
        <v>1098493.3727344952</v>
      </c>
      <c r="C21" s="266">
        <v>1094325.3218355509</v>
      </c>
      <c r="D21" s="266">
        <v>1075671.9087273325</v>
      </c>
      <c r="E21" s="266">
        <v>1092354.2990000001</v>
      </c>
      <c r="F21" s="266">
        <v>1116381.9552000002</v>
      </c>
      <c r="G21" s="266">
        <v>1124248.8100329875</v>
      </c>
      <c r="H21" s="266">
        <v>1111574.3216000001</v>
      </c>
      <c r="I21" s="266">
        <v>1126387.7220000001</v>
      </c>
      <c r="J21" s="266">
        <v>1064473.733</v>
      </c>
      <c r="K21" s="94"/>
    </row>
    <row r="22" spans="1:11" s="95" customFormat="1" ht="12" customHeight="1">
      <c r="A22" s="198" t="s">
        <v>254</v>
      </c>
      <c r="B22" s="266">
        <v>87879.469818759622</v>
      </c>
      <c r="C22" s="266">
        <v>87546.025746844083</v>
      </c>
      <c r="D22" s="266">
        <v>86053.752698186596</v>
      </c>
      <c r="E22" s="266">
        <v>87388.343920000014</v>
      </c>
      <c r="F22" s="266">
        <v>89310.556416000021</v>
      </c>
      <c r="G22" s="266">
        <v>89939.904802638994</v>
      </c>
      <c r="H22" s="266">
        <v>88925.945728000006</v>
      </c>
      <c r="I22" s="266">
        <v>90111.017760000002</v>
      </c>
      <c r="J22" s="266">
        <v>85157.898639999999</v>
      </c>
      <c r="K22" s="94"/>
    </row>
    <row r="23" spans="1:11" s="95" customFormat="1" ht="12" customHeight="1">
      <c r="A23" s="304" t="s">
        <v>623</v>
      </c>
      <c r="B23" s="698">
        <v>10.76655191183406</v>
      </c>
      <c r="C23" s="698">
        <v>10.564823500613869</v>
      </c>
      <c r="D23" s="698">
        <v>10.749320167651673</v>
      </c>
      <c r="E23" s="698">
        <v>10.023625127876207</v>
      </c>
      <c r="F23" s="698">
        <v>9.6495647836497724</v>
      </c>
      <c r="G23" s="698">
        <v>9.3473970407775226</v>
      </c>
      <c r="H23" s="698">
        <v>9.3733143142445901</v>
      </c>
      <c r="I23" s="698">
        <v>8.8020313133349291</v>
      </c>
      <c r="J23" s="698">
        <v>9.236817870826691</v>
      </c>
      <c r="K23" s="94"/>
    </row>
    <row r="24" spans="1:11" s="95" customFormat="1" ht="12" customHeight="1">
      <c r="A24" s="200" t="s">
        <v>253</v>
      </c>
      <c r="B24" s="348">
        <v>11.061097981051178</v>
      </c>
      <c r="C24" s="348">
        <v>10.847058754461365</v>
      </c>
      <c r="D24" s="348">
        <v>11.043305003951941</v>
      </c>
      <c r="E24" s="348">
        <v>10.572622829948692</v>
      </c>
      <c r="F24" s="348">
        <v>10.195077004770274</v>
      </c>
      <c r="G24" s="348">
        <v>9.8840220250479511</v>
      </c>
      <c r="H24" s="348">
        <v>9.9273933245562649</v>
      </c>
      <c r="I24" s="348">
        <v>9.3471366869178283</v>
      </c>
      <c r="J24" s="348">
        <v>9.7913641989322819</v>
      </c>
      <c r="K24" s="94"/>
    </row>
    <row r="25" spans="1:11" s="95" customFormat="1" ht="12" customHeight="1">
      <c r="A25" s="200" t="s">
        <v>442</v>
      </c>
      <c r="B25" s="349">
        <v>12.366735222708217</v>
      </c>
      <c r="C25" s="349">
        <v>12.138172965937432</v>
      </c>
      <c r="D25" s="349">
        <v>12.556590604136394</v>
      </c>
      <c r="E25" s="349">
        <v>12.197187315687946</v>
      </c>
      <c r="F25" s="349">
        <v>11.82794108996003</v>
      </c>
      <c r="G25" s="349">
        <v>11.805571757385772</v>
      </c>
      <c r="H25" s="349">
        <v>11.417712026427219</v>
      </c>
      <c r="I25" s="349">
        <v>11.017520661504511</v>
      </c>
      <c r="J25" s="349">
        <v>11.70667684291276</v>
      </c>
      <c r="K25" s="94"/>
    </row>
    <row r="26" spans="1:11" s="95" customFormat="1" ht="12" customHeight="1">
      <c r="A26" s="198" t="s">
        <v>255</v>
      </c>
      <c r="B26" s="266">
        <v>1044187.8585</v>
      </c>
      <c r="C26" s="266">
        <v>1032168.7469355509</v>
      </c>
      <c r="D26" s="266">
        <v>1024644.7936171433</v>
      </c>
      <c r="E26" s="266">
        <v>1029025</v>
      </c>
      <c r="F26" s="266">
        <v>1054388</v>
      </c>
      <c r="G26" s="266">
        <v>1044412</v>
      </c>
      <c r="H26" s="266">
        <v>1061772</v>
      </c>
      <c r="I26" s="266">
        <v>1060777</v>
      </c>
      <c r="J26" s="266">
        <v>992912</v>
      </c>
      <c r="K26" s="94"/>
    </row>
    <row r="27" spans="1:11" s="95" customFormat="1" ht="12" customHeight="1">
      <c r="A27" s="198" t="s">
        <v>256</v>
      </c>
      <c r="B27" s="266">
        <v>83535.028680000003</v>
      </c>
      <c r="C27" s="266">
        <v>82573.499754844073</v>
      </c>
      <c r="D27" s="266">
        <v>81971.583489370547</v>
      </c>
      <c r="E27" s="266">
        <v>82322</v>
      </c>
      <c r="F27" s="266">
        <v>84351.040000000008</v>
      </c>
      <c r="G27" s="266">
        <v>83552.960000000006</v>
      </c>
      <c r="H27" s="266">
        <v>84941.759999999995</v>
      </c>
      <c r="I27" s="266">
        <v>84862.16</v>
      </c>
      <c r="J27" s="266">
        <v>79432.960000000006</v>
      </c>
      <c r="K27" s="94"/>
    </row>
    <row r="28" spans="1:11" s="92" customFormat="1" ht="12" customHeight="1">
      <c r="A28" s="196" t="s">
        <v>377</v>
      </c>
      <c r="B28" s="350">
        <v>11.326492475541098</v>
      </c>
      <c r="C28" s="350">
        <v>11.201030753711592</v>
      </c>
      <c r="D28" s="350">
        <v>11.284634259879413</v>
      </c>
      <c r="E28" s="350">
        <v>10.640509219892618</v>
      </c>
      <c r="F28" s="350">
        <v>10.216922043877585</v>
      </c>
      <c r="G28" s="350">
        <v>10.061929583344503</v>
      </c>
      <c r="H28" s="350">
        <v>9.8129687917933417</v>
      </c>
      <c r="I28" s="350">
        <v>9.3464507620357526</v>
      </c>
      <c r="J28" s="350">
        <v>9.9025391978342494</v>
      </c>
      <c r="K28" s="91"/>
    </row>
    <row r="29" spans="1:11" s="92" customFormat="1" ht="12" customHeight="1">
      <c r="A29" s="200" t="s">
        <v>257</v>
      </c>
      <c r="B29" s="351">
        <v>11.636357125245796</v>
      </c>
      <c r="C29" s="351">
        <v>11.50026204308843</v>
      </c>
      <c r="D29" s="351">
        <v>11.593259484903646</v>
      </c>
      <c r="E29" s="351">
        <v>11.223293894706154</v>
      </c>
      <c r="F29" s="351">
        <v>10.794508283478187</v>
      </c>
      <c r="G29" s="351">
        <v>10.639575186803675</v>
      </c>
      <c r="H29" s="351">
        <v>10.393036828999069</v>
      </c>
      <c r="I29" s="351">
        <v>9.9252717583431771</v>
      </c>
      <c r="J29" s="351">
        <v>10.497053112461124</v>
      </c>
      <c r="K29" s="91"/>
    </row>
    <row r="30" spans="1:11" s="92" customFormat="1" ht="12" customHeight="1">
      <c r="A30" s="197" t="s">
        <v>258</v>
      </c>
      <c r="B30" s="352">
        <v>13.009897188444686</v>
      </c>
      <c r="C30" s="352">
        <v>12.869126368030273</v>
      </c>
      <c r="D30" s="352">
        <v>13.181906419080352</v>
      </c>
      <c r="E30" s="352">
        <v>12.947838973785867</v>
      </c>
      <c r="F30" s="352">
        <v>12.523378490650499</v>
      </c>
      <c r="G30" s="352">
        <v>12.708011780791489</v>
      </c>
      <c r="H30" s="352">
        <v>11.953258797557291</v>
      </c>
      <c r="I30" s="352">
        <v>11.698971602891088</v>
      </c>
      <c r="J30" s="352">
        <v>12.550407286849188</v>
      </c>
      <c r="K30" s="91"/>
    </row>
    <row r="31" spans="1:11" s="95" customFormat="1" ht="12" customHeight="1">
      <c r="A31" s="258" t="s">
        <v>259</v>
      </c>
      <c r="B31" s="266">
        <v>981451.62322087598</v>
      </c>
      <c r="C31" s="266">
        <v>967123.25371122605</v>
      </c>
      <c r="D31" s="266">
        <v>959319.13011462195</v>
      </c>
      <c r="E31" s="266">
        <v>956724.48499999999</v>
      </c>
      <c r="F31" s="266">
        <v>963337.48699999996</v>
      </c>
      <c r="G31" s="266">
        <v>965795.772</v>
      </c>
      <c r="H31" s="266">
        <v>973948.397</v>
      </c>
      <c r="I31" s="266">
        <v>955845.86600000004</v>
      </c>
      <c r="J31" s="266">
        <v>877925.39599999995</v>
      </c>
      <c r="K31" s="94"/>
    </row>
    <row r="32" spans="1:11" s="95" customFormat="1" ht="12" customHeight="1">
      <c r="A32" s="258" t="s">
        <v>260</v>
      </c>
      <c r="B32" s="266">
        <v>78516.129857670079</v>
      </c>
      <c r="C32" s="266">
        <v>77369.860296898085</v>
      </c>
      <c r="D32" s="266">
        <v>76745.530409169762</v>
      </c>
      <c r="E32" s="266">
        <v>76537.958800000008</v>
      </c>
      <c r="F32" s="266">
        <v>77066.998959999997</v>
      </c>
      <c r="G32" s="266">
        <v>77263.661760000003</v>
      </c>
      <c r="H32" s="266">
        <v>77915.871759999995</v>
      </c>
      <c r="I32" s="266">
        <v>76467.669280000002</v>
      </c>
      <c r="J32" s="266">
        <v>70234.03168</v>
      </c>
      <c r="K32" s="94"/>
    </row>
    <row r="33" spans="1:11" s="92" customFormat="1" ht="12" customHeight="1">
      <c r="A33" s="196" t="s">
        <v>378</v>
      </c>
      <c r="B33" s="350">
        <v>12.05050319600924</v>
      </c>
      <c r="C33" s="350">
        <v>11.954374825628147</v>
      </c>
      <c r="D33" s="350">
        <v>12.053071161916201</v>
      </c>
      <c r="E33" s="350">
        <v>11.444621907005965</v>
      </c>
      <c r="F33" s="350">
        <v>11.182581541125058</v>
      </c>
      <c r="G33" s="350">
        <v>10.880975362149337</v>
      </c>
      <c r="H33" s="350">
        <v>10.697831150082996</v>
      </c>
      <c r="I33" s="350">
        <v>10.372488235462013</v>
      </c>
      <c r="J33" s="350">
        <v>11.199527938020831</v>
      </c>
      <c r="K33" s="91"/>
    </row>
    <row r="34" spans="1:11" s="92" customFormat="1" ht="12" customHeight="1">
      <c r="A34" s="200" t="s">
        <v>261</v>
      </c>
      <c r="B34" s="351">
        <v>12.380174977424375</v>
      </c>
      <c r="C34" s="351">
        <v>12.273731416233113</v>
      </c>
      <c r="D34" s="351">
        <v>12.382712487803465</v>
      </c>
      <c r="E34" s="351">
        <v>12.071448134830582</v>
      </c>
      <c r="F34" s="351">
        <v>11.814758746121544</v>
      </c>
      <c r="G34" s="351">
        <v>11.505641588167979</v>
      </c>
      <c r="H34" s="351">
        <v>11.330205516011542</v>
      </c>
      <c r="I34" s="351">
        <v>11.01485121660818</v>
      </c>
      <c r="J34" s="351">
        <v>11.871908532874928</v>
      </c>
      <c r="K34" s="91"/>
    </row>
    <row r="35" spans="1:11" s="92" customFormat="1" ht="12" customHeight="1">
      <c r="A35" s="197" t="s">
        <v>262</v>
      </c>
      <c r="B35" s="352">
        <v>13.841514307068367</v>
      </c>
      <c r="C35" s="352">
        <v>13.734661002589519</v>
      </c>
      <c r="D35" s="352">
        <v>14.079539705046079</v>
      </c>
      <c r="E35" s="352">
        <v>13.926318609897395</v>
      </c>
      <c r="F35" s="352">
        <v>13.707034324098716</v>
      </c>
      <c r="G35" s="352">
        <v>13.742449889291915</v>
      </c>
      <c r="H35" s="352">
        <v>13.031116986375613</v>
      </c>
      <c r="I35" s="352">
        <v>12.983264814371232</v>
      </c>
      <c r="J35" s="352">
        <v>14.194201530992048</v>
      </c>
      <c r="K35" s="91"/>
    </row>
    <row r="36" spans="1:11" s="92" customFormat="1" ht="12" customHeight="1">
      <c r="A36" s="201" t="s">
        <v>379</v>
      </c>
      <c r="B36" s="699">
        <v>12.100434767776999</v>
      </c>
      <c r="C36" s="699">
        <v>12.0564057287541</v>
      </c>
      <c r="D36" s="699">
        <v>12.1</v>
      </c>
      <c r="E36" s="699">
        <v>10.8</v>
      </c>
      <c r="F36" s="699">
        <v>10.6</v>
      </c>
      <c r="G36" s="699">
        <v>0</v>
      </c>
      <c r="H36" s="699">
        <v>0</v>
      </c>
      <c r="I36" s="699">
        <v>0</v>
      </c>
      <c r="J36" s="699">
        <v>0</v>
      </c>
      <c r="K36" s="91"/>
    </row>
    <row r="37" spans="1:11" ht="7.5" customHeight="1">
      <c r="B37" s="353"/>
      <c r="C37" s="353"/>
      <c r="D37" s="353"/>
      <c r="E37" s="353"/>
      <c r="F37" s="353"/>
    </row>
    <row r="38" spans="1:11" s="371" customFormat="1" ht="12.75" customHeight="1">
      <c r="A38" s="900" t="s">
        <v>486</v>
      </c>
      <c r="B38" s="900"/>
      <c r="C38" s="900"/>
      <c r="D38" s="900"/>
      <c r="E38" s="900"/>
      <c r="F38" s="900"/>
      <c r="G38" s="900"/>
      <c r="H38" s="900"/>
      <c r="I38" s="900"/>
      <c r="J38" s="900"/>
    </row>
    <row r="39" spans="1:11" s="371" customFormat="1" ht="21.75" customHeight="1">
      <c r="A39" s="900" t="s">
        <v>487</v>
      </c>
      <c r="B39" s="900"/>
      <c r="C39" s="900"/>
      <c r="D39" s="900"/>
      <c r="E39" s="900"/>
      <c r="F39" s="900"/>
      <c r="G39" s="900"/>
      <c r="H39" s="900"/>
      <c r="I39" s="900"/>
      <c r="J39" s="900"/>
    </row>
    <row r="40" spans="1:11" s="371" customFormat="1" ht="30" customHeight="1">
      <c r="A40" s="900" t="s">
        <v>488</v>
      </c>
      <c r="B40" s="900"/>
      <c r="C40" s="900"/>
      <c r="D40" s="900"/>
      <c r="E40" s="900"/>
      <c r="F40" s="900"/>
      <c r="G40" s="900"/>
      <c r="H40" s="900"/>
      <c r="I40" s="900"/>
      <c r="J40" s="900"/>
    </row>
    <row r="41" spans="1:11" s="371" customFormat="1" ht="12.75" customHeight="1">
      <c r="A41" s="900" t="s">
        <v>489</v>
      </c>
      <c r="B41" s="900"/>
      <c r="C41" s="900"/>
      <c r="D41" s="900"/>
      <c r="E41" s="900"/>
      <c r="F41" s="900"/>
      <c r="G41" s="900"/>
      <c r="H41" s="900"/>
      <c r="I41" s="900"/>
      <c r="J41" s="900"/>
    </row>
    <row r="42" spans="1:11" ht="14.25" customHeight="1">
      <c r="A42" s="363"/>
      <c r="B42" s="363"/>
    </row>
    <row r="43" spans="1:11" ht="22.5" customHeight="1">
      <c r="A43" s="934" t="s">
        <v>490</v>
      </c>
      <c r="B43" s="934"/>
      <c r="C43" s="934"/>
      <c r="D43" s="934"/>
      <c r="E43" s="934"/>
      <c r="F43" s="934"/>
      <c r="G43" s="934"/>
      <c r="H43" s="934"/>
      <c r="I43" s="934"/>
      <c r="J43" s="934"/>
    </row>
    <row r="44" spans="1:11" ht="8.25" customHeight="1">
      <c r="A44" s="376"/>
      <c r="B44" s="363"/>
    </row>
    <row r="45" spans="1:11" ht="14.25" customHeight="1">
      <c r="A45" s="377" t="s">
        <v>491</v>
      </c>
      <c r="B45" s="363"/>
    </row>
    <row r="46" spans="1:11" ht="60.75" customHeight="1">
      <c r="A46" s="934" t="s">
        <v>492</v>
      </c>
      <c r="B46" s="934"/>
      <c r="C46" s="934"/>
      <c r="D46" s="934"/>
      <c r="E46" s="934"/>
      <c r="F46" s="934"/>
      <c r="G46" s="934"/>
      <c r="H46" s="934"/>
      <c r="I46" s="934"/>
      <c r="J46" s="934"/>
    </row>
    <row r="47" spans="1:11" ht="22.5" customHeight="1">
      <c r="A47" s="363"/>
      <c r="B47" s="363"/>
    </row>
    <row r="48" spans="1:11" ht="22.5" customHeight="1">
      <c r="A48" s="363"/>
      <c r="B48" s="363"/>
    </row>
    <row r="49" spans="1:2" ht="22.5" customHeight="1">
      <c r="A49" s="363"/>
      <c r="B49" s="363"/>
    </row>
    <row r="50" spans="1:2" ht="22.5" customHeight="1">
      <c r="A50" s="363"/>
      <c r="B50" s="363"/>
    </row>
    <row r="51" spans="1:2" ht="22.5" customHeight="1">
      <c r="A51" s="363"/>
      <c r="B51" s="363"/>
    </row>
    <row r="52" spans="1:2" ht="22.5" customHeight="1">
      <c r="A52" s="363"/>
      <c r="B52" s="363"/>
    </row>
    <row r="53" spans="1:2" ht="22.5" customHeight="1">
      <c r="A53" s="363"/>
      <c r="B53" s="363"/>
    </row>
    <row r="54" spans="1:2" ht="22.5" customHeight="1">
      <c r="A54" s="363"/>
      <c r="B54" s="363"/>
    </row>
  </sheetData>
  <mergeCells count="7">
    <mergeCell ref="A46:J46"/>
    <mergeCell ref="A5:J5"/>
    <mergeCell ref="A38:J38"/>
    <mergeCell ref="A39:J39"/>
    <mergeCell ref="A40:J40"/>
    <mergeCell ref="A41:J41"/>
    <mergeCell ref="A43:J43"/>
  </mergeCells>
  <pageMargins left="0.70866141732283472" right="0.70866141732283472" top="0.6692913385826772" bottom="0.39370078740157483" header="0.51181102362204722" footer="0.51181102362204722"/>
  <pageSetup paperSize="9" scale="89" fitToHeight="0" orientation="portrait" r:id="rId1"/>
  <headerFooter scaleWithDoc="0">
    <oddHeader xml:space="preserve">&amp;L&amp;8FACT BOOK DNB - 2Q13&amp;C&amp;8CHAPTER 1&amp;R&amp;8FINANCIAL RESULTS DNB GROUP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1" width="10.85546875" style="64" customWidth="1"/>
    <col min="12" max="17" width="10.42578125" style="64" customWidth="1"/>
    <col min="18" max="18" width="10.85546875" style="64" customWidth="1"/>
    <col min="19" max="19" width="49" style="64" customWidth="1"/>
    <col min="20" max="26" width="10.42578125" style="64" customWidth="1"/>
    <col min="27" max="16384" width="10.85546875" style="64"/>
  </cols>
  <sheetData>
    <row r="1" spans="1:11" ht="22.5" customHeight="1">
      <c r="A1" s="346"/>
    </row>
    <row r="2" spans="1:11" s="873" customFormat="1" ht="22.5" customHeight="1">
      <c r="A2" s="872"/>
    </row>
    <row r="3" spans="1:11" s="653" customFormat="1" ht="18.75" customHeight="1">
      <c r="A3" s="652" t="s">
        <v>711</v>
      </c>
    </row>
    <row r="4" spans="1:11" s="50" customFormat="1" ht="12.75" customHeight="1"/>
    <row r="5" spans="1:11" s="90" customFormat="1" ht="11.1" customHeight="1">
      <c r="A5" s="202"/>
      <c r="B5" s="194" t="s">
        <v>2</v>
      </c>
      <c r="C5" s="194" t="s">
        <v>5</v>
      </c>
      <c r="D5" s="194" t="s">
        <v>3</v>
      </c>
      <c r="E5" s="194" t="s">
        <v>6</v>
      </c>
      <c r="F5" s="194" t="s">
        <v>2</v>
      </c>
      <c r="G5" s="194" t="s">
        <v>5</v>
      </c>
      <c r="H5" s="194" t="s">
        <v>3</v>
      </c>
      <c r="I5" s="194" t="s">
        <v>6</v>
      </c>
      <c r="J5" s="194" t="s">
        <v>2</v>
      </c>
    </row>
    <row r="6" spans="1:11" s="92" customFormat="1" ht="11.1" customHeight="1">
      <c r="A6" s="71" t="s">
        <v>1</v>
      </c>
      <c r="B6" s="195" t="s">
        <v>237</v>
      </c>
      <c r="C6" s="195" t="s">
        <v>237</v>
      </c>
      <c r="D6" s="195" t="s">
        <v>233</v>
      </c>
      <c r="E6" s="195" t="s">
        <v>233</v>
      </c>
      <c r="F6" s="195" t="s">
        <v>233</v>
      </c>
      <c r="G6" s="195" t="s">
        <v>233</v>
      </c>
      <c r="H6" s="195" t="s">
        <v>180</v>
      </c>
      <c r="I6" s="195" t="s">
        <v>180</v>
      </c>
      <c r="J6" s="195" t="s">
        <v>180</v>
      </c>
      <c r="K6" s="91"/>
    </row>
    <row r="7" spans="1:11" s="92" customFormat="1" ht="12" customHeight="1">
      <c r="A7" s="196" t="s">
        <v>264</v>
      </c>
      <c r="B7" s="260"/>
      <c r="C7" s="260"/>
      <c r="D7" s="260"/>
      <c r="E7" s="260"/>
      <c r="F7" s="260"/>
      <c r="G7" s="260"/>
      <c r="H7" s="260"/>
      <c r="I7" s="260"/>
      <c r="J7" s="260"/>
      <c r="K7" s="91"/>
    </row>
    <row r="8" spans="1:11" s="92" customFormat="1" ht="12" customHeight="1">
      <c r="A8" s="199" t="s">
        <v>203</v>
      </c>
      <c r="B8" s="453">
        <v>30441.838800000001</v>
      </c>
      <c r="C8" s="453">
        <v>29688.770800000002</v>
      </c>
      <c r="D8" s="453">
        <v>29417.37168</v>
      </c>
      <c r="E8" s="453">
        <v>29861.057280000001</v>
      </c>
      <c r="F8" s="453">
        <v>30710.08296</v>
      </c>
      <c r="G8" s="453">
        <v>29773.40768</v>
      </c>
      <c r="H8" s="453">
        <v>30453.25</v>
      </c>
      <c r="I8" s="453">
        <v>29112.927760000002</v>
      </c>
      <c r="J8" s="453">
        <v>25504.168560000002</v>
      </c>
      <c r="K8" s="91"/>
    </row>
    <row r="9" spans="1:11" s="92" customFormat="1" ht="12" customHeight="1">
      <c r="A9" s="199" t="s">
        <v>267</v>
      </c>
      <c r="B9" s="453">
        <v>169.39607999999998</v>
      </c>
      <c r="C9" s="453">
        <v>175.88607999999999</v>
      </c>
      <c r="D9" s="453">
        <v>192.01728</v>
      </c>
      <c r="E9" s="453">
        <v>179.71823999999998</v>
      </c>
      <c r="F9" s="453">
        <v>306.17056000000002</v>
      </c>
      <c r="G9" s="453">
        <v>289.08688000000001</v>
      </c>
      <c r="H9" s="453">
        <v>286.42311999999998</v>
      </c>
      <c r="I9" s="453">
        <v>165.70256000000001</v>
      </c>
      <c r="J9" s="453">
        <v>132.68448000000001</v>
      </c>
      <c r="K9" s="91"/>
    </row>
    <row r="10" spans="1:11" s="92" customFormat="1" ht="12" customHeight="1">
      <c r="A10" s="640" t="s">
        <v>268</v>
      </c>
      <c r="B10" s="453">
        <v>5473.1706399999994</v>
      </c>
      <c r="C10" s="453">
        <v>5320.9567999999999</v>
      </c>
      <c r="D10" s="453">
        <v>5654.9911199999997</v>
      </c>
      <c r="E10" s="453">
        <v>5628.7655199999999</v>
      </c>
      <c r="F10" s="453">
        <v>5521.6660000000002</v>
      </c>
      <c r="G10" s="453">
        <v>5479.8145599999998</v>
      </c>
      <c r="H10" s="453">
        <v>5514.5851199999997</v>
      </c>
      <c r="I10" s="453">
        <v>5407.4772000000003</v>
      </c>
      <c r="J10" s="453">
        <v>4980.5743200000006</v>
      </c>
      <c r="K10" s="91"/>
    </row>
    <row r="11" spans="1:11" s="92" customFormat="1" ht="12" customHeight="1">
      <c r="A11" s="640" t="s">
        <v>269</v>
      </c>
      <c r="B11" s="453">
        <v>1907.46272</v>
      </c>
      <c r="C11" s="453">
        <v>1881.5649599999999</v>
      </c>
      <c r="D11" s="453">
        <v>1839.3636000000001</v>
      </c>
      <c r="E11" s="453">
        <v>1999.66968</v>
      </c>
      <c r="F11" s="453">
        <v>1983.25584</v>
      </c>
      <c r="G11" s="453">
        <v>1976.5477599999999</v>
      </c>
      <c r="H11" s="453">
        <v>1891.31584</v>
      </c>
      <c r="I11" s="453">
        <v>1869</v>
      </c>
      <c r="J11" s="453">
        <v>1813.4436000000001</v>
      </c>
      <c r="K11" s="91"/>
    </row>
    <row r="12" spans="1:11" s="92" customFormat="1" ht="12" customHeight="1">
      <c r="A12" s="161" t="s">
        <v>270</v>
      </c>
      <c r="B12" s="467">
        <v>1911.0868799999998</v>
      </c>
      <c r="C12" s="467">
        <v>1911.3263999999999</v>
      </c>
      <c r="D12" s="467">
        <v>1892.8140000000001</v>
      </c>
      <c r="E12" s="467">
        <v>853.07495999999992</v>
      </c>
      <c r="F12" s="467">
        <v>775.18047999999999</v>
      </c>
      <c r="G12" s="467">
        <v>704.00728000000004</v>
      </c>
      <c r="H12" s="467">
        <v>752.16</v>
      </c>
      <c r="I12" s="467">
        <v>827</v>
      </c>
      <c r="J12" s="467">
        <v>778.04680000000008</v>
      </c>
      <c r="K12" s="91"/>
    </row>
    <row r="13" spans="1:11" s="92" customFormat="1" ht="12" customHeight="1">
      <c r="A13" s="198" t="s">
        <v>271</v>
      </c>
      <c r="B13" s="611">
        <v>39902.955120000006</v>
      </c>
      <c r="C13" s="611">
        <v>38978.505040000004</v>
      </c>
      <c r="D13" s="611">
        <v>38996.557679999998</v>
      </c>
      <c r="E13" s="611">
        <v>38522.285679999994</v>
      </c>
      <c r="F13" s="611">
        <v>39296.355839999997</v>
      </c>
      <c r="G13" s="611">
        <v>38222.864159999997</v>
      </c>
      <c r="H13" s="611">
        <v>38897.734080000002</v>
      </c>
      <c r="I13" s="611">
        <v>37382.107520000005</v>
      </c>
      <c r="J13" s="611">
        <v>33208.917759999997</v>
      </c>
      <c r="K13" s="93"/>
    </row>
    <row r="14" spans="1:11" s="92" customFormat="1" ht="12" customHeight="1">
      <c r="A14" s="196" t="s">
        <v>265</v>
      </c>
      <c r="B14" s="450"/>
      <c r="C14" s="450"/>
      <c r="D14" s="450"/>
      <c r="E14" s="450"/>
      <c r="F14" s="450"/>
      <c r="G14" s="450"/>
      <c r="H14" s="450"/>
      <c r="I14" s="450"/>
      <c r="J14" s="450"/>
      <c r="K14" s="91"/>
    </row>
    <row r="15" spans="1:11" s="92" customFormat="1" ht="12" customHeight="1">
      <c r="A15" s="199" t="s">
        <v>272</v>
      </c>
      <c r="B15" s="453">
        <v>5.1233905880000004</v>
      </c>
      <c r="C15" s="453">
        <v>3.33281348</v>
      </c>
      <c r="D15" s="453">
        <v>9.6828278230000002</v>
      </c>
      <c r="E15" s="453">
        <v>9.4626358259999996</v>
      </c>
      <c r="F15" s="453">
        <v>14.395463498</v>
      </c>
      <c r="G15" s="453">
        <v>5.188779984</v>
      </c>
      <c r="H15" s="453">
        <v>10.412103999999999</v>
      </c>
      <c r="I15" s="453">
        <v>4.313896905</v>
      </c>
      <c r="J15" s="453">
        <v>3.8949342419999997</v>
      </c>
      <c r="K15" s="91"/>
    </row>
    <row r="16" spans="1:11" s="92" customFormat="1" ht="12" customHeight="1">
      <c r="A16" s="199" t="s">
        <v>273</v>
      </c>
      <c r="B16" s="453">
        <v>2219.1697490750003</v>
      </c>
      <c r="C16" s="453">
        <v>2269.2167420800001</v>
      </c>
      <c r="D16" s="453">
        <v>2039.6853520990001</v>
      </c>
      <c r="E16" s="453">
        <v>1888.337139023</v>
      </c>
      <c r="F16" s="453">
        <v>1858.463</v>
      </c>
      <c r="G16" s="453">
        <v>2107.5079999999998</v>
      </c>
      <c r="H16" s="453">
        <v>1922.078</v>
      </c>
      <c r="I16" s="453">
        <v>2049.8585331459999</v>
      </c>
      <c r="J16" s="453">
        <v>1781.331084744</v>
      </c>
      <c r="K16" s="91"/>
    </row>
    <row r="17" spans="1:11" s="92" customFormat="1" ht="12" customHeight="1">
      <c r="A17" s="199" t="s">
        <v>203</v>
      </c>
      <c r="B17" s="453">
        <v>18924.519551936002</v>
      </c>
      <c r="C17" s="453">
        <v>18991.842946173001</v>
      </c>
      <c r="D17" s="453">
        <v>19226.926515989002</v>
      </c>
      <c r="E17" s="453">
        <v>19398.525640914999</v>
      </c>
      <c r="F17" s="453">
        <v>20634.266941911999</v>
      </c>
      <c r="G17" s="453">
        <v>20094.796999999999</v>
      </c>
      <c r="H17" s="453">
        <v>22277.865861967999</v>
      </c>
      <c r="I17" s="453">
        <v>22305.372400000004</v>
      </c>
      <c r="J17" s="453">
        <v>21133.767951287999</v>
      </c>
      <c r="K17" s="91"/>
    </row>
    <row r="18" spans="1:11" s="92" customFormat="1" ht="12" customHeight="1">
      <c r="A18" s="199" t="s">
        <v>267</v>
      </c>
      <c r="B18" s="552">
        <v>0</v>
      </c>
      <c r="C18" s="552">
        <v>0</v>
      </c>
      <c r="D18" s="552">
        <v>0</v>
      </c>
      <c r="E18" s="552">
        <v>0</v>
      </c>
      <c r="F18" s="552">
        <v>0</v>
      </c>
      <c r="G18" s="552">
        <v>0</v>
      </c>
      <c r="H18" s="552">
        <v>0</v>
      </c>
      <c r="I18" s="552">
        <v>0</v>
      </c>
      <c r="J18" s="552">
        <v>0</v>
      </c>
      <c r="K18" s="91"/>
    </row>
    <row r="19" spans="1:11" s="92" customFormat="1" ht="12" customHeight="1">
      <c r="A19" s="640" t="s">
        <v>268</v>
      </c>
      <c r="B19" s="453">
        <v>2447.95801897</v>
      </c>
      <c r="C19" s="453">
        <v>2412.7605544059998</v>
      </c>
      <c r="D19" s="453">
        <v>2189.4123372590002</v>
      </c>
      <c r="E19" s="453">
        <v>1818.3889448470002</v>
      </c>
      <c r="F19" s="453">
        <v>1860.693551651</v>
      </c>
      <c r="G19" s="453">
        <v>1664.794497305</v>
      </c>
      <c r="H19" s="453">
        <v>1673.662</v>
      </c>
      <c r="I19" s="453">
        <v>1613.172</v>
      </c>
      <c r="J19" s="453">
        <v>1507.1273036199998</v>
      </c>
      <c r="K19" s="91"/>
    </row>
    <row r="20" spans="1:11" s="92" customFormat="1" ht="12" customHeight="1">
      <c r="A20" s="640" t="s">
        <v>274</v>
      </c>
      <c r="B20" s="453">
        <v>2424.51397189</v>
      </c>
      <c r="C20" s="453">
        <v>2038.623083751</v>
      </c>
      <c r="D20" s="453">
        <v>1872.3349000139999</v>
      </c>
      <c r="E20" s="453">
        <v>2780.8332426760003</v>
      </c>
      <c r="F20" s="453">
        <v>3045.9000684299999</v>
      </c>
      <c r="G20" s="453">
        <v>2824.7546343160002</v>
      </c>
      <c r="H20" s="453">
        <v>2856.703073876</v>
      </c>
      <c r="I20" s="453">
        <v>2605.0094231790004</v>
      </c>
      <c r="J20" s="453">
        <v>2529.9579124060001</v>
      </c>
      <c r="K20" s="91"/>
    </row>
    <row r="21" spans="1:11" s="92" customFormat="1" ht="12" customHeight="1">
      <c r="A21" s="199" t="s">
        <v>275</v>
      </c>
      <c r="B21" s="453">
        <v>253.27541913499999</v>
      </c>
      <c r="C21" s="453">
        <v>242.74625262499998</v>
      </c>
      <c r="D21" s="453">
        <v>262.06876013499999</v>
      </c>
      <c r="E21" s="453">
        <v>324.83273275199997</v>
      </c>
      <c r="F21" s="453">
        <v>236.719279683</v>
      </c>
      <c r="G21" s="453">
        <v>239.10828303399998</v>
      </c>
      <c r="H21" s="453">
        <v>288.12212369899999</v>
      </c>
      <c r="I21" s="453">
        <v>322.21489946599996</v>
      </c>
      <c r="J21" s="453">
        <v>248.75656032700002</v>
      </c>
      <c r="K21" s="91"/>
    </row>
    <row r="22" spans="1:11" s="92" customFormat="1" ht="12" customHeight="1">
      <c r="A22" s="199" t="s">
        <v>270</v>
      </c>
      <c r="B22" s="453">
        <v>56.772896000000003</v>
      </c>
      <c r="C22" s="453">
        <v>56.843008000000005</v>
      </c>
      <c r="D22" s="453">
        <v>68.505088000000001</v>
      </c>
      <c r="E22" s="453">
        <v>94.364063999999999</v>
      </c>
      <c r="F22" s="453">
        <v>116.57392</v>
      </c>
      <c r="G22" s="453">
        <v>108.52492800000002</v>
      </c>
      <c r="H22" s="453">
        <v>143.48592000000002</v>
      </c>
      <c r="I22" s="453">
        <v>81.074240000000003</v>
      </c>
      <c r="J22" s="453">
        <v>88.992224000000007</v>
      </c>
      <c r="K22" s="91"/>
    </row>
    <row r="23" spans="1:11" s="92" customFormat="1" ht="12" customHeight="1">
      <c r="A23" s="161" t="s">
        <v>23</v>
      </c>
      <c r="B23" s="467">
        <v>910.76403339927083</v>
      </c>
      <c r="C23" s="467">
        <v>887.86461866353568</v>
      </c>
      <c r="D23" s="467">
        <v>757.72104000000002</v>
      </c>
      <c r="E23" s="467">
        <v>1102.2154399999999</v>
      </c>
      <c r="F23" s="467">
        <v>893.16863999999998</v>
      </c>
      <c r="G23" s="467">
        <v>993.03556000000003</v>
      </c>
      <c r="H23" s="467">
        <v>901.27127999999993</v>
      </c>
      <c r="I23" s="467">
        <v>999.49512000000004</v>
      </c>
      <c r="J23" s="467">
        <v>873.85744000000011</v>
      </c>
      <c r="K23" s="91"/>
    </row>
    <row r="24" spans="1:11" s="92" customFormat="1" ht="12" customHeight="1">
      <c r="A24" s="198" t="s">
        <v>276</v>
      </c>
      <c r="B24" s="611">
        <v>27242.097030993271</v>
      </c>
      <c r="C24" s="611">
        <v>26903.230019178533</v>
      </c>
      <c r="D24" s="611">
        <v>26426.336821319004</v>
      </c>
      <c r="E24" s="611">
        <v>27416.959840038999</v>
      </c>
      <c r="F24" s="611">
        <v>28660.180865173996</v>
      </c>
      <c r="G24" s="611">
        <v>28037.711682638994</v>
      </c>
      <c r="H24" s="611">
        <v>30073.600363542999</v>
      </c>
      <c r="I24" s="611">
        <v>29980.510512696001</v>
      </c>
      <c r="J24" s="611">
        <v>28167.685410627</v>
      </c>
      <c r="K24" s="93"/>
    </row>
    <row r="25" spans="1:11" s="92" customFormat="1" ht="12" customHeight="1">
      <c r="A25" s="198" t="s">
        <v>354</v>
      </c>
      <c r="B25" s="611">
        <v>67145.052150993273</v>
      </c>
      <c r="C25" s="611">
        <v>65881.735059178536</v>
      </c>
      <c r="D25" s="611">
        <v>65422.894501319002</v>
      </c>
      <c r="E25" s="611">
        <v>65939.245520038996</v>
      </c>
      <c r="F25" s="611">
        <v>67956.536705173989</v>
      </c>
      <c r="G25" s="611">
        <v>66260.575842638995</v>
      </c>
      <c r="H25" s="611">
        <v>68971.334443543004</v>
      </c>
      <c r="I25" s="611">
        <v>67362.618032696002</v>
      </c>
      <c r="J25" s="611">
        <v>61376.603170627001</v>
      </c>
      <c r="K25" s="93"/>
    </row>
    <row r="26" spans="1:11" s="92" customFormat="1" ht="12" customHeight="1">
      <c r="A26" s="196" t="s">
        <v>266</v>
      </c>
      <c r="B26" s="450"/>
      <c r="C26" s="450"/>
      <c r="D26" s="450"/>
      <c r="E26" s="450"/>
      <c r="F26" s="450"/>
      <c r="G26" s="450"/>
      <c r="H26" s="450"/>
      <c r="I26" s="450"/>
      <c r="J26" s="450"/>
      <c r="K26" s="91"/>
    </row>
    <row r="27" spans="1:11" s="92" customFormat="1" ht="12" customHeight="1">
      <c r="A27" s="199" t="s">
        <v>278</v>
      </c>
      <c r="B27" s="453">
        <v>3152.7749593004</v>
      </c>
      <c r="C27" s="453">
        <v>3340.4738774265602</v>
      </c>
      <c r="D27" s="453">
        <v>3110.49056986496</v>
      </c>
      <c r="E27" s="453">
        <v>3070.7514586751995</v>
      </c>
      <c r="F27" s="453">
        <v>2869</v>
      </c>
      <c r="G27" s="453">
        <v>3538.6394400000004</v>
      </c>
      <c r="H27" s="453">
        <v>2833</v>
      </c>
      <c r="I27" s="453">
        <v>3056.4830000000002</v>
      </c>
      <c r="J27" s="453">
        <v>3230.6550000000002</v>
      </c>
      <c r="K27" s="91"/>
    </row>
    <row r="28" spans="1:11" s="92" customFormat="1" ht="12" customHeight="1">
      <c r="A28" s="199" t="s">
        <v>279</v>
      </c>
      <c r="B28" s="453">
        <v>101.78088000000001</v>
      </c>
      <c r="C28" s="453">
        <v>100.381</v>
      </c>
      <c r="D28" s="453">
        <v>103.59688</v>
      </c>
      <c r="E28" s="453">
        <v>97.713999999999999</v>
      </c>
      <c r="F28" s="453">
        <v>91</v>
      </c>
      <c r="G28" s="453">
        <v>96.438719999999989</v>
      </c>
      <c r="H28" s="453">
        <v>95</v>
      </c>
      <c r="I28" s="453">
        <v>45.5</v>
      </c>
      <c r="J28" s="453">
        <v>42.619</v>
      </c>
      <c r="K28" s="91"/>
    </row>
    <row r="29" spans="1:11" s="92" customFormat="1" ht="12" customHeight="1">
      <c r="A29" s="199" t="s">
        <v>280</v>
      </c>
      <c r="B29" s="552">
        <v>0</v>
      </c>
      <c r="C29" s="552">
        <v>0</v>
      </c>
      <c r="D29" s="552">
        <v>0</v>
      </c>
      <c r="E29" s="552">
        <v>0</v>
      </c>
      <c r="F29" s="552">
        <v>0</v>
      </c>
      <c r="G29" s="552">
        <v>0</v>
      </c>
      <c r="H29" s="552">
        <v>0</v>
      </c>
      <c r="I29" s="552">
        <v>0</v>
      </c>
      <c r="J29" s="552">
        <v>162</v>
      </c>
      <c r="K29" s="91"/>
    </row>
    <row r="30" spans="1:11" s="92" customFormat="1" ht="12" customHeight="1">
      <c r="A30" s="161" t="s">
        <v>281</v>
      </c>
      <c r="B30" s="467">
        <v>5.0116446972302411</v>
      </c>
      <c r="C30" s="467">
        <v>5.859</v>
      </c>
      <c r="D30" s="552">
        <v>5.0179200000000002</v>
      </c>
      <c r="E30" s="552">
        <v>0</v>
      </c>
      <c r="F30" s="552">
        <v>0</v>
      </c>
      <c r="G30" s="552">
        <v>0</v>
      </c>
      <c r="H30" s="552">
        <v>0</v>
      </c>
      <c r="I30" s="552">
        <v>0</v>
      </c>
      <c r="J30" s="552">
        <v>0</v>
      </c>
      <c r="K30" s="91"/>
    </row>
    <row r="31" spans="1:11" s="92" customFormat="1" ht="12" customHeight="1">
      <c r="A31" s="198" t="s">
        <v>282</v>
      </c>
      <c r="B31" s="611">
        <v>3259.56748399763</v>
      </c>
      <c r="C31" s="611">
        <v>3446.71387742656</v>
      </c>
      <c r="D31" s="611">
        <v>3219.1053698649598</v>
      </c>
      <c r="E31" s="611">
        <v>3168.4654586751994</v>
      </c>
      <c r="F31" s="611">
        <v>2960</v>
      </c>
      <c r="G31" s="611">
        <v>3635.0781600000005</v>
      </c>
      <c r="H31" s="611">
        <v>2928</v>
      </c>
      <c r="I31" s="611">
        <v>3101.9830000000002</v>
      </c>
      <c r="J31" s="611">
        <v>3436</v>
      </c>
      <c r="K31" s="93"/>
    </row>
    <row r="32" spans="1:11" s="92" customFormat="1" ht="12" customHeight="1">
      <c r="A32" s="196" t="s">
        <v>283</v>
      </c>
      <c r="B32" s="450">
        <v>5793.2650000000003</v>
      </c>
      <c r="C32" s="450">
        <v>5793.2650000000003</v>
      </c>
      <c r="D32" s="450">
        <v>5793.2650000000003</v>
      </c>
      <c r="E32" s="450">
        <v>5385.5793252278008</v>
      </c>
      <c r="F32" s="450">
        <v>5385.5789999999997</v>
      </c>
      <c r="G32" s="450">
        <v>5385.5790000000006</v>
      </c>
      <c r="H32" s="450">
        <v>5385.5789999999997</v>
      </c>
      <c r="I32" s="450">
        <v>4955.5230000000001</v>
      </c>
      <c r="J32" s="450">
        <v>4955.52304</v>
      </c>
      <c r="K32" s="91"/>
    </row>
    <row r="33" spans="1:11" s="92" customFormat="1" ht="12" customHeight="1">
      <c r="A33" s="200" t="s">
        <v>284</v>
      </c>
      <c r="B33" s="453">
        <v>7350.3556799999988</v>
      </c>
      <c r="C33" s="453">
        <v>7484.5487548440797</v>
      </c>
      <c r="D33" s="453">
        <v>7563.042938186587</v>
      </c>
      <c r="E33" s="453">
        <v>7868.2158912991199</v>
      </c>
      <c r="F33" s="453">
        <v>8094.0704000000005</v>
      </c>
      <c r="G33" s="453">
        <v>8318.9480000000003</v>
      </c>
      <c r="H33" s="453">
        <v>7707.5749999999998</v>
      </c>
      <c r="I33" s="453">
        <v>9498.1139999999996</v>
      </c>
      <c r="J33" s="453">
        <v>9703.6266400000004</v>
      </c>
      <c r="K33" s="91"/>
    </row>
    <row r="34" spans="1:11" s="92" customFormat="1" ht="12" customHeight="1">
      <c r="A34" s="197" t="s">
        <v>37</v>
      </c>
      <c r="B34" s="467">
        <v>-13.212</v>
      </c>
      <c r="C34" s="467">
        <v>-32.765000000000001</v>
      </c>
      <c r="D34" s="467">
        <v>-26.724319999999999</v>
      </c>
      <c r="E34" s="467">
        <v>-39.4968</v>
      </c>
      <c r="F34" s="467">
        <v>-45.367359999999998</v>
      </c>
      <c r="G34" s="467">
        <v>-47.239200000000004</v>
      </c>
      <c r="H34" s="467">
        <v>-50.359000000000002</v>
      </c>
      <c r="I34" s="467">
        <v>-55.985999999999997</v>
      </c>
      <c r="J34" s="467">
        <v>-38.478000000000002</v>
      </c>
      <c r="K34" s="91"/>
    </row>
    <row r="35" spans="1:11" s="259" customFormat="1" ht="12" customHeight="1">
      <c r="A35" s="262" t="s">
        <v>603</v>
      </c>
      <c r="B35" s="471">
        <v>83535.028314990894</v>
      </c>
      <c r="C35" s="471">
        <v>82573.497691449185</v>
      </c>
      <c r="D35" s="471">
        <v>81971.583489370547</v>
      </c>
      <c r="E35" s="471">
        <v>82322.009395241112</v>
      </c>
      <c r="F35" s="471">
        <v>84350.818745173994</v>
      </c>
      <c r="G35" s="471">
        <v>83552.94180263899</v>
      </c>
      <c r="H35" s="471">
        <v>84942.129443543003</v>
      </c>
      <c r="I35" s="471">
        <v>84862.252032696008</v>
      </c>
      <c r="J35" s="471">
        <v>79433.274850627</v>
      </c>
      <c r="K35" s="261"/>
    </row>
    <row r="36" spans="1:11" s="92" customFormat="1" ht="12" customHeight="1">
      <c r="A36" s="700" t="s">
        <v>604</v>
      </c>
      <c r="B36" s="467">
        <v>4344.4415037700746</v>
      </c>
      <c r="C36" s="467">
        <v>4972.5271247763922</v>
      </c>
      <c r="D36" s="467">
        <v>4082.1689999999999</v>
      </c>
      <c r="E36" s="467">
        <v>5066.3341280589957</v>
      </c>
      <c r="F36" s="467">
        <v>4959</v>
      </c>
      <c r="G36" s="467">
        <v>6386.9629999999997</v>
      </c>
      <c r="H36" s="467">
        <v>3984</v>
      </c>
      <c r="I36" s="467">
        <v>5249</v>
      </c>
      <c r="J36" s="467">
        <v>5725</v>
      </c>
      <c r="K36" s="91"/>
    </row>
    <row r="37" spans="1:11" s="92" customFormat="1" ht="12" customHeight="1">
      <c r="A37" s="633" t="s">
        <v>381</v>
      </c>
      <c r="B37" s="611">
        <v>87879.469818760961</v>
      </c>
      <c r="C37" s="611">
        <v>87546.024816225574</v>
      </c>
      <c r="D37" s="611">
        <v>86053.752489370556</v>
      </c>
      <c r="E37" s="611">
        <v>87388.343523300107</v>
      </c>
      <c r="F37" s="611">
        <v>89310.556416000021</v>
      </c>
      <c r="G37" s="611">
        <v>89939.904802638994</v>
      </c>
      <c r="H37" s="611">
        <v>88926.129443543003</v>
      </c>
      <c r="I37" s="611">
        <v>90111.252032696008</v>
      </c>
      <c r="J37" s="611">
        <v>85157.898639999999</v>
      </c>
      <c r="K37" s="93"/>
    </row>
    <row r="38" spans="1:11" ht="7.5" customHeight="1"/>
    <row r="39" spans="1:11" s="370" customFormat="1" ht="12.75" customHeight="1">
      <c r="A39" s="367" t="s">
        <v>493</v>
      </c>
    </row>
  </sheetData>
  <pageMargins left="0.70866141732283472" right="0.70866141732283472" top="0.6692913385826772" bottom="0.39370078740157483" header="0.51181102362204722" footer="0.51181102362204722"/>
  <pageSetup paperSize="9" scale="85" fitToHeight="0" orientation="portrait" r:id="rId1"/>
  <headerFooter scaleWithDoc="0">
    <oddHeader xml:space="preserve">&amp;L&amp;8FACT BOOK DNB - 2Q13&amp;C&amp;8CHAPTER 1&amp;R&amp;8FINANCIAL RESULTS DNB GROUP </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6" width="11.42578125" style="64" customWidth="1"/>
    <col min="7" max="7" width="10.85546875" style="64" customWidth="1"/>
    <col min="8" max="14" width="10.42578125" style="64" customWidth="1"/>
    <col min="15" max="15" width="10.85546875" style="64" customWidth="1"/>
    <col min="16" max="16" width="49" style="64" customWidth="1"/>
    <col min="17" max="23" width="10.42578125" style="64" customWidth="1"/>
    <col min="24" max="16384" width="10.85546875" style="64"/>
  </cols>
  <sheetData>
    <row r="1" spans="1:7" ht="22.5" customHeight="1">
      <c r="A1" s="346"/>
    </row>
    <row r="2" spans="1:7" s="873" customFormat="1" ht="22.5" customHeight="1">
      <c r="A2" s="872"/>
    </row>
    <row r="3" spans="1:7" s="653" customFormat="1" ht="18.75" customHeight="1">
      <c r="A3" s="652" t="s">
        <v>898</v>
      </c>
    </row>
    <row r="4" spans="1:7" s="50" customFormat="1" ht="12.75" customHeight="1"/>
    <row r="5" spans="1:7" s="90" customFormat="1" ht="11.1" customHeight="1">
      <c r="A5" s="883" t="s">
        <v>896</v>
      </c>
      <c r="B5" s="194"/>
      <c r="C5" s="194"/>
      <c r="D5" s="194" t="s">
        <v>382</v>
      </c>
      <c r="E5" s="194"/>
      <c r="F5" s="194"/>
    </row>
    <row r="6" spans="1:7" s="90" customFormat="1" ht="11.1" customHeight="1">
      <c r="A6" s="461"/>
      <c r="B6" s="475" t="s">
        <v>336</v>
      </c>
      <c r="C6" s="475" t="s">
        <v>357</v>
      </c>
      <c r="D6" s="475" t="s">
        <v>383</v>
      </c>
      <c r="E6" s="475" t="s">
        <v>332</v>
      </c>
      <c r="F6" s="475" t="s">
        <v>335</v>
      </c>
    </row>
    <row r="7" spans="1:7" s="92" customFormat="1" ht="11.1" customHeight="1">
      <c r="A7" s="71" t="s">
        <v>1</v>
      </c>
      <c r="B7" s="195" t="s">
        <v>337</v>
      </c>
      <c r="C7" s="195" t="s">
        <v>358</v>
      </c>
      <c r="D7" s="606" t="s">
        <v>446</v>
      </c>
      <c r="E7" s="195" t="s">
        <v>333</v>
      </c>
      <c r="F7" s="195" t="s">
        <v>334</v>
      </c>
      <c r="G7" s="91"/>
    </row>
    <row r="8" spans="1:7" s="92" customFormat="1" ht="12" customHeight="1">
      <c r="A8" s="448" t="s">
        <v>264</v>
      </c>
      <c r="B8" s="450"/>
      <c r="C8" s="450"/>
      <c r="D8" s="450"/>
      <c r="E8" s="450"/>
      <c r="F8" s="450"/>
      <c r="G8" s="91"/>
    </row>
    <row r="9" spans="1:7" s="92" customFormat="1" ht="12" customHeight="1">
      <c r="A9" s="607" t="s">
        <v>203</v>
      </c>
      <c r="B9" s="453">
        <v>848682.75600000005</v>
      </c>
      <c r="C9" s="453">
        <v>702569.853</v>
      </c>
      <c r="D9" s="608">
        <v>54.161587403039334</v>
      </c>
      <c r="E9" s="453">
        <v>380522.98499999999</v>
      </c>
      <c r="F9" s="453">
        <v>30441.838800000001</v>
      </c>
      <c r="G9" s="91"/>
    </row>
    <row r="10" spans="1:7" s="92" customFormat="1" ht="12" customHeight="1">
      <c r="A10" s="607" t="s">
        <v>267</v>
      </c>
      <c r="B10" s="453">
        <v>4065.1750000000002</v>
      </c>
      <c r="C10" s="453">
        <v>3983.9259999999999</v>
      </c>
      <c r="D10" s="608">
        <v>53.149857703180238</v>
      </c>
      <c r="E10" s="453">
        <v>2117.451</v>
      </c>
      <c r="F10" s="453">
        <v>169.39607999999998</v>
      </c>
      <c r="G10" s="91"/>
    </row>
    <row r="11" spans="1:7" s="92" customFormat="1" ht="12" customHeight="1">
      <c r="A11" s="607" t="s">
        <v>268</v>
      </c>
      <c r="B11" s="453">
        <v>602581.603</v>
      </c>
      <c r="C11" s="453">
        <v>602579.75</v>
      </c>
      <c r="D11" s="608">
        <v>11.353622985173333</v>
      </c>
      <c r="E11" s="453">
        <v>68414.633000000002</v>
      </c>
      <c r="F11" s="453">
        <v>5473.1706399999994</v>
      </c>
      <c r="G11" s="91"/>
    </row>
    <row r="12" spans="1:7" s="92" customFormat="1" ht="12" customHeight="1">
      <c r="A12" s="607" t="s">
        <v>269</v>
      </c>
      <c r="B12" s="453">
        <v>101393.368</v>
      </c>
      <c r="C12" s="453">
        <v>83273.332999999999</v>
      </c>
      <c r="D12" s="608">
        <v>28.632556355105905</v>
      </c>
      <c r="E12" s="453">
        <v>23843.284</v>
      </c>
      <c r="F12" s="453">
        <v>1907.46272</v>
      </c>
      <c r="G12" s="91"/>
    </row>
    <row r="13" spans="1:7" s="92" customFormat="1" ht="12" customHeight="1">
      <c r="A13" s="609" t="s">
        <v>270</v>
      </c>
      <c r="B13" s="467">
        <v>67999.148000000001</v>
      </c>
      <c r="C13" s="467">
        <v>67999.148000000001</v>
      </c>
      <c r="D13" s="610">
        <v>35.130713696589254</v>
      </c>
      <c r="E13" s="467">
        <v>23888.585999999999</v>
      </c>
      <c r="F13" s="467">
        <v>1911.0868799999998</v>
      </c>
      <c r="G13" s="91"/>
    </row>
    <row r="14" spans="1:7" s="92" customFormat="1" ht="12" customHeight="1">
      <c r="A14" s="258" t="s">
        <v>271</v>
      </c>
      <c r="B14" s="611">
        <v>1624722.05</v>
      </c>
      <c r="C14" s="611">
        <v>1460406.0100000002</v>
      </c>
      <c r="D14" s="608">
        <v>34.153991121962029</v>
      </c>
      <c r="E14" s="611">
        <v>498786.93900000001</v>
      </c>
      <c r="F14" s="611">
        <v>39902.955120000006</v>
      </c>
      <c r="G14" s="93"/>
    </row>
    <row r="15" spans="1:7" s="92" customFormat="1" ht="12" customHeight="1">
      <c r="A15" s="448" t="s">
        <v>265</v>
      </c>
      <c r="B15" s="450"/>
      <c r="C15" s="450"/>
      <c r="D15" s="612"/>
      <c r="E15" s="450"/>
      <c r="F15" s="450"/>
      <c r="G15" s="91"/>
    </row>
    <row r="16" spans="1:7" s="92" customFormat="1" ht="12" customHeight="1">
      <c r="A16" s="607" t="s">
        <v>272</v>
      </c>
      <c r="B16" s="453">
        <v>113928.41049820601</v>
      </c>
      <c r="C16" s="453">
        <v>122771.830738943</v>
      </c>
      <c r="D16" s="608">
        <v>5.2163743067558471E-2</v>
      </c>
      <c r="E16" s="453">
        <v>64.042382345999997</v>
      </c>
      <c r="F16" s="453">
        <v>5.1233905880000004</v>
      </c>
      <c r="G16" s="91"/>
    </row>
    <row r="17" spans="1:7" s="92" customFormat="1" ht="12" customHeight="1">
      <c r="A17" s="607" t="s">
        <v>273</v>
      </c>
      <c r="B17" s="453">
        <v>148085.43745988302</v>
      </c>
      <c r="C17" s="453">
        <v>115014.314107464</v>
      </c>
      <c r="D17" s="608">
        <v>24.118408285702067</v>
      </c>
      <c r="E17" s="453">
        <v>27739.621863437998</v>
      </c>
      <c r="F17" s="453">
        <v>2219.1697490750003</v>
      </c>
      <c r="G17" s="91"/>
    </row>
    <row r="18" spans="1:7" s="92" customFormat="1" ht="12" customHeight="1">
      <c r="A18" s="607" t="s">
        <v>203</v>
      </c>
      <c r="B18" s="453">
        <v>325720.19373783603</v>
      </c>
      <c r="C18" s="453">
        <v>251315.414988456</v>
      </c>
      <c r="D18" s="608">
        <v>94.127331747663817</v>
      </c>
      <c r="E18" s="453">
        <v>236556.494399202</v>
      </c>
      <c r="F18" s="453">
        <v>18924.519551936002</v>
      </c>
      <c r="G18" s="91"/>
    </row>
    <row r="19" spans="1:7" s="92" customFormat="1" ht="12" customHeight="1">
      <c r="A19" s="607" t="s">
        <v>268</v>
      </c>
      <c r="B19" s="453">
        <v>56415.866978856</v>
      </c>
      <c r="C19" s="453">
        <v>53826.721172707999</v>
      </c>
      <c r="D19" s="608">
        <v>56.848112926921111</v>
      </c>
      <c r="E19" s="453">
        <v>30599.475237119997</v>
      </c>
      <c r="F19" s="453">
        <v>2447.95801897</v>
      </c>
      <c r="G19" s="91"/>
    </row>
    <row r="20" spans="1:7" s="92" customFormat="1" ht="12" customHeight="1">
      <c r="A20" s="607" t="s">
        <v>274</v>
      </c>
      <c r="B20" s="453">
        <v>83844.846791674005</v>
      </c>
      <c r="C20" s="453">
        <v>41172.990013085</v>
      </c>
      <c r="D20" s="608">
        <v>73.607538920509413</v>
      </c>
      <c r="E20" s="453">
        <v>30306.424648618999</v>
      </c>
      <c r="F20" s="453">
        <v>2424.51397189</v>
      </c>
      <c r="G20" s="91"/>
    </row>
    <row r="21" spans="1:7" s="92" customFormat="1" ht="12" customHeight="1">
      <c r="A21" s="607" t="s">
        <v>275</v>
      </c>
      <c r="B21" s="453">
        <v>3271.6659391829999</v>
      </c>
      <c r="C21" s="453">
        <v>3271.6659391829999</v>
      </c>
      <c r="D21" s="608">
        <v>96.768520931987297</v>
      </c>
      <c r="E21" s="453">
        <v>3165.942739183</v>
      </c>
      <c r="F21" s="453">
        <v>253.27541913499999</v>
      </c>
      <c r="G21" s="91"/>
    </row>
    <row r="22" spans="1:7" s="92" customFormat="1" ht="12" customHeight="1">
      <c r="A22" s="607" t="s">
        <v>270</v>
      </c>
      <c r="B22" s="453">
        <v>3848.3056000000001</v>
      </c>
      <c r="C22" s="453">
        <v>3848.3056000000001</v>
      </c>
      <c r="D22" s="608">
        <v>18.440874342204008</v>
      </c>
      <c r="E22" s="453">
        <v>709.66120000000001</v>
      </c>
      <c r="F22" s="453">
        <v>56.772896000000003</v>
      </c>
      <c r="G22" s="91"/>
    </row>
    <row r="23" spans="1:7" s="92" customFormat="1" ht="12" customHeight="1">
      <c r="A23" s="609" t="s">
        <v>23</v>
      </c>
      <c r="B23" s="467">
        <v>11384.550417490884</v>
      </c>
      <c r="C23" s="467">
        <v>11384.550417490884</v>
      </c>
      <c r="D23" s="610">
        <v>100</v>
      </c>
      <c r="E23" s="467">
        <v>11384.550417490884</v>
      </c>
      <c r="F23" s="467">
        <v>910.76403339927083</v>
      </c>
      <c r="G23" s="91"/>
    </row>
    <row r="24" spans="1:7" s="92" customFormat="1" ht="12" customHeight="1">
      <c r="A24" s="258" t="s">
        <v>276</v>
      </c>
      <c r="B24" s="611">
        <v>746499.27742312895</v>
      </c>
      <c r="C24" s="611">
        <v>602605.79297732981</v>
      </c>
      <c r="D24" s="610">
        <v>56.508951101339576</v>
      </c>
      <c r="E24" s="611">
        <v>340526.2128873989</v>
      </c>
      <c r="F24" s="611">
        <v>27242.097030993271</v>
      </c>
      <c r="G24" s="93"/>
    </row>
    <row r="25" spans="1:7" s="92" customFormat="1" ht="12" customHeight="1">
      <c r="A25" s="258" t="s">
        <v>277</v>
      </c>
      <c r="B25" s="611">
        <v>2371221.3274231292</v>
      </c>
      <c r="C25" s="611">
        <v>2063011.8029773301</v>
      </c>
      <c r="D25" s="610">
        <v>40.683875423112255</v>
      </c>
      <c r="E25" s="611">
        <v>839313.15188739891</v>
      </c>
      <c r="F25" s="611">
        <v>67145.052150993273</v>
      </c>
      <c r="G25" s="93"/>
    </row>
    <row r="27" spans="1:7" s="50" customFormat="1" ht="12.75" customHeight="1"/>
    <row r="28" spans="1:7" s="90" customFormat="1" ht="11.1" customHeight="1">
      <c r="A28" s="883" t="s">
        <v>897</v>
      </c>
      <c r="B28" s="194"/>
      <c r="C28" s="194"/>
      <c r="D28" s="194" t="s">
        <v>382</v>
      </c>
      <c r="E28" s="194"/>
      <c r="F28" s="194"/>
    </row>
    <row r="29" spans="1:7" s="90" customFormat="1" ht="11.1" customHeight="1">
      <c r="A29" s="461"/>
      <c r="B29" s="475" t="s">
        <v>336</v>
      </c>
      <c r="C29" s="475" t="s">
        <v>357</v>
      </c>
      <c r="D29" s="475" t="s">
        <v>383</v>
      </c>
      <c r="E29" s="475" t="s">
        <v>332</v>
      </c>
      <c r="F29" s="475" t="s">
        <v>335</v>
      </c>
    </row>
    <row r="30" spans="1:7" s="92" customFormat="1" ht="11.1" customHeight="1">
      <c r="A30" s="71" t="s">
        <v>1</v>
      </c>
      <c r="B30" s="195" t="s">
        <v>337</v>
      </c>
      <c r="C30" s="195" t="s">
        <v>358</v>
      </c>
      <c r="D30" s="606" t="s">
        <v>446</v>
      </c>
      <c r="E30" s="195" t="s">
        <v>333</v>
      </c>
      <c r="F30" s="195" t="s">
        <v>334</v>
      </c>
      <c r="G30" s="91"/>
    </row>
    <row r="31" spans="1:7" s="92" customFormat="1" ht="12" customHeight="1">
      <c r="A31" s="448" t="s">
        <v>264</v>
      </c>
      <c r="B31" s="450"/>
      <c r="C31" s="450"/>
      <c r="D31" s="450"/>
      <c r="E31" s="450"/>
      <c r="F31" s="450"/>
      <c r="G31" s="91"/>
    </row>
    <row r="32" spans="1:7" s="92" customFormat="1" ht="12" customHeight="1">
      <c r="A32" s="607" t="s">
        <v>203</v>
      </c>
      <c r="B32" s="453">
        <v>829803.40399999998</v>
      </c>
      <c r="C32" s="453">
        <v>686450.26399999997</v>
      </c>
      <c r="D32" s="608">
        <v>54.062130129794816</v>
      </c>
      <c r="E32" s="453">
        <v>371109.63500000001</v>
      </c>
      <c r="F32" s="453">
        <v>29688.770800000002</v>
      </c>
      <c r="G32" s="91"/>
    </row>
    <row r="33" spans="1:7" s="92" customFormat="1" ht="12" customHeight="1">
      <c r="A33" s="607" t="s">
        <v>267</v>
      </c>
      <c r="B33" s="453">
        <v>4384.75</v>
      </c>
      <c r="C33" s="453">
        <v>4296.6629999999996</v>
      </c>
      <c r="D33" s="608">
        <v>51.169384240746837</v>
      </c>
      <c r="E33" s="453">
        <v>2198.576</v>
      </c>
      <c r="F33" s="453">
        <v>175.88607999999999</v>
      </c>
      <c r="G33" s="91"/>
    </row>
    <row r="34" spans="1:7" s="92" customFormat="1" ht="12" customHeight="1">
      <c r="A34" s="607" t="s">
        <v>268</v>
      </c>
      <c r="B34" s="453">
        <v>590826.22400000005</v>
      </c>
      <c r="C34" s="453">
        <v>590821.07999999996</v>
      </c>
      <c r="D34" s="608">
        <v>11.257546870196306</v>
      </c>
      <c r="E34" s="453">
        <v>66511.960000000006</v>
      </c>
      <c r="F34" s="453">
        <v>5320.9567999999999</v>
      </c>
      <c r="G34" s="91"/>
    </row>
    <row r="35" spans="1:7" s="92" customFormat="1" ht="12" customHeight="1">
      <c r="A35" s="607" t="s">
        <v>269</v>
      </c>
      <c r="B35" s="453">
        <v>101079.584</v>
      </c>
      <c r="C35" s="453">
        <v>83370.797000000006</v>
      </c>
      <c r="D35" s="608">
        <v>28.210791843575635</v>
      </c>
      <c r="E35" s="453">
        <v>23519.562000000002</v>
      </c>
      <c r="F35" s="453">
        <v>1881.5649599999999</v>
      </c>
      <c r="G35" s="91"/>
    </row>
    <row r="36" spans="1:7" s="92" customFormat="1" ht="12" customHeight="1">
      <c r="A36" s="609" t="s">
        <v>270</v>
      </c>
      <c r="B36" s="467">
        <v>68277.308000000005</v>
      </c>
      <c r="C36" s="467">
        <v>68277.308000000005</v>
      </c>
      <c r="D36" s="610">
        <v>34.99197712950253</v>
      </c>
      <c r="E36" s="467">
        <v>23891.58</v>
      </c>
      <c r="F36" s="467">
        <v>1911.3263999999999</v>
      </c>
      <c r="G36" s="91"/>
    </row>
    <row r="37" spans="1:7" s="92" customFormat="1" ht="12" customHeight="1">
      <c r="A37" s="258" t="s">
        <v>271</v>
      </c>
      <c r="B37" s="611">
        <v>1594371.27</v>
      </c>
      <c r="C37" s="611">
        <v>1433216.1119999997</v>
      </c>
      <c r="D37" s="608">
        <v>33.995662546668335</v>
      </c>
      <c r="E37" s="611">
        <v>487231.31300000002</v>
      </c>
      <c r="F37" s="611">
        <v>38978.505040000004</v>
      </c>
      <c r="G37" s="93"/>
    </row>
    <row r="38" spans="1:7" s="92" customFormat="1" ht="12" customHeight="1">
      <c r="A38" s="448" t="s">
        <v>265</v>
      </c>
      <c r="B38" s="450"/>
      <c r="C38" s="450"/>
      <c r="D38" s="612"/>
      <c r="E38" s="450"/>
      <c r="F38" s="450"/>
      <c r="G38" s="91"/>
    </row>
    <row r="39" spans="1:7" s="92" customFormat="1" ht="12" customHeight="1">
      <c r="A39" s="607" t="s">
        <v>272</v>
      </c>
      <c r="B39" s="453">
        <v>94907.380572695998</v>
      </c>
      <c r="C39" s="453">
        <v>105793.01721224601</v>
      </c>
      <c r="D39" s="608">
        <v>3.9378939737978895E-2</v>
      </c>
      <c r="E39" s="453">
        <v>41.660168495000001</v>
      </c>
      <c r="F39" s="453">
        <v>3.33281348</v>
      </c>
      <c r="G39" s="91"/>
    </row>
    <row r="40" spans="1:7" s="92" customFormat="1" ht="12" customHeight="1">
      <c r="A40" s="607" t="s">
        <v>273</v>
      </c>
      <c r="B40" s="453">
        <v>148105.40162691701</v>
      </c>
      <c r="C40" s="453">
        <v>116773.039045171</v>
      </c>
      <c r="D40" s="608">
        <v>24.29088898253951</v>
      </c>
      <c r="E40" s="453">
        <v>28365.209276000001</v>
      </c>
      <c r="F40" s="453">
        <v>2269.2167420800001</v>
      </c>
      <c r="G40" s="91"/>
    </row>
    <row r="41" spans="1:7" s="92" customFormat="1" ht="12" customHeight="1">
      <c r="A41" s="607" t="s">
        <v>203</v>
      </c>
      <c r="B41" s="453">
        <v>324769.67686700798</v>
      </c>
      <c r="C41" s="453">
        <v>252554.792194379</v>
      </c>
      <c r="D41" s="608">
        <v>93.998626897742426</v>
      </c>
      <c r="E41" s="453">
        <v>237398.03682716301</v>
      </c>
      <c r="F41" s="453">
        <v>18991.842946173001</v>
      </c>
      <c r="G41" s="91"/>
    </row>
    <row r="42" spans="1:7" s="92" customFormat="1" ht="12" customHeight="1">
      <c r="A42" s="607" t="s">
        <v>268</v>
      </c>
      <c r="B42" s="453">
        <v>56176.335936325995</v>
      </c>
      <c r="C42" s="453">
        <v>53619.653147058001</v>
      </c>
      <c r="D42" s="608">
        <v>56.24711306386321</v>
      </c>
      <c r="E42" s="453">
        <v>30159.506930077001</v>
      </c>
      <c r="F42" s="453">
        <v>2412.7605544059998</v>
      </c>
      <c r="G42" s="91"/>
    </row>
    <row r="43" spans="1:7" s="92" customFormat="1" ht="12" customHeight="1">
      <c r="A43" s="607" t="s">
        <v>274</v>
      </c>
      <c r="B43" s="453">
        <v>71270.458733082996</v>
      </c>
      <c r="C43" s="453">
        <v>32593.389651759</v>
      </c>
      <c r="D43" s="608">
        <v>78.183916490891107</v>
      </c>
      <c r="E43" s="453">
        <v>25482.788546881999</v>
      </c>
      <c r="F43" s="453">
        <v>2038.623083751</v>
      </c>
      <c r="G43" s="91"/>
    </row>
    <row r="44" spans="1:7" s="92" customFormat="1" ht="12" customHeight="1">
      <c r="A44" s="607" t="s">
        <v>275</v>
      </c>
      <c r="B44" s="453">
        <v>3139.4665578149998</v>
      </c>
      <c r="C44" s="453">
        <v>3139.4665578149998</v>
      </c>
      <c r="D44" s="608">
        <v>96.651074376368769</v>
      </c>
      <c r="E44" s="453">
        <v>3034.3281578149999</v>
      </c>
      <c r="F44" s="453">
        <v>242.74625262499998</v>
      </c>
      <c r="G44" s="91"/>
    </row>
    <row r="45" spans="1:7" s="92" customFormat="1" ht="12" customHeight="1">
      <c r="A45" s="607" t="s">
        <v>270</v>
      </c>
      <c r="B45" s="453">
        <v>3852.6887999999999</v>
      </c>
      <c r="C45" s="453">
        <v>3852.6887999999999</v>
      </c>
      <c r="D45" s="608">
        <v>18.442641928411142</v>
      </c>
      <c r="E45" s="453">
        <v>710.5376</v>
      </c>
      <c r="F45" s="453">
        <v>56.843008000000005</v>
      </c>
      <c r="G45" s="91"/>
    </row>
    <row r="46" spans="1:7" s="92" customFormat="1" ht="12" customHeight="1">
      <c r="A46" s="609" t="s">
        <v>23</v>
      </c>
      <c r="B46" s="467">
        <v>11098.307733294196</v>
      </c>
      <c r="C46" s="467">
        <v>11098.307733294196</v>
      </c>
      <c r="D46" s="610">
        <v>100</v>
      </c>
      <c r="E46" s="467">
        <v>11098.307733294196</v>
      </c>
      <c r="F46" s="467">
        <v>887.86461866353568</v>
      </c>
      <c r="G46" s="91"/>
    </row>
    <row r="47" spans="1:7" s="92" customFormat="1" ht="12" customHeight="1">
      <c r="A47" s="258" t="s">
        <v>276</v>
      </c>
      <c r="B47" s="611">
        <v>713319.71682713914</v>
      </c>
      <c r="C47" s="611">
        <v>579424.35434172209</v>
      </c>
      <c r="D47" s="610">
        <v>58.038702156691727</v>
      </c>
      <c r="E47" s="611">
        <v>336290.37523972616</v>
      </c>
      <c r="F47" s="611">
        <v>26903.230019178533</v>
      </c>
      <c r="G47" s="93"/>
    </row>
    <row r="48" spans="1:7" s="92" customFormat="1" ht="12" customHeight="1">
      <c r="A48" s="258" t="s">
        <v>277</v>
      </c>
      <c r="B48" s="611">
        <v>2307690.9868271393</v>
      </c>
      <c r="C48" s="611">
        <v>2012640.4663417218</v>
      </c>
      <c r="D48" s="610">
        <v>40.917476420247148</v>
      </c>
      <c r="E48" s="611">
        <v>823521.68823972624</v>
      </c>
      <c r="F48" s="611">
        <v>65881.735059178536</v>
      </c>
      <c r="G48" s="93"/>
    </row>
  </sheetData>
  <pageMargins left="0.70866141732283472" right="0.70866141732283472" top="0.6692913385826772" bottom="0.39370078740157483" header="0.51181102362204722" footer="0.51181102362204722"/>
  <pageSetup paperSize="9" scale="86" fitToHeight="0" orientation="portrait" r:id="rId1"/>
  <headerFooter scaleWithDoc="0">
    <oddHeader xml:space="preserve">&amp;L&amp;8FACT BOOK DNB - 2Q13&amp;C&amp;8CHAPTER 1&amp;R&amp;8FINANCIAL RESULTS DNB GROUP </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zoomScale="150" zoomScaleNormal="150" zoomScaleSheetLayoutView="110" workbookViewId="0"/>
  </sheetViews>
  <sheetFormatPr baseColWidth="10" defaultColWidth="10.85546875" defaultRowHeight="22.5" customHeight="1"/>
  <cols>
    <col min="1" max="1" width="35.7109375" style="64" customWidth="1"/>
    <col min="2" max="7" width="9.5703125" style="64" customWidth="1"/>
    <col min="8" max="19" width="8.140625" style="64" customWidth="1"/>
    <col min="20" max="24" width="10.42578125" style="64" customWidth="1"/>
    <col min="25" max="16384" width="10.85546875" style="64"/>
  </cols>
  <sheetData>
    <row r="1" spans="1:8" ht="22.5" customHeight="1">
      <c r="A1" s="346"/>
    </row>
    <row r="2" spans="1:8" s="873" customFormat="1" ht="22.5" customHeight="1">
      <c r="A2" s="872"/>
    </row>
    <row r="3" spans="1:8" s="653" customFormat="1" ht="18.75" customHeight="1">
      <c r="A3" s="652" t="s">
        <v>786</v>
      </c>
    </row>
    <row r="4" spans="1:8" s="50" customFormat="1" ht="18.75" customHeight="1">
      <c r="A4" s="362"/>
    </row>
    <row r="5" spans="1:8" s="50" customFormat="1" ht="40.5" customHeight="1">
      <c r="A5" s="934" t="s">
        <v>485</v>
      </c>
      <c r="B5" s="934"/>
      <c r="C5" s="934"/>
      <c r="D5" s="934"/>
      <c r="E5" s="934"/>
      <c r="F5" s="934"/>
      <c r="G5" s="934"/>
    </row>
    <row r="6" spans="1:8" s="90" customFormat="1" ht="12" customHeight="1">
      <c r="A6" s="202"/>
      <c r="B6" s="935" t="s">
        <v>727</v>
      </c>
      <c r="C6" s="936"/>
      <c r="D6" s="935" t="s">
        <v>729</v>
      </c>
      <c r="E6" s="936"/>
      <c r="F6" s="935" t="s">
        <v>728</v>
      </c>
      <c r="G6" s="936"/>
    </row>
    <row r="7" spans="1:8" s="90" customFormat="1" ht="12" customHeight="1">
      <c r="A7" s="202"/>
      <c r="B7" s="194" t="s">
        <v>2</v>
      </c>
      <c r="C7" s="194" t="s">
        <v>5</v>
      </c>
      <c r="D7" s="194" t="s">
        <v>2</v>
      </c>
      <c r="E7" s="194" t="s">
        <v>5</v>
      </c>
      <c r="F7" s="194" t="s">
        <v>2</v>
      </c>
      <c r="G7" s="194" t="s">
        <v>5</v>
      </c>
    </row>
    <row r="8" spans="1:8" s="92" customFormat="1" ht="12" customHeight="1">
      <c r="A8" s="71" t="s">
        <v>1</v>
      </c>
      <c r="B8" s="195" t="s">
        <v>237</v>
      </c>
      <c r="C8" s="195" t="s">
        <v>237</v>
      </c>
      <c r="D8" s="195" t="s">
        <v>237</v>
      </c>
      <c r="E8" s="195" t="s">
        <v>237</v>
      </c>
      <c r="F8" s="195" t="s">
        <v>237</v>
      </c>
      <c r="G8" s="195" t="s">
        <v>237</v>
      </c>
      <c r="H8" s="91"/>
    </row>
    <row r="9" spans="1:8" s="92" customFormat="1" ht="12" customHeight="1">
      <c r="A9" s="196" t="s">
        <v>34</v>
      </c>
      <c r="B9" s="450">
        <v>18314.311080400999</v>
      </c>
      <c r="C9" s="816">
        <v>18314.310921309003</v>
      </c>
      <c r="D9" s="816">
        <v>18314.310524734003</v>
      </c>
      <c r="E9" s="816">
        <v>18314.311495499998</v>
      </c>
      <c r="F9" s="816">
        <v>16287.988548982001</v>
      </c>
      <c r="G9" s="816">
        <v>16269.748585007001</v>
      </c>
      <c r="H9" s="91"/>
    </row>
    <row r="10" spans="1:8" s="92" customFormat="1" ht="12" customHeight="1">
      <c r="A10" s="200" t="s">
        <v>144</v>
      </c>
      <c r="B10" s="453">
        <v>87432.522784745001</v>
      </c>
      <c r="C10" s="817">
        <v>86882.003608239</v>
      </c>
      <c r="D10" s="817">
        <v>92438.463169942013</v>
      </c>
      <c r="E10" s="817">
        <v>97959.262322604001</v>
      </c>
      <c r="F10" s="817">
        <v>107627.563193487</v>
      </c>
      <c r="G10" s="817">
        <v>110456.18206571801</v>
      </c>
      <c r="H10" s="91"/>
    </row>
    <row r="11" spans="1:8" s="92" customFormat="1" ht="12" customHeight="1">
      <c r="A11" s="198" t="s">
        <v>741</v>
      </c>
      <c r="B11" s="611">
        <v>105746.83386514601</v>
      </c>
      <c r="C11" s="818">
        <v>105196.31452954801</v>
      </c>
      <c r="D11" s="818">
        <v>110752.77369467601</v>
      </c>
      <c r="E11" s="818">
        <v>116273.57381810399</v>
      </c>
      <c r="F11" s="818">
        <v>123915.551742469</v>
      </c>
      <c r="G11" s="818">
        <v>126725.930650725</v>
      </c>
      <c r="H11" s="93"/>
    </row>
    <row r="12" spans="1:8" s="92" customFormat="1" ht="12" customHeight="1">
      <c r="A12" s="196" t="s">
        <v>37</v>
      </c>
      <c r="B12" s="819"/>
      <c r="C12" s="819"/>
      <c r="D12" s="819"/>
      <c r="E12" s="819"/>
      <c r="F12" s="819"/>
      <c r="G12" s="820"/>
      <c r="H12" s="91"/>
    </row>
    <row r="13" spans="1:8" s="92" customFormat="1" ht="12" customHeight="1">
      <c r="A13" s="200" t="s">
        <v>742</v>
      </c>
      <c r="B13" s="819">
        <v>-0.10982442239999998</v>
      </c>
      <c r="C13" s="832">
        <v>0</v>
      </c>
      <c r="D13" s="819">
        <v>-1.7793444223999999</v>
      </c>
      <c r="E13" s="819">
        <v>-1.7219374709600002</v>
      </c>
      <c r="F13" s="819">
        <v>-28.693064380160003</v>
      </c>
      <c r="G13" s="819">
        <v>-118.79331003775999</v>
      </c>
      <c r="H13" s="91"/>
    </row>
    <row r="14" spans="1:8" s="92" customFormat="1" ht="12" customHeight="1">
      <c r="A14" s="200" t="s">
        <v>743</v>
      </c>
      <c r="B14" s="819">
        <v>-2931.2917918469998</v>
      </c>
      <c r="C14" s="819">
        <v>-2931.0453281069999</v>
      </c>
      <c r="D14" s="819">
        <v>-3592.1486566126969</v>
      </c>
      <c r="E14" s="819">
        <v>-3591.8484584525117</v>
      </c>
      <c r="F14" s="819">
        <v>-5346.9024922886965</v>
      </c>
      <c r="G14" s="819">
        <v>-5345.8519790555119</v>
      </c>
      <c r="H14" s="91"/>
    </row>
    <row r="15" spans="1:8" s="92" customFormat="1" ht="12" customHeight="1">
      <c r="A15" s="200" t="s">
        <v>21</v>
      </c>
      <c r="B15" s="819">
        <v>-679.10255074199995</v>
      </c>
      <c r="C15" s="819">
        <v>-652.60365890900005</v>
      </c>
      <c r="D15" s="819">
        <v>-1315.8398859523643</v>
      </c>
      <c r="E15" s="819">
        <v>-1273.8252104316884</v>
      </c>
      <c r="F15" s="819">
        <v>-1326.5440179573643</v>
      </c>
      <c r="G15" s="819">
        <v>-1285.5402389536885</v>
      </c>
      <c r="H15" s="91"/>
    </row>
    <row r="16" spans="1:8" s="92" customFormat="1" ht="12" customHeight="1">
      <c r="A16" s="200" t="s">
        <v>744</v>
      </c>
      <c r="B16" s="819">
        <v>-960.66497029799996</v>
      </c>
      <c r="C16" s="819">
        <v>-1026.131140142</v>
      </c>
      <c r="D16" s="819">
        <v>-1827.0056451635314</v>
      </c>
      <c r="E16" s="819">
        <v>-1798.4458151498543</v>
      </c>
      <c r="F16" s="819">
        <v>-2008.9776665635313</v>
      </c>
      <c r="G16" s="819">
        <v>-1989.7236455398545</v>
      </c>
      <c r="H16" s="91"/>
    </row>
    <row r="17" spans="1:8" s="92" customFormat="1" ht="12" customHeight="1">
      <c r="A17" s="200" t="s">
        <v>745</v>
      </c>
      <c r="B17" s="832">
        <v>0</v>
      </c>
      <c r="C17" s="832">
        <v>0</v>
      </c>
      <c r="D17" s="832">
        <v>0</v>
      </c>
      <c r="E17" s="819">
        <v>-6000</v>
      </c>
      <c r="F17" s="832">
        <v>0</v>
      </c>
      <c r="G17" s="819">
        <v>-3420.4778999999999</v>
      </c>
      <c r="H17" s="91"/>
    </row>
    <row r="18" spans="1:8" s="92" customFormat="1" ht="12" customHeight="1">
      <c r="A18" s="200" t="s">
        <v>746</v>
      </c>
      <c r="B18" s="832">
        <v>0</v>
      </c>
      <c r="C18" s="832">
        <v>0</v>
      </c>
      <c r="D18" s="819">
        <v>-29.501600000000003</v>
      </c>
      <c r="E18" s="819">
        <v>-29.501600000000003</v>
      </c>
      <c r="F18" s="819">
        <v>-29.501600000000003</v>
      </c>
      <c r="G18" s="819">
        <v>-29.501600000000003</v>
      </c>
      <c r="H18" s="91"/>
    </row>
    <row r="19" spans="1:8" s="92" customFormat="1" ht="12" customHeight="1">
      <c r="A19" s="200" t="s">
        <v>747</v>
      </c>
      <c r="B19" s="832">
        <v>0</v>
      </c>
      <c r="C19" s="819">
        <v>-400.40249999999997</v>
      </c>
      <c r="D19" s="832">
        <v>0</v>
      </c>
      <c r="E19" s="819">
        <v>-546.87199999999996</v>
      </c>
      <c r="F19" s="832">
        <v>0</v>
      </c>
      <c r="G19" s="832">
        <v>0</v>
      </c>
      <c r="H19" s="91"/>
    </row>
    <row r="20" spans="1:8" s="92" customFormat="1" ht="21" customHeight="1">
      <c r="A20" s="304" t="s">
        <v>788</v>
      </c>
      <c r="B20" s="821">
        <v>-313.553</v>
      </c>
      <c r="C20" s="821">
        <v>-390.57900000000001</v>
      </c>
      <c r="D20" s="821">
        <v>-461.83377844397802</v>
      </c>
      <c r="E20" s="821">
        <v>-581.08199999999999</v>
      </c>
      <c r="F20" s="821">
        <v>-461.83377844397802</v>
      </c>
      <c r="G20" s="821">
        <v>-581.08199999999999</v>
      </c>
      <c r="H20" s="91"/>
    </row>
    <row r="21" spans="1:8" s="92" customFormat="1" ht="21" customHeight="1">
      <c r="A21" s="304" t="s">
        <v>792</v>
      </c>
      <c r="B21" s="821">
        <v>181.32911999999999</v>
      </c>
      <c r="C21" s="821">
        <v>181.32911999999999</v>
      </c>
      <c r="D21" s="821">
        <v>84.442719999999909</v>
      </c>
      <c r="E21" s="821">
        <v>84.442719999999909</v>
      </c>
      <c r="F21" s="821">
        <v>84.442719999999909</v>
      </c>
      <c r="G21" s="821">
        <v>84.442719999999909</v>
      </c>
      <c r="H21" s="91"/>
    </row>
    <row r="22" spans="1:8" s="92" customFormat="1" ht="12" customHeight="1">
      <c r="A22" s="197" t="s">
        <v>748</v>
      </c>
      <c r="B22" s="822">
        <v>0</v>
      </c>
      <c r="C22" s="822">
        <v>0</v>
      </c>
      <c r="D22" s="822">
        <v>0</v>
      </c>
      <c r="E22" s="822">
        <v>0</v>
      </c>
      <c r="F22" s="823">
        <v>-17.310549915040692</v>
      </c>
      <c r="G22" s="823">
        <v>-16.600000000000001</v>
      </c>
      <c r="H22" s="91"/>
    </row>
    <row r="23" spans="1:8" s="92" customFormat="1" ht="12" customHeight="1">
      <c r="A23" s="196" t="s">
        <v>749</v>
      </c>
      <c r="B23" s="819">
        <v>101043.44084783659</v>
      </c>
      <c r="C23" s="819">
        <v>99976.882022390011</v>
      </c>
      <c r="D23" s="819">
        <v>103609.10750408105</v>
      </c>
      <c r="E23" s="819">
        <v>102534.71951659898</v>
      </c>
      <c r="F23" s="819">
        <v>114780.23129292023</v>
      </c>
      <c r="G23" s="820">
        <v>114022.80269713819</v>
      </c>
      <c r="H23" s="91"/>
    </row>
    <row r="24" spans="1:8" s="92" customFormat="1" ht="21" customHeight="1">
      <c r="A24" s="304" t="s">
        <v>791</v>
      </c>
      <c r="B24" s="821">
        <v>103902.70877204409</v>
      </c>
      <c r="C24" s="821">
        <v>101234.04132518351</v>
      </c>
      <c r="D24" s="821">
        <v>106721.11464884905</v>
      </c>
      <c r="E24" s="821">
        <v>103959.65662230748</v>
      </c>
      <c r="F24" s="821">
        <v>118269.85922351624</v>
      </c>
      <c r="G24" s="821">
        <v>115613.5533243657</v>
      </c>
      <c r="H24" s="91"/>
    </row>
    <row r="25" spans="1:8" s="92" customFormat="1" ht="12" customHeight="1">
      <c r="A25" s="197" t="s">
        <v>440</v>
      </c>
      <c r="B25" s="823">
        <v>3235.5690499999996</v>
      </c>
      <c r="C25" s="823">
        <v>3088.5718500000003</v>
      </c>
      <c r="D25" s="823">
        <v>3235.5690499999996</v>
      </c>
      <c r="E25" s="823">
        <v>3088.5718500000003</v>
      </c>
      <c r="F25" s="823">
        <v>3235.5690499999996</v>
      </c>
      <c r="G25" s="823">
        <v>3088.5718500000003</v>
      </c>
      <c r="H25" s="91"/>
    </row>
    <row r="26" spans="1:8" s="92" customFormat="1" ht="12" customHeight="1">
      <c r="A26" s="200" t="s">
        <v>750</v>
      </c>
      <c r="B26" s="819">
        <v>104279.0098978366</v>
      </c>
      <c r="C26" s="819">
        <v>103065.45387239</v>
      </c>
      <c r="D26" s="819">
        <v>106844.67655408106</v>
      </c>
      <c r="E26" s="819">
        <v>105623.29136659898</v>
      </c>
      <c r="F26" s="819">
        <v>118015.80034292024</v>
      </c>
      <c r="G26" s="820">
        <v>117111.3745471382</v>
      </c>
      <c r="H26" s="91"/>
    </row>
    <row r="27" spans="1:8" s="92" customFormat="1" ht="12" customHeight="1">
      <c r="A27" s="197" t="s">
        <v>751</v>
      </c>
      <c r="B27" s="823">
        <v>107138.2778220441</v>
      </c>
      <c r="C27" s="823">
        <v>104322.61317518351</v>
      </c>
      <c r="D27" s="823">
        <v>109956.68369884905</v>
      </c>
      <c r="E27" s="823">
        <v>107048.22847230747</v>
      </c>
      <c r="F27" s="823">
        <v>121505.42827351624</v>
      </c>
      <c r="G27" s="823">
        <v>118702.1251743657</v>
      </c>
      <c r="H27" s="91"/>
    </row>
    <row r="28" spans="1:8" s="92" customFormat="1" ht="12" customHeight="1">
      <c r="A28" s="200" t="s">
        <v>752</v>
      </c>
      <c r="B28" s="819">
        <v>4046.4434999999999</v>
      </c>
      <c r="C28" s="819">
        <v>3917.904</v>
      </c>
      <c r="D28" s="819">
        <v>4046.4434999999999</v>
      </c>
      <c r="E28" s="819">
        <v>3917.904</v>
      </c>
      <c r="F28" s="819">
        <v>4046.4434999999999</v>
      </c>
      <c r="G28" s="819">
        <v>3917.904</v>
      </c>
      <c r="H28" s="91"/>
    </row>
    <row r="29" spans="1:8" s="92" customFormat="1" ht="12" customHeight="1">
      <c r="A29" s="200" t="s">
        <v>787</v>
      </c>
      <c r="B29" s="819">
        <v>10519.92045</v>
      </c>
      <c r="C29" s="819">
        <v>10551.92215</v>
      </c>
      <c r="D29" s="819">
        <v>10739.29005</v>
      </c>
      <c r="E29" s="819">
        <v>10773.728950000001</v>
      </c>
      <c r="F29" s="819">
        <v>10739.29005</v>
      </c>
      <c r="G29" s="819">
        <v>10773.728950000001</v>
      </c>
      <c r="H29" s="91"/>
    </row>
    <row r="30" spans="1:8" s="92" customFormat="1" ht="12" customHeight="1">
      <c r="A30" s="200" t="s">
        <v>37</v>
      </c>
      <c r="B30" s="819"/>
      <c r="C30" s="819"/>
      <c r="D30" s="819"/>
      <c r="E30" s="819"/>
      <c r="F30" s="819"/>
      <c r="G30" s="819"/>
      <c r="H30" s="91"/>
    </row>
    <row r="31" spans="1:8" s="92" customFormat="1" ht="12" customHeight="1">
      <c r="A31" s="199" t="s">
        <v>747</v>
      </c>
      <c r="B31" s="832">
        <v>0</v>
      </c>
      <c r="C31" s="819">
        <v>-400.40249999999997</v>
      </c>
      <c r="D31" s="832">
        <v>0</v>
      </c>
      <c r="E31" s="819">
        <v>-546.87199999999996</v>
      </c>
      <c r="F31" s="832">
        <v>0</v>
      </c>
      <c r="G31" s="832">
        <v>0</v>
      </c>
      <c r="H31" s="91"/>
    </row>
    <row r="32" spans="1:8" s="92" customFormat="1" ht="21" customHeight="1">
      <c r="A32" s="811" t="s">
        <v>788</v>
      </c>
      <c r="B32" s="821">
        <v>-313.553</v>
      </c>
      <c r="C32" s="821">
        <v>-390.57900000000001</v>
      </c>
      <c r="D32" s="821">
        <v>-461.83377844397802</v>
      </c>
      <c r="E32" s="821">
        <v>-581.08199999999999</v>
      </c>
      <c r="F32" s="821">
        <v>-461.83377844397802</v>
      </c>
      <c r="G32" s="821">
        <v>-581.08199999999999</v>
      </c>
      <c r="H32" s="91"/>
    </row>
    <row r="33" spans="1:8" s="92" customFormat="1" ht="12" customHeight="1">
      <c r="A33" s="200" t="s">
        <v>753</v>
      </c>
      <c r="B33" s="819"/>
      <c r="C33" s="819"/>
      <c r="D33" s="819"/>
      <c r="E33" s="819"/>
      <c r="F33" s="819"/>
      <c r="G33" s="819"/>
      <c r="H33" s="91"/>
    </row>
    <row r="34" spans="1:8" s="92" customFormat="1" ht="12" customHeight="1">
      <c r="A34" s="161" t="s">
        <v>754</v>
      </c>
      <c r="B34" s="832">
        <v>0</v>
      </c>
      <c r="C34" s="832">
        <v>0</v>
      </c>
      <c r="D34" s="823">
        <v>18.438800000000001</v>
      </c>
      <c r="E34" s="823">
        <v>18.438800000000001</v>
      </c>
      <c r="F34" s="823">
        <v>18.438800000000001</v>
      </c>
      <c r="G34" s="823">
        <v>18.438800000000001</v>
      </c>
      <c r="H34" s="91"/>
    </row>
    <row r="35" spans="1:8" s="92" customFormat="1" ht="12" customHeight="1">
      <c r="A35" s="198" t="s">
        <v>156</v>
      </c>
      <c r="B35" s="818">
        <v>14252.810949999999</v>
      </c>
      <c r="C35" s="818">
        <v>13678.844650000001</v>
      </c>
      <c r="D35" s="818">
        <v>14342.338571556022</v>
      </c>
      <c r="E35" s="818">
        <v>13582.117750000001</v>
      </c>
      <c r="F35" s="818">
        <v>14342.338571556022</v>
      </c>
      <c r="G35" s="818">
        <v>14128.989750000001</v>
      </c>
      <c r="H35" s="93"/>
    </row>
    <row r="36" spans="1:8" s="92" customFormat="1" ht="12" customHeight="1">
      <c r="A36" s="200" t="s">
        <v>789</v>
      </c>
      <c r="B36" s="817">
        <v>118531.8208478366</v>
      </c>
      <c r="C36" s="817">
        <v>116744.29852239</v>
      </c>
      <c r="D36" s="817">
        <v>121187.01512563709</v>
      </c>
      <c r="E36" s="817">
        <v>119205.40911659898</v>
      </c>
      <c r="F36" s="817">
        <v>132358.13891447627</v>
      </c>
      <c r="G36" s="817">
        <v>131240.36429713821</v>
      </c>
      <c r="H36" s="93"/>
    </row>
    <row r="37" spans="1:8" s="92" customFormat="1" ht="21" customHeight="1">
      <c r="A37" s="700" t="s">
        <v>790</v>
      </c>
      <c r="B37" s="824">
        <v>121391.0887720441</v>
      </c>
      <c r="C37" s="824">
        <v>118001.4578251835</v>
      </c>
      <c r="D37" s="824">
        <v>124299.02227040508</v>
      </c>
      <c r="E37" s="824">
        <v>120630.34622230747</v>
      </c>
      <c r="F37" s="824">
        <v>135847.76684507227</v>
      </c>
      <c r="G37" s="824">
        <v>132831.11492436571</v>
      </c>
      <c r="H37" s="91"/>
    </row>
    <row r="38" spans="1:8" s="92" customFormat="1" ht="12" customHeight="1">
      <c r="A38" s="198" t="s">
        <v>756</v>
      </c>
      <c r="B38" s="818">
        <v>898653.36595099606</v>
      </c>
      <c r="C38" s="818">
        <v>891345.88901434257</v>
      </c>
      <c r="D38" s="818">
        <v>1009228.3739344951</v>
      </c>
      <c r="E38" s="818">
        <v>1003391.4983999999</v>
      </c>
      <c r="F38" s="818">
        <v>1098493</v>
      </c>
      <c r="G38" s="818">
        <v>1094325.3218355509</v>
      </c>
      <c r="H38" s="91"/>
    </row>
    <row r="39" spans="1:8" s="95" customFormat="1" ht="12" customHeight="1">
      <c r="A39" s="198" t="s">
        <v>755</v>
      </c>
      <c r="B39" s="818">
        <v>71892.269276079693</v>
      </c>
      <c r="C39" s="818">
        <v>71307.671121147403</v>
      </c>
      <c r="D39" s="818">
        <v>80738.269914759614</v>
      </c>
      <c r="E39" s="818">
        <v>80271.319871999993</v>
      </c>
      <c r="F39" s="818">
        <v>87879.44</v>
      </c>
      <c r="G39" s="818">
        <v>87546.025746844083</v>
      </c>
      <c r="H39" s="94"/>
    </row>
    <row r="40" spans="1:8" s="97" customFormat="1" ht="12" customHeight="1">
      <c r="A40" s="200" t="s">
        <v>623</v>
      </c>
      <c r="B40" s="825">
        <v>11.562045245564679</v>
      </c>
      <c r="C40" s="825">
        <v>11.4</v>
      </c>
      <c r="D40" s="825">
        <v>10.574525786744863</v>
      </c>
      <c r="E40" s="825">
        <v>10.4</v>
      </c>
      <c r="F40" s="825">
        <v>10.76655556508018</v>
      </c>
      <c r="G40" s="825">
        <v>10.6</v>
      </c>
      <c r="H40" s="96"/>
    </row>
    <row r="41" spans="1:8" s="95" customFormat="1" ht="12" customHeight="1">
      <c r="A41" s="304" t="s">
        <v>253</v>
      </c>
      <c r="B41" s="825">
        <v>11.922091640825878</v>
      </c>
      <c r="C41" s="825">
        <v>11.7</v>
      </c>
      <c r="D41" s="825">
        <v>10.895124090713079</v>
      </c>
      <c r="E41" s="825">
        <v>10.7</v>
      </c>
      <c r="F41" s="825">
        <v>11.061101734241022</v>
      </c>
      <c r="G41" s="825">
        <v>10.8</v>
      </c>
      <c r="H41" s="94"/>
    </row>
    <row r="42" spans="1:8" s="95" customFormat="1" ht="12" customHeight="1">
      <c r="A42" s="197" t="s">
        <v>757</v>
      </c>
      <c r="B42" s="826">
        <v>13.508110398449629</v>
      </c>
      <c r="C42" s="826">
        <v>13.2</v>
      </c>
      <c r="D42" s="826">
        <v>12.3162433281402</v>
      </c>
      <c r="E42" s="826">
        <v>12</v>
      </c>
      <c r="F42" s="826">
        <v>12.366739418919581</v>
      </c>
      <c r="G42" s="826">
        <v>12.1</v>
      </c>
      <c r="H42" s="94"/>
    </row>
    <row r="43" spans="1:8" s="95" customFormat="1" ht="21" customHeight="1">
      <c r="A43" s="556" t="s">
        <v>782</v>
      </c>
      <c r="B43" s="827">
        <v>11.243872740732218</v>
      </c>
      <c r="C43" s="828">
        <v>11.216395706154572</v>
      </c>
      <c r="D43" s="828">
        <v>10.266170688420011</v>
      </c>
      <c r="E43" s="828">
        <v>10.218814857421059</v>
      </c>
      <c r="F43" s="828">
        <v>10.448881448759368</v>
      </c>
      <c r="G43" s="828">
        <v>10.419461235337558</v>
      </c>
      <c r="H43" s="94"/>
    </row>
    <row r="44" spans="1:8" s="95" customFormat="1" ht="21" customHeight="1">
      <c r="A44" s="556" t="s">
        <v>783</v>
      </c>
      <c r="B44" s="829">
        <v>11.603919135993419</v>
      </c>
      <c r="C44" s="828">
        <v>11.562902251825115</v>
      </c>
      <c r="D44" s="828">
        <v>10.58676899238823</v>
      </c>
      <c r="E44" s="828">
        <v>10.526628094320616</v>
      </c>
      <c r="F44" s="828">
        <v>10.743427617920208</v>
      </c>
      <c r="G44" s="828">
        <v>10.701696489185055</v>
      </c>
      <c r="H44" s="94"/>
    </row>
    <row r="45" spans="1:8" s="95" customFormat="1" ht="21" customHeight="1">
      <c r="A45" s="700" t="s">
        <v>784</v>
      </c>
      <c r="B45" s="830">
        <v>13.189937893617168</v>
      </c>
      <c r="C45" s="831">
        <v>13.097530370784208</v>
      </c>
      <c r="D45" s="831">
        <v>12.00788822981535</v>
      </c>
      <c r="E45" s="831">
        <v>11.88024906596109</v>
      </c>
      <c r="F45" s="831">
        <v>12.049065302598766</v>
      </c>
      <c r="G45" s="831">
        <v>11.992810700661122</v>
      </c>
      <c r="H45" s="94"/>
    </row>
    <row r="46" spans="1:8" ht="7.5" customHeight="1">
      <c r="B46" s="791"/>
      <c r="C46" s="791"/>
      <c r="D46" s="791"/>
      <c r="E46" s="791"/>
      <c r="F46" s="791"/>
    </row>
    <row r="47" spans="1:8" s="371" customFormat="1" ht="12.75" customHeight="1">
      <c r="A47" s="900" t="s">
        <v>486</v>
      </c>
      <c r="B47" s="900"/>
      <c r="C47" s="900"/>
      <c r="D47" s="900"/>
      <c r="E47" s="900"/>
      <c r="F47" s="900"/>
      <c r="G47" s="900"/>
    </row>
    <row r="48" spans="1:8" s="371" customFormat="1" ht="21.75" customHeight="1">
      <c r="A48" s="900" t="s">
        <v>487</v>
      </c>
      <c r="B48" s="900"/>
      <c r="C48" s="900"/>
      <c r="D48" s="900"/>
      <c r="E48" s="900"/>
      <c r="F48" s="900"/>
      <c r="G48" s="900"/>
    </row>
    <row r="49" spans="1:7" s="371" customFormat="1" ht="30" customHeight="1">
      <c r="A49" s="900" t="s">
        <v>488</v>
      </c>
      <c r="B49" s="900"/>
      <c r="C49" s="900"/>
      <c r="D49" s="900"/>
      <c r="E49" s="900"/>
      <c r="F49" s="900"/>
      <c r="G49" s="900"/>
    </row>
    <row r="50" spans="1:7" ht="7.5" customHeight="1">
      <c r="A50" s="363"/>
      <c r="B50" s="363"/>
    </row>
    <row r="51" spans="1:7" ht="22.5" customHeight="1">
      <c r="A51" s="934" t="s">
        <v>490</v>
      </c>
      <c r="B51" s="934"/>
      <c r="C51" s="934"/>
      <c r="D51" s="934"/>
      <c r="E51" s="934"/>
      <c r="F51" s="934"/>
      <c r="G51" s="934"/>
    </row>
    <row r="52" spans="1:7" ht="8.25" customHeight="1">
      <c r="A52" s="376"/>
      <c r="B52" s="363"/>
    </row>
    <row r="53" spans="1:7" ht="22.5" customHeight="1">
      <c r="A53" s="363"/>
      <c r="B53" s="363"/>
    </row>
    <row r="54" spans="1:7" ht="22.5" customHeight="1">
      <c r="A54" s="363"/>
      <c r="B54" s="363"/>
    </row>
    <row r="55" spans="1:7" ht="22.5" customHeight="1">
      <c r="A55" s="363"/>
      <c r="B55" s="363"/>
    </row>
    <row r="56" spans="1:7" ht="22.5" customHeight="1">
      <c r="A56" s="363"/>
      <c r="B56" s="363"/>
    </row>
    <row r="57" spans="1:7" ht="22.5" customHeight="1">
      <c r="A57" s="363"/>
      <c r="B57" s="363"/>
    </row>
    <row r="58" spans="1:7" ht="22.5" customHeight="1">
      <c r="A58" s="363"/>
      <c r="B58" s="363"/>
    </row>
    <row r="59" spans="1:7" ht="22.5" customHeight="1">
      <c r="A59" s="363"/>
      <c r="B59" s="363"/>
    </row>
    <row r="60" spans="1:7" ht="22.5" customHeight="1">
      <c r="A60" s="363"/>
      <c r="B60" s="363"/>
    </row>
  </sheetData>
  <mergeCells count="8">
    <mergeCell ref="A51:G51"/>
    <mergeCell ref="B6:C6"/>
    <mergeCell ref="D6:E6"/>
    <mergeCell ref="F6:G6"/>
    <mergeCell ref="A5:G5"/>
    <mergeCell ref="A47:G47"/>
    <mergeCell ref="A48:G48"/>
    <mergeCell ref="A49:G49"/>
  </mergeCells>
  <pageMargins left="0.70866141732283472" right="0.70866141732283472" top="0.6692913385826772" bottom="0.39370078740157483" header="0.51181102362204722" footer="0.51181102362204722"/>
  <pageSetup paperSize="9" scale="88" fitToHeight="0" orientation="portrait" r:id="rId1"/>
  <headerFooter scaleWithDoc="0">
    <oddHeader xml:space="preserve">&amp;L&amp;8FACT BOOK DNB - 2Q13&amp;C&amp;8CHAPTER 1&amp;R&amp;8FINANCIAL RESULTS DNB GROUP </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pageSetUpPr fitToPage="1"/>
  </sheetPr>
  <dimension ref="A1:R37"/>
  <sheetViews>
    <sheetView showGridLines="0" zoomScale="150" zoomScaleNormal="150" zoomScaleSheetLayoutView="110" workbookViewId="0"/>
  </sheetViews>
  <sheetFormatPr baseColWidth="10" defaultColWidth="9.140625" defaultRowHeight="9"/>
  <cols>
    <col min="1" max="1" width="35.28515625" style="83" customWidth="1"/>
    <col min="2" max="10" width="6.28515625" style="87" customWidth="1"/>
    <col min="11" max="11" width="9.140625" style="83" customWidth="1"/>
    <col min="12" max="12" width="5.140625" style="83" customWidth="1"/>
    <col min="13" max="18" width="6" style="297" customWidth="1"/>
    <col min="19" max="16384" width="9.140625" style="83"/>
  </cols>
  <sheetData>
    <row r="1" spans="1:18" s="64" customFormat="1" ht="22.5" customHeight="1">
      <c r="A1" s="346"/>
    </row>
    <row r="2" spans="1:18" s="873" customFormat="1" ht="22.5" customHeight="1">
      <c r="A2" s="872"/>
    </row>
    <row r="3" spans="1:18" s="653" customFormat="1" ht="18.75" customHeight="1">
      <c r="A3" s="652" t="s">
        <v>712</v>
      </c>
    </row>
    <row r="4" spans="1:18" s="50" customFormat="1" ht="12.75" customHeight="1"/>
    <row r="5" spans="1:18" s="53" customFormat="1" ht="13.5" customHeight="1">
      <c r="A5" s="71" t="s">
        <v>1</v>
      </c>
      <c r="B5" s="393" t="s">
        <v>380</v>
      </c>
      <c r="C5" s="393" t="s">
        <v>338</v>
      </c>
      <c r="D5" s="393" t="s">
        <v>832</v>
      </c>
      <c r="E5" s="393" t="s">
        <v>833</v>
      </c>
      <c r="F5" s="393" t="s">
        <v>834</v>
      </c>
      <c r="G5" s="393" t="s">
        <v>835</v>
      </c>
      <c r="J5" s="292"/>
      <c r="K5" s="292"/>
      <c r="L5" s="292"/>
      <c r="M5" s="292"/>
      <c r="N5" s="292"/>
      <c r="O5" s="292"/>
      <c r="P5" s="240"/>
    </row>
    <row r="6" spans="1:18" ht="12" customHeight="1">
      <c r="A6" s="203" t="s">
        <v>61</v>
      </c>
      <c r="B6" s="204">
        <v>15014.011220000002</v>
      </c>
      <c r="C6" s="204">
        <v>14599.970353999999</v>
      </c>
      <c r="D6" s="204">
        <v>15002.477508999997</v>
      </c>
      <c r="E6" s="204">
        <v>15925.864260000002</v>
      </c>
      <c r="F6" s="204">
        <v>16079.581536000002</v>
      </c>
      <c r="G6" s="204">
        <v>16060.389711</v>
      </c>
      <c r="H6" s="83"/>
      <c r="I6" s="83"/>
      <c r="J6" s="293"/>
      <c r="K6" s="293"/>
      <c r="L6" s="293"/>
      <c r="M6" s="293"/>
      <c r="N6" s="293"/>
      <c r="O6" s="293"/>
      <c r="P6" s="241"/>
      <c r="Q6" s="83"/>
      <c r="R6" s="83"/>
    </row>
    <row r="7" spans="1:18" ht="12" customHeight="1">
      <c r="A7" s="205" t="s">
        <v>62</v>
      </c>
      <c r="B7" s="206">
        <v>7533.9573439999995</v>
      </c>
      <c r="C7" s="206">
        <v>7742.9947380000003</v>
      </c>
      <c r="D7" s="206">
        <v>7901.3932679999998</v>
      </c>
      <c r="E7" s="206">
        <v>9098.1708009999966</v>
      </c>
      <c r="F7" s="206">
        <v>9445.8510540000025</v>
      </c>
      <c r="G7" s="206">
        <v>9407.0856019999992</v>
      </c>
      <c r="H7" s="83"/>
      <c r="I7" s="83"/>
      <c r="J7" s="293"/>
      <c r="K7" s="293"/>
      <c r="L7" s="293"/>
      <c r="M7" s="293"/>
      <c r="N7" s="293"/>
      <c r="O7" s="293"/>
      <c r="P7" s="241"/>
      <c r="Q7" s="83"/>
      <c r="R7" s="83"/>
    </row>
    <row r="8" spans="1:18" ht="12" customHeight="1">
      <c r="A8" s="207" t="s">
        <v>14</v>
      </c>
      <c r="B8" s="208">
        <v>7480.0538770000003</v>
      </c>
      <c r="C8" s="208">
        <v>6856.9756159999997</v>
      </c>
      <c r="D8" s="208">
        <v>7101.0842409999968</v>
      </c>
      <c r="E8" s="208">
        <v>6827.6934590000019</v>
      </c>
      <c r="F8" s="208">
        <v>6633.7304819999999</v>
      </c>
      <c r="G8" s="208">
        <v>6653.3041089999997</v>
      </c>
      <c r="H8" s="83"/>
      <c r="I8" s="83"/>
      <c r="J8" s="294"/>
      <c r="K8" s="294"/>
      <c r="L8" s="294"/>
      <c r="M8" s="294"/>
      <c r="N8" s="294"/>
      <c r="O8" s="294"/>
      <c r="P8" s="241"/>
      <c r="Q8" s="83"/>
      <c r="R8" s="83"/>
    </row>
    <row r="9" spans="1:18" ht="12" customHeight="1">
      <c r="A9" s="203" t="s">
        <v>296</v>
      </c>
      <c r="B9" s="204">
        <v>2487.5886369999998</v>
      </c>
      <c r="C9" s="204">
        <v>2248.573738</v>
      </c>
      <c r="D9" s="204">
        <v>2362.8297130000001</v>
      </c>
      <c r="E9" s="204">
        <v>2284.6673410000003</v>
      </c>
      <c r="F9" s="204">
        <v>2376.8627160000001</v>
      </c>
      <c r="G9" s="204">
        <v>2274.323766</v>
      </c>
      <c r="H9" s="88"/>
      <c r="I9" s="88"/>
      <c r="J9" s="291"/>
      <c r="K9" s="295"/>
      <c r="L9" s="295"/>
      <c r="M9" s="295"/>
      <c r="N9" s="295"/>
      <c r="O9" s="295"/>
      <c r="P9" s="241"/>
      <c r="Q9" s="83"/>
      <c r="R9" s="83"/>
    </row>
    <row r="10" spans="1:18" ht="12" customHeight="1">
      <c r="A10" s="75" t="s">
        <v>297</v>
      </c>
      <c r="B10" s="209">
        <v>586.17683600000009</v>
      </c>
      <c r="C10" s="209">
        <v>555.48844299999996</v>
      </c>
      <c r="D10" s="209">
        <v>562.62219800000003</v>
      </c>
      <c r="E10" s="209">
        <v>587.28836100000012</v>
      </c>
      <c r="F10" s="209">
        <v>579.88795699999991</v>
      </c>
      <c r="G10" s="209">
        <v>606.88442099999997</v>
      </c>
      <c r="H10" s="83"/>
      <c r="I10" s="83"/>
      <c r="J10" s="293"/>
      <c r="K10" s="293"/>
      <c r="L10" s="293"/>
      <c r="M10" s="293"/>
      <c r="N10" s="293"/>
      <c r="O10" s="293"/>
      <c r="P10" s="241"/>
      <c r="Q10" s="83"/>
      <c r="R10" s="83"/>
    </row>
    <row r="11" spans="1:18" ht="12" customHeight="1">
      <c r="A11" s="75" t="s">
        <v>33</v>
      </c>
      <c r="B11" s="209">
        <v>1363.0807339999999</v>
      </c>
      <c r="C11" s="209">
        <v>1063.375139</v>
      </c>
      <c r="D11" s="209">
        <v>1363.45343</v>
      </c>
      <c r="E11" s="209">
        <v>906.47391700000003</v>
      </c>
      <c r="F11" s="209">
        <v>2645.733064</v>
      </c>
      <c r="G11" s="209">
        <v>-1005.531765</v>
      </c>
      <c r="H11" s="83"/>
      <c r="I11" s="83"/>
      <c r="J11" s="293"/>
      <c r="K11" s="293"/>
      <c r="L11" s="293"/>
      <c r="M11" s="293"/>
      <c r="N11" s="293"/>
      <c r="O11" s="293"/>
      <c r="P11" s="241"/>
      <c r="Q11" s="83"/>
      <c r="R11" s="83"/>
    </row>
    <row r="12" spans="1:18" ht="12" customHeight="1">
      <c r="A12" s="231" t="s">
        <v>214</v>
      </c>
      <c r="B12" s="209">
        <v>2008.5125000000003</v>
      </c>
      <c r="C12" s="209">
        <v>3924.9940000000001</v>
      </c>
      <c r="D12" s="209">
        <v>3430.4329999999991</v>
      </c>
      <c r="E12" s="209">
        <v>4285.9740000000011</v>
      </c>
      <c r="F12" s="209">
        <v>1940.1659999999993</v>
      </c>
      <c r="G12" s="209">
        <v>4562.4620000000004</v>
      </c>
      <c r="H12" s="88"/>
      <c r="I12" s="88"/>
      <c r="J12" s="293"/>
      <c r="K12" s="293"/>
      <c r="L12" s="293"/>
      <c r="M12" s="293"/>
      <c r="N12" s="293"/>
      <c r="O12" s="293"/>
      <c r="P12" s="241"/>
      <c r="Q12" s="83"/>
      <c r="R12" s="83"/>
    </row>
    <row r="13" spans="1:18" ht="21" customHeight="1">
      <c r="A13" s="232" t="s">
        <v>567</v>
      </c>
      <c r="B13" s="209">
        <v>1856.2729999999997</v>
      </c>
      <c r="C13" s="209">
        <v>3730.5329999999999</v>
      </c>
      <c r="D13" s="209">
        <v>3116.5480000000007</v>
      </c>
      <c r="E13" s="209">
        <v>4076.9239999999991</v>
      </c>
      <c r="F13" s="209">
        <v>1835.8760000000002</v>
      </c>
      <c r="G13" s="209">
        <v>4157.4650000000001</v>
      </c>
      <c r="H13" s="88"/>
      <c r="I13" s="88"/>
      <c r="J13" s="295"/>
      <c r="K13" s="295"/>
      <c r="L13" s="296"/>
      <c r="M13" s="295"/>
      <c r="N13" s="295"/>
      <c r="O13" s="295"/>
      <c r="P13" s="241"/>
      <c r="Q13" s="83"/>
      <c r="R13" s="83"/>
    </row>
    <row r="14" spans="1:18" ht="21" customHeight="1">
      <c r="A14" s="232" t="s">
        <v>212</v>
      </c>
      <c r="B14" s="209">
        <v>1303.2649999999999</v>
      </c>
      <c r="C14" s="209">
        <v>1355.4</v>
      </c>
      <c r="D14" s="209">
        <v>1195.6100000000001</v>
      </c>
      <c r="E14" s="209">
        <v>1585.5070000000001</v>
      </c>
      <c r="F14" s="209">
        <v>991.25</v>
      </c>
      <c r="G14" s="209">
        <v>1330.0630000000001</v>
      </c>
      <c r="H14" s="83"/>
      <c r="I14" s="83"/>
      <c r="J14" s="297"/>
      <c r="K14" s="297"/>
      <c r="L14" s="296"/>
      <c r="P14" s="83"/>
      <c r="Q14" s="83"/>
      <c r="R14" s="83"/>
    </row>
    <row r="15" spans="1:18" ht="21" customHeight="1">
      <c r="A15" s="232" t="s">
        <v>213</v>
      </c>
      <c r="B15" s="209">
        <v>1225.4149999999997</v>
      </c>
      <c r="C15" s="209">
        <v>1329.883</v>
      </c>
      <c r="D15" s="209">
        <v>1369.683</v>
      </c>
      <c r="E15" s="209">
        <v>1616.9259999999999</v>
      </c>
      <c r="F15" s="209">
        <v>992.25399999999991</v>
      </c>
      <c r="G15" s="209">
        <v>1442.203</v>
      </c>
      <c r="H15" s="83"/>
      <c r="I15" s="83"/>
      <c r="J15" s="297"/>
      <c r="K15" s="297"/>
      <c r="L15" s="296"/>
      <c r="P15" s="83"/>
      <c r="Q15" s="83"/>
      <c r="R15" s="83"/>
    </row>
    <row r="16" spans="1:18" ht="12" customHeight="1">
      <c r="A16" s="231" t="s">
        <v>215</v>
      </c>
      <c r="B16" s="210">
        <v>337.52500000000003</v>
      </c>
      <c r="C16" s="210">
        <v>331.22399999999999</v>
      </c>
      <c r="D16" s="210">
        <v>324.49499999999989</v>
      </c>
      <c r="E16" s="210">
        <v>312.76</v>
      </c>
      <c r="F16" s="210">
        <v>309.70100000000002</v>
      </c>
      <c r="G16" s="210">
        <v>303.452</v>
      </c>
      <c r="H16" s="83"/>
      <c r="I16" s="83"/>
      <c r="J16" s="297"/>
      <c r="K16" s="297"/>
      <c r="L16" s="297"/>
      <c r="P16" s="83"/>
      <c r="Q16" s="83"/>
      <c r="R16" s="83"/>
    </row>
    <row r="17" spans="1:18" ht="12" customHeight="1">
      <c r="A17" s="231" t="s">
        <v>216</v>
      </c>
      <c r="B17" s="210">
        <v>218.97600000000003</v>
      </c>
      <c r="C17" s="210">
        <v>255.81899999999999</v>
      </c>
      <c r="D17" s="210">
        <v>246.03800000000001</v>
      </c>
      <c r="E17" s="210">
        <v>207.44400000000002</v>
      </c>
      <c r="F17" s="210">
        <v>218.03599999999997</v>
      </c>
      <c r="G17" s="210">
        <v>253.56800000000001</v>
      </c>
      <c r="H17" s="83"/>
      <c r="I17" s="83"/>
      <c r="J17" s="297"/>
      <c r="K17" s="297"/>
      <c r="L17" s="297"/>
      <c r="P17" s="83"/>
      <c r="Q17" s="83"/>
      <c r="R17" s="83"/>
    </row>
    <row r="18" spans="1:18" ht="12" customHeight="1">
      <c r="A18" s="236" t="s">
        <v>229</v>
      </c>
      <c r="B18" s="209">
        <v>70.268605000000008</v>
      </c>
      <c r="C18" s="209">
        <v>74.360705999999993</v>
      </c>
      <c r="D18" s="209">
        <v>176.69748900000002</v>
      </c>
      <c r="E18" s="209">
        <v>245.964271</v>
      </c>
      <c r="F18" s="209">
        <v>140.70136300000001</v>
      </c>
      <c r="G18" s="209">
        <v>225.21647200000001</v>
      </c>
      <c r="H18" s="83"/>
      <c r="I18" s="83"/>
      <c r="J18" s="297"/>
      <c r="K18" s="297"/>
      <c r="L18" s="297"/>
      <c r="P18" s="83"/>
      <c r="Q18" s="83"/>
      <c r="R18" s="83"/>
    </row>
    <row r="19" spans="1:18" ht="12" customHeight="1">
      <c r="A19" s="236" t="s">
        <v>232</v>
      </c>
      <c r="B19" s="209">
        <v>3.7212700000000005</v>
      </c>
      <c r="C19" s="209">
        <v>12.396955999999999</v>
      </c>
      <c r="D19" s="209">
        <v>-15.739525999999955</v>
      </c>
      <c r="E19" s="209">
        <v>3.978875999999957</v>
      </c>
      <c r="F19" s="209">
        <v>-183.90484099999998</v>
      </c>
      <c r="G19" s="209">
        <v>-144.48254900000001</v>
      </c>
      <c r="H19" s="83"/>
      <c r="I19" s="83"/>
      <c r="J19" s="297"/>
      <c r="K19" s="297"/>
      <c r="L19" s="297"/>
      <c r="P19" s="83"/>
      <c r="Q19" s="83"/>
      <c r="R19" s="83"/>
    </row>
    <row r="20" spans="1:18" ht="12" customHeight="1">
      <c r="A20" s="205" t="s">
        <v>17</v>
      </c>
      <c r="B20" s="206">
        <v>622.64347700000008</v>
      </c>
      <c r="C20" s="206">
        <v>543.28183899999999</v>
      </c>
      <c r="D20" s="206">
        <v>518.41630800000007</v>
      </c>
      <c r="E20" s="206">
        <v>491.61682799999994</v>
      </c>
      <c r="F20" s="206">
        <v>609.16380100000003</v>
      </c>
      <c r="G20" s="206">
        <v>522.09738200000004</v>
      </c>
      <c r="H20" s="83"/>
      <c r="I20" s="83"/>
      <c r="J20" s="297"/>
      <c r="K20" s="297"/>
      <c r="L20" s="297"/>
      <c r="P20" s="83"/>
      <c r="Q20" s="83"/>
      <c r="R20" s="83"/>
    </row>
    <row r="21" spans="1:18" ht="12" customHeight="1">
      <c r="A21" s="207" t="s">
        <v>4</v>
      </c>
      <c r="B21" s="208">
        <v>4309.7643869999993</v>
      </c>
      <c r="C21" s="208">
        <v>3681.8829350000001</v>
      </c>
      <c r="D21" s="208">
        <v>4061.3042150000001</v>
      </c>
      <c r="E21" s="208">
        <v>3628.3598729999994</v>
      </c>
      <c r="F21" s="208">
        <v>5203.6191469999994</v>
      </c>
      <c r="G21" s="208">
        <v>1607.4798840000001</v>
      </c>
      <c r="H21" s="88"/>
      <c r="I21" s="88"/>
      <c r="J21" s="298"/>
      <c r="K21" s="298"/>
      <c r="L21" s="298"/>
      <c r="M21" s="298"/>
      <c r="N21" s="298"/>
      <c r="P21" s="83"/>
      <c r="Q21" s="83"/>
      <c r="R21" s="83"/>
    </row>
    <row r="22" spans="1:18" ht="12" customHeight="1">
      <c r="A22" s="207" t="s">
        <v>123</v>
      </c>
      <c r="B22" s="208">
        <v>11789.818264999998</v>
      </c>
      <c r="C22" s="208">
        <v>10538.858550000001</v>
      </c>
      <c r="D22" s="208">
        <v>11162.388455999997</v>
      </c>
      <c r="E22" s="208">
        <v>10456.053332</v>
      </c>
      <c r="F22" s="208">
        <v>11837.349629000002</v>
      </c>
      <c r="G22" s="208">
        <v>8260.7839929999991</v>
      </c>
      <c r="H22" s="83"/>
      <c r="I22" s="83"/>
      <c r="J22" s="297"/>
      <c r="K22" s="297"/>
      <c r="L22" s="297"/>
      <c r="P22" s="83"/>
      <c r="Q22" s="83"/>
      <c r="R22" s="83"/>
    </row>
    <row r="23" spans="1:18" ht="12" customHeight="1">
      <c r="A23" s="203" t="s">
        <v>63</v>
      </c>
      <c r="B23" s="204">
        <v>3214.9920529999995</v>
      </c>
      <c r="C23" s="204">
        <v>2639.2645980000002</v>
      </c>
      <c r="D23" s="204">
        <v>2702.4718940000002</v>
      </c>
      <c r="E23" s="204">
        <v>2820.2383629999995</v>
      </c>
      <c r="F23" s="204">
        <v>2742.5346199999999</v>
      </c>
      <c r="G23" s="204">
        <v>2721.285668</v>
      </c>
      <c r="H23" s="83"/>
      <c r="I23" s="83"/>
      <c r="J23" s="298"/>
      <c r="K23" s="297"/>
      <c r="L23" s="297"/>
      <c r="P23" s="83"/>
      <c r="Q23" s="83"/>
      <c r="R23" s="83"/>
    </row>
    <row r="24" spans="1:18" ht="12" customHeight="1">
      <c r="A24" s="75" t="s">
        <v>64</v>
      </c>
      <c r="B24" s="209">
        <v>1852.5475420000002</v>
      </c>
      <c r="C24" s="209">
        <v>2316.066194</v>
      </c>
      <c r="D24" s="209">
        <v>1899.0817619999998</v>
      </c>
      <c r="E24" s="209">
        <v>1779.1080820000002</v>
      </c>
      <c r="F24" s="209">
        <v>1865.8013660000001</v>
      </c>
      <c r="G24" s="209">
        <v>1907.279254</v>
      </c>
      <c r="H24" s="83"/>
      <c r="I24" s="83"/>
      <c r="J24" s="297"/>
      <c r="K24" s="297"/>
      <c r="L24" s="297"/>
      <c r="P24" s="83"/>
      <c r="Q24" s="83"/>
      <c r="R24" s="83"/>
    </row>
    <row r="25" spans="1:18" ht="12" customHeight="1">
      <c r="A25" s="213" t="s">
        <v>285</v>
      </c>
      <c r="B25" s="206">
        <v>592.61986300000012</v>
      </c>
      <c r="C25" s="206">
        <v>529.24324999999999</v>
      </c>
      <c r="D25" s="206">
        <v>853.50076600000011</v>
      </c>
      <c r="E25" s="206">
        <v>545.25186000000008</v>
      </c>
      <c r="F25" s="206">
        <v>493.64637799999997</v>
      </c>
      <c r="G25" s="206">
        <v>429.72952400000003</v>
      </c>
      <c r="H25" s="83"/>
      <c r="I25" s="83"/>
      <c r="J25" s="297"/>
      <c r="K25" s="297"/>
      <c r="L25" s="297"/>
      <c r="P25" s="83"/>
      <c r="Q25" s="83"/>
      <c r="R25" s="83"/>
    </row>
    <row r="26" spans="1:18" ht="12" customHeight="1">
      <c r="A26" s="207" t="s">
        <v>7</v>
      </c>
      <c r="B26" s="208">
        <v>5660.1594580000001</v>
      </c>
      <c r="C26" s="208">
        <v>5484.5740420000002</v>
      </c>
      <c r="D26" s="208">
        <v>5455.0544219999992</v>
      </c>
      <c r="E26" s="208">
        <v>5144.5983050000013</v>
      </c>
      <c r="F26" s="208">
        <v>5101.9823639999995</v>
      </c>
      <c r="G26" s="208">
        <v>5058.2944459999999</v>
      </c>
      <c r="H26" s="83"/>
      <c r="I26" s="83"/>
      <c r="J26" s="297"/>
      <c r="K26" s="297"/>
      <c r="L26" s="297"/>
      <c r="P26" s="83"/>
      <c r="Q26" s="83"/>
      <c r="R26" s="83"/>
    </row>
    <row r="27" spans="1:18" ht="12" customHeight="1">
      <c r="A27" s="211" t="s">
        <v>286</v>
      </c>
      <c r="B27" s="212">
        <v>6129.6588069999998</v>
      </c>
      <c r="C27" s="212">
        <v>5054.2845080000006</v>
      </c>
      <c r="D27" s="212">
        <v>5707.3340339999977</v>
      </c>
      <c r="E27" s="212">
        <v>5311.4550269999982</v>
      </c>
      <c r="F27" s="212">
        <v>6735.3672650000026</v>
      </c>
      <c r="G27" s="212">
        <v>3202.4895469999992</v>
      </c>
      <c r="H27" s="83"/>
      <c r="I27" s="83"/>
      <c r="J27" s="297"/>
      <c r="K27" s="297"/>
      <c r="L27" s="297"/>
      <c r="P27" s="83"/>
      <c r="Q27" s="83"/>
      <c r="R27" s="83"/>
    </row>
    <row r="28" spans="1:18" ht="12" customHeight="1">
      <c r="A28" s="75" t="s">
        <v>32</v>
      </c>
      <c r="B28" s="209">
        <v>-9.0627080000000007</v>
      </c>
      <c r="C28" s="209">
        <v>4.3390919999999999</v>
      </c>
      <c r="D28" s="209">
        <v>-64.508372000000008</v>
      </c>
      <c r="E28" s="209">
        <v>19.614666</v>
      </c>
      <c r="F28" s="209">
        <v>36.925561999999999</v>
      </c>
      <c r="G28" s="209">
        <v>6.6455349999999997</v>
      </c>
      <c r="H28" s="83"/>
      <c r="I28" s="83"/>
      <c r="J28" s="297"/>
      <c r="K28" s="297"/>
      <c r="L28" s="297"/>
      <c r="P28" s="83"/>
      <c r="Q28" s="83"/>
      <c r="R28" s="83"/>
    </row>
    <row r="29" spans="1:18" ht="12" customHeight="1">
      <c r="A29" s="205" t="s">
        <v>291</v>
      </c>
      <c r="B29" s="206">
        <v>936.89374799999996</v>
      </c>
      <c r="C29" s="206">
        <v>737.46209799999997</v>
      </c>
      <c r="D29" s="206">
        <v>1189.805089</v>
      </c>
      <c r="E29" s="206">
        <v>521.0358819999999</v>
      </c>
      <c r="F29" s="206">
        <v>684.58363200000008</v>
      </c>
      <c r="G29" s="206">
        <v>783.94042300000001</v>
      </c>
      <c r="H29" s="83"/>
      <c r="I29" s="83"/>
      <c r="J29" s="297"/>
      <c r="K29" s="297"/>
      <c r="L29" s="297"/>
      <c r="P29" s="83"/>
      <c r="Q29" s="83"/>
      <c r="R29" s="83"/>
    </row>
    <row r="30" spans="1:18" ht="12" customHeight="1">
      <c r="A30" s="211" t="s">
        <v>9</v>
      </c>
      <c r="B30" s="212">
        <v>5183.7023490000001</v>
      </c>
      <c r="C30" s="212">
        <v>4321.1615030000003</v>
      </c>
      <c r="D30" s="212">
        <v>4453.0205729999998</v>
      </c>
      <c r="E30" s="212">
        <v>4810.0338109999993</v>
      </c>
      <c r="F30" s="212">
        <v>6087.709194</v>
      </c>
      <c r="G30" s="212">
        <v>2425.1946589999998</v>
      </c>
      <c r="H30" s="83"/>
      <c r="I30" s="83"/>
      <c r="J30" s="297"/>
      <c r="K30" s="297"/>
      <c r="L30" s="297"/>
      <c r="P30" s="83"/>
      <c r="Q30" s="83"/>
      <c r="R30" s="83"/>
    </row>
    <row r="31" spans="1:18" ht="12" customHeight="1">
      <c r="A31" s="75" t="s">
        <v>12</v>
      </c>
      <c r="B31" s="209">
        <v>1378.877508</v>
      </c>
      <c r="C31" s="209">
        <v>1149.429005</v>
      </c>
      <c r="D31" s="209">
        <v>613.78286200000002</v>
      </c>
      <c r="E31" s="209">
        <v>1269.4384110000001</v>
      </c>
      <c r="F31" s="209">
        <v>1565.849477</v>
      </c>
      <c r="G31" s="209">
        <v>631.48795399999995</v>
      </c>
      <c r="H31" s="83"/>
      <c r="I31" s="83"/>
      <c r="J31" s="297"/>
      <c r="K31" s="297"/>
      <c r="L31" s="297"/>
      <c r="P31" s="83"/>
      <c r="Q31" s="83"/>
      <c r="R31" s="83"/>
    </row>
    <row r="32" spans="1:18" ht="12" customHeight="1">
      <c r="A32" s="213" t="s">
        <v>211</v>
      </c>
      <c r="B32" s="206">
        <v>-6.8179999999999996</v>
      </c>
      <c r="C32" s="206">
        <v>9.5299999999999994</v>
      </c>
      <c r="D32" s="206">
        <v>4.2157899999999984</v>
      </c>
      <c r="E32" s="206">
        <v>0</v>
      </c>
      <c r="F32" s="206">
        <v>92.124000000000009</v>
      </c>
      <c r="G32" s="206">
        <v>0</v>
      </c>
      <c r="H32" s="83"/>
      <c r="I32" s="83"/>
      <c r="J32" s="297"/>
      <c r="K32" s="297"/>
      <c r="L32" s="297"/>
      <c r="P32" s="83"/>
      <c r="Q32" s="83"/>
      <c r="R32" s="83"/>
    </row>
    <row r="33" spans="1:18" ht="12" customHeight="1">
      <c r="A33" s="207" t="s">
        <v>10</v>
      </c>
      <c r="B33" s="208">
        <v>3798.0068410000003</v>
      </c>
      <c r="C33" s="208">
        <v>3181.2624980000001</v>
      </c>
      <c r="D33" s="208">
        <v>3843.453501</v>
      </c>
      <c r="E33" s="208">
        <v>3540.5953989999998</v>
      </c>
      <c r="F33" s="208">
        <v>4613.9837189999998</v>
      </c>
      <c r="G33" s="208">
        <v>1793.705704</v>
      </c>
      <c r="H33" s="83"/>
      <c r="I33" s="83"/>
      <c r="J33" s="297"/>
      <c r="K33" s="297"/>
      <c r="L33" s="297"/>
      <c r="P33" s="83"/>
      <c r="Q33" s="83"/>
      <c r="R33" s="83"/>
    </row>
    <row r="34" spans="1:18" ht="5.0999999999999996" customHeight="1">
      <c r="A34" s="214"/>
      <c r="B34" s="215"/>
      <c r="C34" s="215"/>
      <c r="D34" s="215"/>
      <c r="E34" s="215"/>
      <c r="F34" s="215"/>
      <c r="G34" s="215"/>
      <c r="H34" s="83"/>
      <c r="I34" s="83"/>
      <c r="J34" s="297"/>
      <c r="K34" s="297"/>
      <c r="L34" s="297"/>
      <c r="P34" s="83"/>
      <c r="Q34" s="83"/>
      <c r="R34" s="83"/>
    </row>
    <row r="35" spans="1:18" ht="12" customHeight="1">
      <c r="A35" s="75" t="s">
        <v>166</v>
      </c>
      <c r="B35" s="354">
        <v>2.3317838266833117</v>
      </c>
      <c r="C35" s="354">
        <v>1.9550256083545205</v>
      </c>
      <c r="D35" s="354">
        <v>2.3608298989415171</v>
      </c>
      <c r="E35" s="354">
        <v>2.1744960553395138</v>
      </c>
      <c r="F35" s="354">
        <v>2.837547720804503</v>
      </c>
      <c r="G35" s="354">
        <v>1.1024223660160988</v>
      </c>
      <c r="H35" s="83"/>
      <c r="I35" s="83"/>
      <c r="J35" s="297"/>
      <c r="K35" s="297"/>
      <c r="L35" s="297"/>
      <c r="P35" s="83"/>
      <c r="Q35" s="83"/>
      <c r="R35" s="83"/>
    </row>
    <row r="36" spans="1:18" ht="12" customHeight="1">
      <c r="A36" s="213" t="s">
        <v>167</v>
      </c>
      <c r="B36" s="355">
        <v>2.3359697333432745</v>
      </c>
      <c r="C36" s="355">
        <v>1.9491690045504231</v>
      </c>
      <c r="D36" s="355">
        <v>2.3582403624538064</v>
      </c>
      <c r="E36" s="355">
        <v>2.1744960553395138</v>
      </c>
      <c r="F36" s="355">
        <v>2.7808925043686621</v>
      </c>
      <c r="G36" s="355">
        <v>1.1024229806221424</v>
      </c>
      <c r="H36" s="83"/>
      <c r="I36" s="83"/>
      <c r="J36" s="297"/>
      <c r="K36" s="297"/>
      <c r="L36" s="297"/>
      <c r="P36" s="83"/>
      <c r="Q36" s="83"/>
      <c r="R36" s="83"/>
    </row>
    <row r="37" spans="1:18" ht="7.5" customHeight="1"/>
  </sheetData>
  <phoneticPr fontId="0" type="noConversion"/>
  <pageMargins left="0.70866141732283472" right="0.70866141732283472" top="0.6692913385826772" bottom="0.39370078740157483" header="0.51181102362204722" footer="0.51181102362204722"/>
  <pageSetup paperSize="9" scale="62" fitToHeight="0" orientation="portrait" r:id="rId1"/>
  <headerFooter scaleWithDoc="0">
    <oddHeader xml:space="preserve">&amp;L&amp;8FACT BOOK DNB - 2Q13&amp;C&amp;8CHAPTER 1&amp;R&amp;8FINANCIAL RESULTS DNB GROUP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1">
    <pageSetUpPr fitToPage="1"/>
  </sheetPr>
  <dimension ref="A1:T44"/>
  <sheetViews>
    <sheetView showGridLines="0" zoomScale="150" zoomScaleNormal="150" zoomScaleSheetLayoutView="110" workbookViewId="0"/>
  </sheetViews>
  <sheetFormatPr baseColWidth="10" defaultColWidth="9.140625" defaultRowHeight="9"/>
  <cols>
    <col min="1" max="1" width="35.28515625" style="83" customWidth="1"/>
    <col min="2" max="10" width="6.42578125" style="87" customWidth="1"/>
    <col min="11" max="16384" width="9.140625" style="83"/>
  </cols>
  <sheetData>
    <row r="1" spans="1:10" s="64" customFormat="1" ht="22.5" customHeight="1">
      <c r="A1" s="346"/>
    </row>
    <row r="2" spans="1:10" s="873" customFormat="1" ht="22.5" customHeight="1">
      <c r="A2" s="872"/>
    </row>
    <row r="3" spans="1:10" s="653" customFormat="1" ht="18.75" customHeight="1">
      <c r="A3" s="652" t="s">
        <v>713</v>
      </c>
    </row>
    <row r="4" spans="1:10" s="50" customFormat="1" ht="12.75" customHeight="1"/>
    <row r="5" spans="1:10" s="82" customFormat="1" ht="13.5" customHeight="1">
      <c r="A5" s="613"/>
      <c r="B5" s="614" t="s">
        <v>2</v>
      </c>
      <c r="C5" s="614" t="s">
        <v>5</v>
      </c>
      <c r="D5" s="614" t="s">
        <v>3</v>
      </c>
      <c r="E5" s="615" t="s">
        <v>6</v>
      </c>
      <c r="F5" s="614" t="s">
        <v>2</v>
      </c>
      <c r="G5" s="614" t="s">
        <v>5</v>
      </c>
    </row>
    <row r="6" spans="1:10" s="82" customFormat="1" ht="13.5" customHeight="1">
      <c r="A6" s="219" t="s">
        <v>1</v>
      </c>
      <c r="B6" s="637" t="s">
        <v>237</v>
      </c>
      <c r="C6" s="637" t="s">
        <v>237</v>
      </c>
      <c r="D6" s="637" t="s">
        <v>844</v>
      </c>
      <c r="E6" s="637" t="s">
        <v>844</v>
      </c>
      <c r="F6" s="637" t="s">
        <v>844</v>
      </c>
      <c r="G6" s="637" t="s">
        <v>844</v>
      </c>
    </row>
    <row r="7" spans="1:10" ht="12" customHeight="1">
      <c r="A7" s="203" t="s">
        <v>18</v>
      </c>
      <c r="B7" s="616">
        <v>481844.22230600001</v>
      </c>
      <c r="C7" s="616">
        <v>397835.45407199999</v>
      </c>
      <c r="D7" s="616">
        <v>298892.20367199997</v>
      </c>
      <c r="E7" s="616">
        <v>367408.92906300002</v>
      </c>
      <c r="F7" s="616">
        <v>410134.98478200001</v>
      </c>
      <c r="G7" s="616">
        <v>433395.55761600001</v>
      </c>
      <c r="H7" s="83"/>
      <c r="I7" s="83"/>
      <c r="J7" s="83"/>
    </row>
    <row r="8" spans="1:10" ht="12" customHeight="1">
      <c r="A8" s="68" t="s">
        <v>287</v>
      </c>
      <c r="B8" s="617">
        <v>52673.110594999998</v>
      </c>
      <c r="C8" s="617">
        <v>65459.011213999998</v>
      </c>
      <c r="D8" s="617">
        <v>37135.696687000003</v>
      </c>
      <c r="E8" s="617">
        <v>42423.606589000003</v>
      </c>
      <c r="F8" s="617">
        <v>32258.296612999999</v>
      </c>
      <c r="G8" s="617">
        <v>35017.927411999997</v>
      </c>
      <c r="H8" s="83"/>
      <c r="I8" s="83"/>
      <c r="J8" s="83"/>
    </row>
    <row r="9" spans="1:10" ht="12" customHeight="1">
      <c r="A9" s="68" t="s">
        <v>288</v>
      </c>
      <c r="B9" s="617">
        <v>1329664.645063</v>
      </c>
      <c r="C9" s="617">
        <v>1315104.4977879999</v>
      </c>
      <c r="D9" s="617">
        <v>1297891.5100469999</v>
      </c>
      <c r="E9" s="617">
        <v>1307046.7665319999</v>
      </c>
      <c r="F9" s="617">
        <v>1308598.53666</v>
      </c>
      <c r="G9" s="617">
        <v>1284525.5646860001</v>
      </c>
      <c r="H9" s="83"/>
      <c r="I9" s="83"/>
      <c r="J9" s="83"/>
    </row>
    <row r="10" spans="1:10" ht="12" customHeight="1">
      <c r="A10" s="216" t="s">
        <v>242</v>
      </c>
      <c r="B10" s="617">
        <v>253753.27131000001</v>
      </c>
      <c r="C10" s="617">
        <v>239527.04607700001</v>
      </c>
      <c r="D10" s="617">
        <v>224750.03747899999</v>
      </c>
      <c r="E10" s="617">
        <v>198773.688169</v>
      </c>
      <c r="F10" s="617">
        <v>196935.27313799999</v>
      </c>
      <c r="G10" s="617">
        <v>199431.44519299999</v>
      </c>
      <c r="H10" s="83"/>
      <c r="I10" s="83"/>
      <c r="J10" s="83"/>
    </row>
    <row r="11" spans="1:10" ht="12" customHeight="1">
      <c r="A11" s="68" t="s">
        <v>65</v>
      </c>
      <c r="B11" s="617">
        <v>46349.009788000003</v>
      </c>
      <c r="C11" s="617">
        <v>56905.902830999999</v>
      </c>
      <c r="D11" s="617">
        <v>48288.082101</v>
      </c>
      <c r="E11" s="617">
        <v>47883.525609999997</v>
      </c>
      <c r="F11" s="617">
        <v>49417.242302999999</v>
      </c>
      <c r="G11" s="617">
        <v>53023.882955000001</v>
      </c>
      <c r="H11" s="83"/>
      <c r="I11" s="83"/>
      <c r="J11" s="83"/>
    </row>
    <row r="12" spans="1:10" ht="12" customHeight="1">
      <c r="A12" s="68" t="s">
        <v>66</v>
      </c>
      <c r="B12" s="617">
        <v>30604.482</v>
      </c>
      <c r="C12" s="617">
        <v>30058.518</v>
      </c>
      <c r="D12" s="617">
        <v>28269.11</v>
      </c>
      <c r="E12" s="617">
        <v>27600.116999999998</v>
      </c>
      <c r="F12" s="617">
        <v>25391.275000000001</v>
      </c>
      <c r="G12" s="617">
        <v>25770.108</v>
      </c>
      <c r="H12" s="83"/>
      <c r="I12" s="83"/>
      <c r="J12" s="83"/>
    </row>
    <row r="13" spans="1:10" ht="12" customHeight="1">
      <c r="A13" s="68" t="s">
        <v>67</v>
      </c>
      <c r="B13" s="617">
        <v>95267.673825999998</v>
      </c>
      <c r="C13" s="617">
        <v>94509.489017999993</v>
      </c>
      <c r="D13" s="617">
        <v>96583.639427000002</v>
      </c>
      <c r="E13" s="617">
        <v>101301.71552899999</v>
      </c>
      <c r="F13" s="617">
        <v>90706.863016000003</v>
      </c>
      <c r="G13" s="617">
        <v>81555.305053000004</v>
      </c>
      <c r="H13" s="83"/>
      <c r="I13" s="83"/>
      <c r="J13" s="83"/>
    </row>
    <row r="14" spans="1:10" ht="12" customHeight="1">
      <c r="A14" s="68" t="s">
        <v>68</v>
      </c>
      <c r="B14" s="617">
        <v>155004.77359</v>
      </c>
      <c r="C14" s="617">
        <v>155361.56564099999</v>
      </c>
      <c r="D14" s="617">
        <v>157330.38009699999</v>
      </c>
      <c r="E14" s="617">
        <v>190311.61516399999</v>
      </c>
      <c r="F14" s="617">
        <v>170499.15975399999</v>
      </c>
      <c r="G14" s="617">
        <v>168643.823095</v>
      </c>
      <c r="H14" s="83"/>
      <c r="I14" s="83"/>
      <c r="J14" s="83"/>
    </row>
    <row r="15" spans="1:10" ht="12" customHeight="1">
      <c r="A15" s="68" t="s">
        <v>35</v>
      </c>
      <c r="B15" s="617">
        <v>34434.113023999998</v>
      </c>
      <c r="C15" s="617">
        <v>33761.365739000001</v>
      </c>
      <c r="D15" s="617">
        <v>39495.645682000002</v>
      </c>
      <c r="E15" s="617">
        <v>45059.971560999998</v>
      </c>
      <c r="F15" s="617">
        <v>45572.707552</v>
      </c>
      <c r="G15" s="617">
        <v>43048.835881999999</v>
      </c>
      <c r="H15" s="83"/>
      <c r="I15" s="83"/>
      <c r="J15" s="83"/>
    </row>
    <row r="16" spans="1:10" ht="12" customHeight="1">
      <c r="A16" s="68" t="s">
        <v>19</v>
      </c>
      <c r="B16" s="617">
        <v>2936.2402099999999</v>
      </c>
      <c r="C16" s="617">
        <v>2962.342537</v>
      </c>
      <c r="D16" s="617">
        <v>2882.3470619999998</v>
      </c>
      <c r="E16" s="617">
        <v>2795.2643849999999</v>
      </c>
      <c r="F16" s="617">
        <v>2552.3170270000001</v>
      </c>
      <c r="G16" s="617">
        <v>2407.327483</v>
      </c>
      <c r="H16" s="83"/>
      <c r="I16" s="83"/>
      <c r="J16" s="83"/>
    </row>
    <row r="17" spans="1:10" s="84" customFormat="1" ht="12" customHeight="1">
      <c r="A17" s="70" t="s">
        <v>20</v>
      </c>
      <c r="B17" s="618">
        <v>6791.328614</v>
      </c>
      <c r="C17" s="618">
        <v>6774.3315050000001</v>
      </c>
      <c r="D17" s="618">
        <v>6718.0993559999997</v>
      </c>
      <c r="E17" s="618">
        <v>7035.1100130000004</v>
      </c>
      <c r="F17" s="618">
        <v>7096.9070510000001</v>
      </c>
      <c r="G17" s="618">
        <v>7020.3193190000002</v>
      </c>
    </row>
    <row r="18" spans="1:10" ht="12" customHeight="1">
      <c r="A18" s="68" t="s">
        <v>21</v>
      </c>
      <c r="B18" s="617">
        <v>1317.280444</v>
      </c>
      <c r="C18" s="617">
        <v>1276.1593829999999</v>
      </c>
      <c r="D18" s="617">
        <v>1123.0908770000001</v>
      </c>
      <c r="E18" s="617">
        <v>631.28286200000002</v>
      </c>
      <c r="F18" s="617">
        <v>632.833168</v>
      </c>
      <c r="G18" s="617">
        <v>639.80352400000004</v>
      </c>
      <c r="H18" s="83"/>
      <c r="I18" s="83"/>
      <c r="J18" s="83"/>
    </row>
    <row r="19" spans="1:10" ht="12" customHeight="1">
      <c r="A19" s="68" t="s">
        <v>22</v>
      </c>
      <c r="B19" s="617">
        <v>11066.683616</v>
      </c>
      <c r="C19" s="617">
        <v>11005.837869999999</v>
      </c>
      <c r="D19" s="617">
        <v>10824.597227</v>
      </c>
      <c r="E19" s="617">
        <v>6965.5868819999996</v>
      </c>
      <c r="F19" s="617">
        <v>6779.5400680000002</v>
      </c>
      <c r="G19" s="617">
        <v>6569.363883</v>
      </c>
      <c r="H19" s="83"/>
      <c r="I19" s="83"/>
      <c r="J19" s="83"/>
    </row>
    <row r="20" spans="1:10" ht="12" customHeight="1">
      <c r="A20" s="70" t="s">
        <v>217</v>
      </c>
      <c r="B20" s="617">
        <v>210.884659</v>
      </c>
      <c r="C20" s="617">
        <v>150.15302299999999</v>
      </c>
      <c r="D20" s="617">
        <v>416.95536600000003</v>
      </c>
      <c r="E20" s="617">
        <v>14.513261</v>
      </c>
      <c r="F20" s="617">
        <v>9.2151150000000008</v>
      </c>
      <c r="G20" s="617">
        <v>1092.234344</v>
      </c>
      <c r="H20" s="83"/>
      <c r="I20" s="83"/>
      <c r="J20" s="83"/>
    </row>
    <row r="21" spans="1:10" ht="12" customHeight="1">
      <c r="A21" s="205" t="s">
        <v>23</v>
      </c>
      <c r="B21" s="619">
        <v>20892.553413000001</v>
      </c>
      <c r="C21" s="619">
        <v>23123.669580000002</v>
      </c>
      <c r="D21" s="619">
        <v>14199.659916000001</v>
      </c>
      <c r="E21" s="619">
        <v>23731.506731000001</v>
      </c>
      <c r="F21" s="619">
        <v>25622.803472</v>
      </c>
      <c r="G21" s="619">
        <v>28671.204970999999</v>
      </c>
      <c r="H21" s="83"/>
      <c r="I21" s="83"/>
      <c r="J21" s="83"/>
    </row>
    <row r="22" spans="1:10" ht="12" customHeight="1">
      <c r="A22" s="207" t="s">
        <v>24</v>
      </c>
      <c r="B22" s="620">
        <v>2522810.2724569999</v>
      </c>
      <c r="C22" s="620">
        <v>2433815.3442770001</v>
      </c>
      <c r="D22" s="620">
        <v>2264801.0549969999</v>
      </c>
      <c r="E22" s="620">
        <v>2368983.1993530001</v>
      </c>
      <c r="F22" s="620">
        <v>2372207.954721</v>
      </c>
      <c r="G22" s="620">
        <v>2370812.7034160001</v>
      </c>
      <c r="H22" s="83"/>
      <c r="I22" s="83"/>
      <c r="J22" s="83"/>
    </row>
    <row r="23" spans="1:10" ht="12" customHeight="1">
      <c r="A23" s="203" t="s">
        <v>289</v>
      </c>
      <c r="B23" s="616">
        <v>318503.97019999998</v>
      </c>
      <c r="C23" s="616">
        <v>336528.252729</v>
      </c>
      <c r="D23" s="616">
        <v>251388.01332299999</v>
      </c>
      <c r="E23" s="616">
        <v>293529.55872199999</v>
      </c>
      <c r="F23" s="616">
        <v>294125.40433699999</v>
      </c>
      <c r="G23" s="616">
        <v>353394.86716700002</v>
      </c>
      <c r="H23" s="83"/>
      <c r="I23" s="83"/>
      <c r="J23" s="83"/>
    </row>
    <row r="24" spans="1:10" ht="12" customHeight="1">
      <c r="A24" s="68" t="s">
        <v>25</v>
      </c>
      <c r="B24" s="617">
        <v>996371.94966599997</v>
      </c>
      <c r="C24" s="617">
        <v>889042.87659700005</v>
      </c>
      <c r="D24" s="617">
        <v>810959.35391900002</v>
      </c>
      <c r="E24" s="617">
        <v>843339.88659899996</v>
      </c>
      <c r="F24" s="617">
        <v>853877.04278400005</v>
      </c>
      <c r="G24" s="617">
        <v>805984.50638899999</v>
      </c>
      <c r="H24" s="83"/>
      <c r="I24" s="83"/>
      <c r="J24" s="83"/>
    </row>
    <row r="25" spans="1:10" ht="12" customHeight="1">
      <c r="A25" s="68" t="s">
        <v>67</v>
      </c>
      <c r="B25" s="617">
        <v>70686.738341000004</v>
      </c>
      <c r="C25" s="617">
        <v>64614.871052000002</v>
      </c>
      <c r="D25" s="617">
        <v>63274.361550000001</v>
      </c>
      <c r="E25" s="617">
        <v>66206.985033000004</v>
      </c>
      <c r="F25" s="617">
        <v>60857.434142999999</v>
      </c>
      <c r="G25" s="617">
        <v>56038.964554999999</v>
      </c>
      <c r="H25" s="83"/>
      <c r="I25" s="83"/>
      <c r="J25" s="83"/>
    </row>
    <row r="26" spans="1:10" ht="12" customHeight="1">
      <c r="A26" s="68" t="s">
        <v>168</v>
      </c>
      <c r="B26" s="617">
        <v>695638.49594299996</v>
      </c>
      <c r="C26" s="617">
        <v>689923.44762400002</v>
      </c>
      <c r="D26" s="617">
        <v>708047.19683999999</v>
      </c>
      <c r="E26" s="617">
        <v>727925.27203200001</v>
      </c>
      <c r="F26" s="617">
        <v>729309.31485600001</v>
      </c>
      <c r="G26" s="617">
        <v>717597.87427200004</v>
      </c>
      <c r="H26" s="83"/>
      <c r="I26" s="83"/>
      <c r="J26" s="83"/>
    </row>
    <row r="27" spans="1:10" ht="12" customHeight="1">
      <c r="A27" s="68" t="s">
        <v>69</v>
      </c>
      <c r="B27" s="617">
        <v>30604.482</v>
      </c>
      <c r="C27" s="617">
        <v>30058.518</v>
      </c>
      <c r="D27" s="617">
        <v>28269.11</v>
      </c>
      <c r="E27" s="617">
        <v>27600.116999999998</v>
      </c>
      <c r="F27" s="617">
        <v>25391.275000000001</v>
      </c>
      <c r="G27" s="617">
        <v>25770.108</v>
      </c>
      <c r="H27" s="83"/>
      <c r="I27" s="83"/>
      <c r="J27" s="83"/>
    </row>
    <row r="28" spans="1:10" ht="12" customHeight="1">
      <c r="A28" s="70" t="s">
        <v>218</v>
      </c>
      <c r="B28" s="617">
        <v>227008.755</v>
      </c>
      <c r="C28" s="617">
        <v>226366.753</v>
      </c>
      <c r="D28" s="617">
        <v>221184.86199999999</v>
      </c>
      <c r="E28" s="617">
        <v>220573.516</v>
      </c>
      <c r="F28" s="617">
        <v>218081.46299999999</v>
      </c>
      <c r="G28" s="617">
        <v>218093.144</v>
      </c>
      <c r="H28" s="83"/>
      <c r="I28" s="83"/>
      <c r="J28" s="83"/>
    </row>
    <row r="29" spans="1:10" ht="12" customHeight="1">
      <c r="A29" s="70" t="s">
        <v>219</v>
      </c>
      <c r="B29" s="621">
        <v>2099.3180000000002</v>
      </c>
      <c r="C29" s="621">
        <v>2115.8330000000001</v>
      </c>
      <c r="D29" s="621">
        <v>1779.7809999999999</v>
      </c>
      <c r="E29" s="621">
        <v>1913.567</v>
      </c>
      <c r="F29" s="621">
        <v>1954.498</v>
      </c>
      <c r="G29" s="621">
        <v>1945.09</v>
      </c>
      <c r="H29" s="83"/>
      <c r="I29" s="83"/>
      <c r="J29" s="83"/>
    </row>
    <row r="30" spans="1:10" ht="12" customHeight="1">
      <c r="A30" s="68" t="s">
        <v>70</v>
      </c>
      <c r="B30" s="617">
        <v>3004.2006759999999</v>
      </c>
      <c r="C30" s="617">
        <v>8231.7612059999992</v>
      </c>
      <c r="D30" s="617">
        <v>6830.7878520000004</v>
      </c>
      <c r="E30" s="617">
        <v>3267.2770209999999</v>
      </c>
      <c r="F30" s="617">
        <v>1584.4152670000001</v>
      </c>
      <c r="G30" s="617">
        <v>355.54644000000002</v>
      </c>
      <c r="H30" s="83"/>
      <c r="I30" s="83"/>
      <c r="J30" s="83"/>
    </row>
    <row r="31" spans="1:10" ht="12" customHeight="1">
      <c r="A31" s="70" t="s">
        <v>71</v>
      </c>
      <c r="B31" s="617">
        <v>1546.1557849999999</v>
      </c>
      <c r="C31" s="617">
        <v>1280.4228720000001</v>
      </c>
      <c r="D31" s="617">
        <v>1284.449038</v>
      </c>
      <c r="E31" s="617">
        <v>2449.217439</v>
      </c>
      <c r="F31" s="617">
        <v>2618.3047430000001</v>
      </c>
      <c r="G31" s="617">
        <v>3445.4814329999999</v>
      </c>
      <c r="H31" s="85"/>
      <c r="I31" s="83"/>
      <c r="J31" s="83"/>
    </row>
    <row r="32" spans="1:10" ht="12" customHeight="1">
      <c r="A32" s="68" t="s">
        <v>26</v>
      </c>
      <c r="B32" s="617">
        <v>21594.185734999999</v>
      </c>
      <c r="C32" s="617">
        <v>30870.503768999999</v>
      </c>
      <c r="D32" s="617">
        <v>18451.457305</v>
      </c>
      <c r="E32" s="617">
        <v>26851.016067</v>
      </c>
      <c r="F32" s="617">
        <v>32590.854520000001</v>
      </c>
      <c r="G32" s="617">
        <v>34342.029388000003</v>
      </c>
      <c r="H32" s="83"/>
      <c r="I32" s="83"/>
      <c r="J32" s="83"/>
    </row>
    <row r="33" spans="1:20" ht="12" customHeight="1">
      <c r="A33" s="68" t="s">
        <v>220</v>
      </c>
      <c r="B33" s="617">
        <v>68.325999999999993</v>
      </c>
      <c r="C33" s="617">
        <v>30.414000000000001</v>
      </c>
      <c r="D33" s="617">
        <v>75.620279999999994</v>
      </c>
      <c r="E33" s="617">
        <v>0</v>
      </c>
      <c r="F33" s="617">
        <v>0</v>
      </c>
      <c r="G33" s="617">
        <v>360.863</v>
      </c>
      <c r="H33" s="83"/>
      <c r="I33" s="83"/>
      <c r="J33" s="83"/>
    </row>
    <row r="34" spans="1:20" ht="12" customHeight="1">
      <c r="A34" s="68" t="s">
        <v>27</v>
      </c>
      <c r="B34" s="617">
        <v>1536.135544</v>
      </c>
      <c r="C34" s="617">
        <v>1279.521348</v>
      </c>
      <c r="D34" s="617">
        <v>769.89336300000002</v>
      </c>
      <c r="E34" s="617">
        <v>660.01911500000006</v>
      </c>
      <c r="F34" s="617">
        <v>610.18430999999998</v>
      </c>
      <c r="G34" s="617">
        <v>525.18654200000003</v>
      </c>
      <c r="H34" s="83"/>
      <c r="I34" s="83"/>
      <c r="J34" s="83"/>
    </row>
    <row r="35" spans="1:20" ht="12" customHeight="1">
      <c r="A35" s="68" t="s">
        <v>181</v>
      </c>
      <c r="B35" s="617">
        <v>3234.7729490000002</v>
      </c>
      <c r="C35" s="617">
        <v>4054.9282290000001</v>
      </c>
      <c r="D35" s="617">
        <v>3904.2579909999999</v>
      </c>
      <c r="E35" s="617">
        <v>8028.9916659999999</v>
      </c>
      <c r="F35" s="617">
        <v>8033.6557739999998</v>
      </c>
      <c r="G35" s="617">
        <v>8044.7240339999998</v>
      </c>
      <c r="H35" s="83"/>
      <c r="I35" s="83"/>
      <c r="J35" s="83"/>
    </row>
    <row r="36" spans="1:20" ht="12" customHeight="1">
      <c r="A36" s="68" t="s">
        <v>28</v>
      </c>
      <c r="B36" s="617">
        <v>19117.981425000002</v>
      </c>
      <c r="C36" s="617">
        <v>18609.813320000001</v>
      </c>
      <c r="D36" s="617">
        <v>21090.089623</v>
      </c>
      <c r="E36" s="617">
        <v>25798.791737</v>
      </c>
      <c r="F36" s="617">
        <v>25968.015874000001</v>
      </c>
      <c r="G36" s="617">
        <v>29021.362351</v>
      </c>
      <c r="H36" s="83"/>
      <c r="I36" s="83"/>
      <c r="J36" s="83"/>
    </row>
    <row r="37" spans="1:20" s="86" customFormat="1" ht="12" customHeight="1">
      <c r="A37" s="217" t="s">
        <v>29</v>
      </c>
      <c r="B37" s="622">
        <v>2391015.4672639999</v>
      </c>
      <c r="C37" s="622">
        <v>2303007.9167459998</v>
      </c>
      <c r="D37" s="622">
        <v>2137309.2340830001</v>
      </c>
      <c r="E37" s="622">
        <v>2248144.2154299999</v>
      </c>
      <c r="F37" s="622">
        <v>2255001.8626089999</v>
      </c>
      <c r="G37" s="622">
        <v>2254919.7475709999</v>
      </c>
    </row>
    <row r="38" spans="1:20" ht="12" customHeight="1">
      <c r="A38" s="68"/>
      <c r="B38" s="617"/>
      <c r="C38" s="617"/>
      <c r="D38" s="617"/>
      <c r="E38" s="617"/>
      <c r="F38" s="617"/>
      <c r="G38" s="617"/>
      <c r="H38" s="83"/>
      <c r="I38" s="83"/>
      <c r="J38" s="83"/>
    </row>
    <row r="39" spans="1:20" ht="12" customHeight="1">
      <c r="A39" s="68" t="s">
        <v>34</v>
      </c>
      <c r="B39" s="617">
        <v>16287.988549</v>
      </c>
      <c r="C39" s="617">
        <v>16269.748584999999</v>
      </c>
      <c r="D39" s="617">
        <v>16268.505223</v>
      </c>
      <c r="E39" s="617">
        <v>16287.989013</v>
      </c>
      <c r="F39" s="617">
        <v>16260.562913</v>
      </c>
      <c r="G39" s="617">
        <v>16274.979535</v>
      </c>
      <c r="H39" s="83"/>
      <c r="I39" s="83"/>
      <c r="J39" s="83"/>
    </row>
    <row r="40" spans="1:20" ht="12" customHeight="1">
      <c r="A40" s="68" t="s">
        <v>143</v>
      </c>
      <c r="B40" s="617">
        <v>22608.929392999999</v>
      </c>
      <c r="C40" s="617">
        <v>22608.929651999999</v>
      </c>
      <c r="D40" s="617">
        <v>22608.929254999999</v>
      </c>
      <c r="E40" s="617">
        <v>22608.92886</v>
      </c>
      <c r="F40" s="617">
        <v>22608.929107</v>
      </c>
      <c r="G40" s="617">
        <v>22608.92885</v>
      </c>
      <c r="H40" s="83"/>
      <c r="I40" s="83"/>
      <c r="J40" s="83"/>
    </row>
    <row r="41" spans="1:20" ht="12" customHeight="1">
      <c r="A41" s="68" t="s">
        <v>144</v>
      </c>
      <c r="B41" s="617">
        <v>92897.889662000001</v>
      </c>
      <c r="C41" s="617">
        <v>91928.753668000005</v>
      </c>
      <c r="D41" s="617">
        <v>88614.412748000002</v>
      </c>
      <c r="E41" s="617">
        <v>81942.083805000002</v>
      </c>
      <c r="F41" s="617">
        <v>78336.618895000007</v>
      </c>
      <c r="G41" s="617">
        <v>77009.065898999994</v>
      </c>
      <c r="H41" s="83"/>
      <c r="I41" s="83"/>
      <c r="J41" s="83"/>
    </row>
    <row r="42" spans="1:20" s="86" customFormat="1" ht="12" customHeight="1">
      <c r="A42" s="218" t="s">
        <v>30</v>
      </c>
      <c r="B42" s="623">
        <v>131794.807604</v>
      </c>
      <c r="C42" s="623">
        <v>130807.431905</v>
      </c>
      <c r="D42" s="623">
        <v>127491.84722700001</v>
      </c>
      <c r="E42" s="623">
        <v>120839.001678</v>
      </c>
      <c r="F42" s="623">
        <v>117206.110915</v>
      </c>
      <c r="G42" s="623">
        <v>115892.974285</v>
      </c>
    </row>
    <row r="43" spans="1:20" ht="12" customHeight="1">
      <c r="A43" s="207" t="s">
        <v>31</v>
      </c>
      <c r="B43" s="620">
        <v>2522810.2748670001</v>
      </c>
      <c r="C43" s="620">
        <v>2433815.3486509998</v>
      </c>
      <c r="D43" s="620">
        <v>2264801.0813099998</v>
      </c>
      <c r="E43" s="620">
        <v>2368983.2171080001</v>
      </c>
      <c r="F43" s="620">
        <v>2372207.973524</v>
      </c>
      <c r="G43" s="620">
        <v>2370812.7218550001</v>
      </c>
      <c r="H43" s="83"/>
      <c r="I43" s="83"/>
      <c r="J43" s="83"/>
    </row>
    <row r="44" spans="1:20" ht="7.5" customHeight="1">
      <c r="K44" s="87"/>
      <c r="L44" s="87"/>
      <c r="O44" s="297"/>
      <c r="P44" s="297"/>
      <c r="Q44" s="297"/>
      <c r="R44" s="297"/>
      <c r="S44" s="297"/>
      <c r="T44" s="297"/>
    </row>
  </sheetData>
  <phoneticPr fontId="0" type="noConversion"/>
  <pageMargins left="0.70866141732283472" right="0.70866141732283472" top="0.6692913385826772" bottom="0.39370078740157483" header="0.51181102362204722" footer="0.51181102362204722"/>
  <pageSetup paperSize="9" scale="48" fitToHeight="0" orientation="portrait" r:id="rId1"/>
  <headerFooter scaleWithDoc="0">
    <oddHeader xml:space="preserve">&amp;L&amp;8FACT BOOK DNB - 2Q13&amp;C&amp;8CHAPTER 1&amp;R&amp;8FINANCIAL RESULTS DNB GROUP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showGridLines="0" zoomScale="150" zoomScaleNormal="150" zoomScaleSheetLayoutView="110" workbookViewId="0"/>
  </sheetViews>
  <sheetFormatPr baseColWidth="10" defaultColWidth="10.85546875" defaultRowHeight="22.5" customHeight="1"/>
  <cols>
    <col min="1" max="1" width="51.85546875" style="64" customWidth="1"/>
    <col min="2" max="7" width="6.85546875" style="64" customWidth="1"/>
    <col min="8" max="12" width="10.42578125" style="64" customWidth="1"/>
    <col min="13" max="13" width="10.85546875" style="64" customWidth="1"/>
    <col min="14" max="14" width="49" style="64" customWidth="1"/>
    <col min="15" max="21" width="10.42578125" style="64" customWidth="1"/>
    <col min="22" max="16384" width="10.85546875" style="64"/>
  </cols>
  <sheetData>
    <row r="1" spans="1:10" ht="22.5" customHeight="1">
      <c r="A1" s="346"/>
    </row>
    <row r="2" spans="1:10" s="873" customFormat="1" ht="22.5" customHeight="1">
      <c r="A2" s="872"/>
    </row>
    <row r="3" spans="1:10" s="653" customFormat="1" ht="18.75" customHeight="1">
      <c r="A3" s="654" t="s">
        <v>692</v>
      </c>
    </row>
    <row r="4" spans="1:10" s="50" customFormat="1" ht="12" customHeight="1"/>
    <row r="5" spans="1:10" s="50" customFormat="1" ht="12" customHeight="1">
      <c r="A5" s="727" t="s">
        <v>148</v>
      </c>
    </row>
    <row r="6" spans="1:10" s="167" customFormat="1" ht="13.5" customHeight="1">
      <c r="A6" s="73" t="s">
        <v>1</v>
      </c>
      <c r="B6" s="624" t="s">
        <v>605</v>
      </c>
      <c r="C6" s="630" t="s">
        <v>233</v>
      </c>
      <c r="D6" s="630" t="s">
        <v>180</v>
      </c>
      <c r="E6" s="630" t="s">
        <v>368</v>
      </c>
      <c r="F6" s="630" t="s">
        <v>147</v>
      </c>
      <c r="G6" s="630" t="s">
        <v>131</v>
      </c>
    </row>
    <row r="7" spans="1:10" s="167" customFormat="1" ht="12" customHeight="1">
      <c r="A7" s="395" t="s">
        <v>14</v>
      </c>
      <c r="B7" s="749">
        <v>27215.812000000002</v>
      </c>
      <c r="C7" s="749">
        <v>27215.812290999998</v>
      </c>
      <c r="D7" s="749">
        <v>25252.205266000001</v>
      </c>
      <c r="E7" s="749">
        <v>23436</v>
      </c>
      <c r="F7" s="749">
        <v>22633.069319999999</v>
      </c>
      <c r="G7" s="749">
        <v>21909.610161000001</v>
      </c>
      <c r="J7" s="792"/>
    </row>
    <row r="8" spans="1:10" s="169" customFormat="1" ht="12" customHeight="1">
      <c r="A8" s="434" t="s">
        <v>199</v>
      </c>
      <c r="B8" s="750">
        <v>7511.2550000000001</v>
      </c>
      <c r="C8" s="750">
        <v>7511.2546469999997</v>
      </c>
      <c r="D8" s="750">
        <v>7436.2906860000003</v>
      </c>
      <c r="E8" s="750">
        <v>7292.9191490000003</v>
      </c>
      <c r="F8" s="750">
        <v>7117.6185029999997</v>
      </c>
      <c r="G8" s="750">
        <v>7175.2774810000001</v>
      </c>
      <c r="J8" s="792"/>
    </row>
    <row r="9" spans="1:10" s="169" customFormat="1" ht="12" customHeight="1">
      <c r="A9" s="434" t="s">
        <v>185</v>
      </c>
      <c r="B9" s="751">
        <v>6989.509</v>
      </c>
      <c r="C9" s="751">
        <v>6989.5084729999999</v>
      </c>
      <c r="D9" s="751">
        <v>9317.4093410000005</v>
      </c>
      <c r="E9" s="751">
        <v>8862.9197899999999</v>
      </c>
      <c r="F9" s="751">
        <v>7876.4575379999997</v>
      </c>
      <c r="G9" s="751">
        <v>5262.3779860000004</v>
      </c>
      <c r="J9" s="792"/>
    </row>
    <row r="10" spans="1:10" s="167" customFormat="1" ht="12" customHeight="1">
      <c r="A10" s="399" t="s">
        <v>186</v>
      </c>
      <c r="B10" s="749">
        <v>14500.763999999999</v>
      </c>
      <c r="C10" s="752">
        <v>14500.76312</v>
      </c>
      <c r="D10" s="752">
        <v>16753.700026999999</v>
      </c>
      <c r="E10" s="752">
        <v>16156</v>
      </c>
      <c r="F10" s="752">
        <v>14994.076041</v>
      </c>
      <c r="G10" s="752">
        <v>12437.655467</v>
      </c>
      <c r="J10" s="792"/>
    </row>
    <row r="11" spans="1:10" s="167" customFormat="1" ht="12" customHeight="1">
      <c r="A11" s="395" t="s">
        <v>696</v>
      </c>
      <c r="B11" s="749">
        <v>20472.728985149999</v>
      </c>
      <c r="C11" s="752">
        <v>20660.172522149998</v>
      </c>
      <c r="D11" s="752">
        <v>19792.420242062999</v>
      </c>
      <c r="E11" s="752">
        <v>17920</v>
      </c>
      <c r="F11" s="752">
        <v>18114.55315</v>
      </c>
      <c r="G11" s="752">
        <v>17662.603255999999</v>
      </c>
      <c r="J11" s="792"/>
    </row>
    <row r="12" spans="1:10" s="167" customFormat="1" ht="12" customHeight="1">
      <c r="A12" s="748" t="s">
        <v>64</v>
      </c>
      <c r="B12" s="752">
        <v>287.20101484999998</v>
      </c>
      <c r="C12" s="752">
        <v>287.20101484999998</v>
      </c>
      <c r="D12" s="752">
        <v>380.06613793699995</v>
      </c>
      <c r="E12" s="752">
        <v>591</v>
      </c>
      <c r="F12" s="752">
        <v>796</v>
      </c>
      <c r="G12" s="752">
        <v>1058</v>
      </c>
      <c r="J12" s="792"/>
    </row>
    <row r="13" spans="1:10" s="167" customFormat="1" ht="12" customHeight="1">
      <c r="A13" s="405" t="s">
        <v>286</v>
      </c>
      <c r="B13" s="754">
        <v>20956.545900000001</v>
      </c>
      <c r="C13" s="406">
        <v>20769.201873999998</v>
      </c>
      <c r="D13" s="754">
        <v>21833.418913000005</v>
      </c>
      <c r="E13" s="754">
        <v>21081</v>
      </c>
      <c r="F13" s="754">
        <v>18716.592211000003</v>
      </c>
      <c r="G13" s="754">
        <v>15626.662372000003</v>
      </c>
      <c r="J13" s="792"/>
    </row>
    <row r="14" spans="1:10" s="167" customFormat="1" ht="12" customHeight="1">
      <c r="A14" s="407" t="s">
        <v>32</v>
      </c>
      <c r="B14" s="749">
        <v>-1.323</v>
      </c>
      <c r="C14" s="749">
        <v>-1.3226089999999999</v>
      </c>
      <c r="D14" s="749">
        <v>18.814968</v>
      </c>
      <c r="E14" s="749">
        <v>24</v>
      </c>
      <c r="F14" s="749">
        <v>25.612258000000001</v>
      </c>
      <c r="G14" s="749">
        <v>52.041988000000003</v>
      </c>
      <c r="J14" s="792"/>
    </row>
    <row r="15" spans="1:10" s="167" customFormat="1" ht="12" customHeight="1">
      <c r="A15" s="403" t="s">
        <v>291</v>
      </c>
      <c r="B15" s="755">
        <v>3179.3649999999998</v>
      </c>
      <c r="C15" s="755">
        <v>3179.3650259999999</v>
      </c>
      <c r="D15" s="755">
        <v>3444.8531419999999</v>
      </c>
      <c r="E15" s="755">
        <v>2997</v>
      </c>
      <c r="F15" s="755">
        <v>7709.8918610000001</v>
      </c>
      <c r="G15" s="755">
        <v>3508.7372249999999</v>
      </c>
      <c r="J15" s="792"/>
    </row>
    <row r="16" spans="1:10" s="167" customFormat="1" ht="12" customHeight="1">
      <c r="A16" s="408" t="s">
        <v>9</v>
      </c>
      <c r="B16" s="754">
        <v>17775.857900000003</v>
      </c>
      <c r="C16" s="754">
        <v>17588.514239</v>
      </c>
      <c r="D16" s="754">
        <v>18407.380739000004</v>
      </c>
      <c r="E16" s="754">
        <v>18108</v>
      </c>
      <c r="F16" s="754">
        <v>11032.312608000004</v>
      </c>
      <c r="G16" s="754">
        <v>12169.967135000003</v>
      </c>
      <c r="J16" s="792"/>
    </row>
    <row r="17" spans="1:10" s="167" customFormat="1" ht="12" customHeight="1">
      <c r="A17" s="395" t="s">
        <v>12</v>
      </c>
      <c r="B17" s="749">
        <v>4080.5590000000002</v>
      </c>
      <c r="C17" s="749">
        <v>4028.0747040000001</v>
      </c>
      <c r="D17" s="749">
        <v>5423.2139209999996</v>
      </c>
      <c r="E17" s="749">
        <v>4121</v>
      </c>
      <c r="F17" s="749">
        <v>4086.3275199999998</v>
      </c>
      <c r="G17" s="749">
        <v>3252.0893890000002</v>
      </c>
      <c r="J17" s="792"/>
    </row>
    <row r="18" spans="1:10" s="168" customFormat="1" ht="12" customHeight="1">
      <c r="A18" s="405" t="s">
        <v>211</v>
      </c>
      <c r="B18" s="753">
        <v>96.338999999999999</v>
      </c>
      <c r="C18" s="753">
        <v>96.338790000000003</v>
      </c>
      <c r="D18" s="753">
        <v>-5.4059999999999997</v>
      </c>
      <c r="E18" s="753">
        <v>75</v>
      </c>
      <c r="F18" s="753">
        <v>80</v>
      </c>
      <c r="G18" s="753">
        <v>0</v>
      </c>
      <c r="J18" s="792"/>
    </row>
    <row r="19" spans="1:10" s="167" customFormat="1" ht="12" customHeight="1">
      <c r="A19" s="409" t="s">
        <v>694</v>
      </c>
      <c r="B19" s="756">
        <v>13791.637900000002</v>
      </c>
      <c r="C19" s="756">
        <v>13656.778324999999</v>
      </c>
      <c r="D19" s="756">
        <v>12978.760818000004</v>
      </c>
      <c r="E19" s="756">
        <v>14062</v>
      </c>
      <c r="F19" s="756">
        <v>7025.985088000004</v>
      </c>
      <c r="G19" s="756">
        <v>8917.8777460000019</v>
      </c>
      <c r="J19" s="792"/>
    </row>
    <row r="20" spans="1:10" s="167" customFormat="1" ht="12" customHeight="1">
      <c r="A20" s="395" t="s">
        <v>698</v>
      </c>
      <c r="B20" s="757">
        <v>13791.637900000002</v>
      </c>
      <c r="C20" s="757">
        <v>13656.778324999999</v>
      </c>
      <c r="D20" s="757">
        <v>12978.760818000001</v>
      </c>
      <c r="E20" s="757">
        <v>14814</v>
      </c>
      <c r="F20" s="757">
        <v>8585</v>
      </c>
      <c r="G20" s="757">
        <v>9211</v>
      </c>
      <c r="J20" s="792"/>
    </row>
    <row r="21" spans="1:10" s="167" customFormat="1" ht="12" customHeight="1">
      <c r="A21" s="395" t="s">
        <v>697</v>
      </c>
      <c r="B21" s="757">
        <v>0</v>
      </c>
      <c r="C21" s="757">
        <v>0</v>
      </c>
      <c r="D21" s="757">
        <v>0</v>
      </c>
      <c r="E21" s="757">
        <v>-752</v>
      </c>
      <c r="F21" s="757">
        <v>-1559</v>
      </c>
      <c r="G21" s="757">
        <v>-293</v>
      </c>
      <c r="J21" s="792"/>
    </row>
    <row r="22" spans="1:10" s="50" customFormat="1" ht="12" customHeight="1">
      <c r="A22" s="727"/>
      <c r="J22" s="792"/>
    </row>
    <row r="23" spans="1:10" s="163" customFormat="1" ht="12" customHeight="1">
      <c r="A23" s="727" t="s">
        <v>149</v>
      </c>
      <c r="B23" s="420" t="s">
        <v>3</v>
      </c>
      <c r="C23" s="420" t="s">
        <v>3</v>
      </c>
      <c r="D23" s="420" t="s">
        <v>3</v>
      </c>
      <c r="E23" s="420" t="s">
        <v>3</v>
      </c>
      <c r="F23" s="420" t="s">
        <v>3</v>
      </c>
      <c r="G23" s="420" t="s">
        <v>3</v>
      </c>
      <c r="J23" s="792"/>
    </row>
    <row r="24" spans="1:10" s="163" customFormat="1" ht="12" customHeight="1">
      <c r="A24" s="422" t="s">
        <v>1</v>
      </c>
      <c r="B24" s="424" t="s">
        <v>605</v>
      </c>
      <c r="C24" s="741" t="s">
        <v>233</v>
      </c>
      <c r="D24" s="424" t="s">
        <v>761</v>
      </c>
      <c r="E24" s="741" t="s">
        <v>368</v>
      </c>
      <c r="F24" s="741" t="s">
        <v>147</v>
      </c>
      <c r="G24" s="741" t="s">
        <v>131</v>
      </c>
      <c r="J24" s="792"/>
    </row>
    <row r="25" spans="1:10" s="164" customFormat="1" ht="12" customHeight="1">
      <c r="A25" s="425" t="s">
        <v>24</v>
      </c>
      <c r="B25" s="426">
        <v>2264801.0549969999</v>
      </c>
      <c r="C25" s="426">
        <v>2264844.9879970001</v>
      </c>
      <c r="D25" s="426">
        <v>2125958.609348</v>
      </c>
      <c r="E25" s="426">
        <v>1861620</v>
      </c>
      <c r="F25" s="426">
        <v>1823453</v>
      </c>
      <c r="G25" s="426">
        <v>1831699.250828</v>
      </c>
      <c r="J25" s="792"/>
    </row>
    <row r="26" spans="1:10" s="163" customFormat="1" ht="12" customHeight="1">
      <c r="A26" s="427" t="s">
        <v>288</v>
      </c>
      <c r="B26" s="428">
        <v>1297891.5100469999</v>
      </c>
      <c r="C26" s="428">
        <v>1297891.5100469999</v>
      </c>
      <c r="D26" s="429">
        <v>1279259.354336</v>
      </c>
      <c r="E26" s="428">
        <v>1170341</v>
      </c>
      <c r="F26" s="428">
        <v>1114886</v>
      </c>
      <c r="G26" s="428">
        <v>1191634.808282</v>
      </c>
      <c r="J26" s="792"/>
    </row>
    <row r="27" spans="1:10" s="163" customFormat="1" ht="12" customHeight="1">
      <c r="A27" s="427" t="s">
        <v>183</v>
      </c>
      <c r="B27" s="428">
        <v>810959.35391900002</v>
      </c>
      <c r="C27" s="428">
        <v>810959.35391900002</v>
      </c>
      <c r="D27" s="429">
        <v>740035.52974799997</v>
      </c>
      <c r="E27" s="428">
        <v>641914</v>
      </c>
      <c r="F27" s="428">
        <v>590745</v>
      </c>
      <c r="G27" s="428">
        <v>597242.43687600002</v>
      </c>
      <c r="J27" s="792"/>
    </row>
    <row r="28" spans="1:10" s="165" customFormat="1" ht="12" customHeight="1">
      <c r="A28" s="427" t="s">
        <v>30</v>
      </c>
      <c r="B28" s="428">
        <v>127491.84722700001</v>
      </c>
      <c r="C28" s="428">
        <v>128035.11222700001</v>
      </c>
      <c r="D28" s="429">
        <v>114189.64111700001</v>
      </c>
      <c r="E28" s="428">
        <v>111196.157271</v>
      </c>
      <c r="F28" s="428">
        <v>101402.95782</v>
      </c>
      <c r="G28" s="428">
        <v>81275.223597000004</v>
      </c>
      <c r="J28" s="792"/>
    </row>
    <row r="29" spans="1:10" s="163" customFormat="1" ht="12" customHeight="1">
      <c r="A29" s="427" t="s">
        <v>341</v>
      </c>
      <c r="B29" s="428">
        <v>2363517.0990459998</v>
      </c>
      <c r="C29" s="428">
        <v>2363517.0990459998</v>
      </c>
      <c r="D29" s="429">
        <v>2147852.9180910001</v>
      </c>
      <c r="E29" s="428">
        <v>1969557.307605</v>
      </c>
      <c r="F29" s="428">
        <v>1905708</v>
      </c>
      <c r="G29" s="428">
        <v>1635113.3845019999</v>
      </c>
      <c r="J29" s="792"/>
    </row>
    <row r="30" spans="1:10" s="163" customFormat="1" ht="12" customHeight="1">
      <c r="A30" s="430" t="s">
        <v>184</v>
      </c>
      <c r="B30" s="431">
        <v>2472654.54900011</v>
      </c>
      <c r="C30" s="431">
        <v>2472698.4820001102</v>
      </c>
      <c r="D30" s="431">
        <v>2394439.36323989</v>
      </c>
      <c r="E30" s="431">
        <v>2140868.45377518</v>
      </c>
      <c r="F30" s="431">
        <v>2075824</v>
      </c>
      <c r="G30" s="431">
        <v>2140928.2508279998</v>
      </c>
      <c r="J30" s="792"/>
    </row>
    <row r="31" spans="1:10" s="65" customFormat="1" ht="7.5" customHeight="1"/>
    <row r="32" spans="1:10" s="65" customFormat="1" ht="21.75" customHeight="1">
      <c r="A32" s="900" t="s">
        <v>468</v>
      </c>
      <c r="B32" s="900"/>
      <c r="C32" s="900"/>
      <c r="D32" s="900"/>
      <c r="E32" s="900"/>
      <c r="F32" s="900"/>
      <c r="G32" s="900"/>
    </row>
    <row r="33" spans="1:7" s="65" customFormat="1" ht="22.5" customHeight="1"/>
    <row r="34" spans="1:7" s="65" customFormat="1" ht="22.5" customHeight="1"/>
    <row r="35" spans="1:7" s="65" customFormat="1" ht="22.5" customHeight="1"/>
    <row r="36" spans="1:7" s="65" customFormat="1" ht="22.5" customHeight="1"/>
    <row r="37" spans="1:7" s="65" customFormat="1" ht="22.5" customHeight="1"/>
    <row r="38" spans="1:7" s="65" customFormat="1" ht="22.5" customHeight="1"/>
    <row r="39" spans="1:7" s="65" customFormat="1" ht="22.5" customHeight="1"/>
    <row r="40" spans="1:7" s="65" customFormat="1" ht="22.5" customHeight="1"/>
    <row r="41" spans="1:7" ht="22.5" customHeight="1">
      <c r="A41" s="53"/>
      <c r="B41" s="52"/>
      <c r="C41" s="52"/>
      <c r="D41" s="52"/>
      <c r="E41" s="52"/>
      <c r="F41" s="52"/>
      <c r="G41" s="52"/>
    </row>
  </sheetData>
  <mergeCells count="1">
    <mergeCell ref="A32:G32"/>
  </mergeCells>
  <pageMargins left="0.70866141732283472" right="0.70866141732283472" top="0.6692913385826772" bottom="0.39370078740157483" header="0.51181102362204722" footer="0.51181102362204722"/>
  <pageSetup paperSize="9" scale="71" fitToHeight="0" orientation="portrait" r:id="rId1"/>
  <headerFooter scaleWithDoc="0">
    <oddHeader xml:space="preserve">&amp;L&amp;8FACT BOOK DNB - 2Q13&amp;C&amp;8CHAPTER 1&amp;R&amp;8FINANCIAL RESULTS DNB GROUP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7"/>
  <sheetViews>
    <sheetView showGridLines="0" zoomScale="150" zoomScaleNormal="150" zoomScaleSheetLayoutView="110" workbookViewId="0"/>
  </sheetViews>
  <sheetFormatPr baseColWidth="10" defaultColWidth="10.85546875" defaultRowHeight="22.5" customHeight="1"/>
  <cols>
    <col min="1" max="1" width="93.140625" style="64" customWidth="1"/>
    <col min="2" max="7" width="10.42578125" style="64" customWidth="1"/>
    <col min="8" max="8" width="10.85546875" style="64" customWidth="1"/>
    <col min="9" max="9" width="49" style="64" customWidth="1"/>
    <col min="10" max="16" width="10.42578125" style="64" customWidth="1"/>
    <col min="17" max="16384" width="10.85546875" style="64"/>
  </cols>
  <sheetData>
    <row r="1" spans="1:2" ht="22.5" customHeight="1">
      <c r="A1" s="346"/>
    </row>
    <row r="2" spans="1:2" s="873" customFormat="1" ht="22.5" customHeight="1">
      <c r="A2" s="872"/>
    </row>
    <row r="3" spans="1:2" s="653" customFormat="1" ht="18.75" customHeight="1">
      <c r="A3" s="654" t="s">
        <v>821</v>
      </c>
    </row>
    <row r="4" spans="1:2" s="50" customFormat="1" ht="12" customHeight="1"/>
    <row r="5" spans="1:2" s="65" customFormat="1" ht="12" customHeight="1">
      <c r="A5" s="812"/>
    </row>
    <row r="6" spans="1:2" s="65" customFormat="1" ht="12" customHeight="1"/>
    <row r="7" spans="1:2" s="65" customFormat="1" ht="12" customHeight="1"/>
    <row r="8" spans="1:2" s="65" customFormat="1" ht="12" customHeight="1"/>
    <row r="9" spans="1:2" s="65" customFormat="1" ht="12" customHeight="1"/>
    <row r="10" spans="1:2" s="65" customFormat="1" ht="12" customHeight="1">
      <c r="B10" s="64"/>
    </row>
    <row r="11" spans="1:2" s="65" customFormat="1" ht="12" customHeight="1">
      <c r="B11" s="64"/>
    </row>
    <row r="12" spans="1:2" ht="12" customHeight="1">
      <c r="A12" s="53"/>
    </row>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1" ht="12" customHeight="1"/>
    <row r="34" spans="1:1" ht="12" customHeight="1"/>
    <row r="35" spans="1:1" ht="12" customHeight="1"/>
    <row r="36" spans="1:1" ht="12" customHeight="1"/>
    <row r="37" spans="1:1" ht="12" customHeight="1"/>
    <row r="38" spans="1:1" ht="12" customHeight="1"/>
    <row r="39" spans="1:1" ht="12" customHeight="1">
      <c r="A39" s="763"/>
    </row>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spans="1:1" ht="12" customHeight="1"/>
    <row r="66" spans="1:1" ht="12" customHeight="1"/>
    <row r="67" spans="1:1" ht="12" customHeight="1">
      <c r="A67" s="763"/>
    </row>
    <row r="68" spans="1:1" ht="35.1" customHeight="1"/>
    <row r="69" spans="1:1" ht="35.1" customHeight="1"/>
    <row r="70" spans="1:1" ht="35.1" customHeight="1"/>
    <row r="71" spans="1:1" ht="35.1" customHeight="1"/>
    <row r="72" spans="1:1" ht="35.1" customHeight="1"/>
    <row r="73" spans="1:1" ht="35.1" customHeight="1"/>
    <row r="74" spans="1:1" ht="35.1" customHeight="1"/>
    <row r="75" spans="1:1" ht="35.1" customHeight="1"/>
    <row r="76" spans="1:1" ht="35.1" customHeight="1"/>
    <row r="77" spans="1:1" ht="35.1" customHeight="1"/>
    <row r="78" spans="1:1" ht="35.1" customHeight="1"/>
    <row r="79" spans="1:1" ht="35.1" customHeight="1"/>
    <row r="80" spans="1:1"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sheetData>
  <pageMargins left="0.70866141732283472" right="0.70866141732283472" top="0.6692913385826772" bottom="0.39370078740157483" header="0.51181102362204722" footer="0.51181102362204722"/>
  <pageSetup paperSize="9" scale="86" fitToHeight="0" orientation="portrait" r:id="rId1"/>
  <headerFooter scaleWithDoc="0">
    <oddHeader xml:space="preserve">&amp;L&amp;8FACT BOOK DNB - 2Q13&amp;C&amp;8CHAPTER 1&amp;R&amp;8FINANCIAL RESULTS DNB GROUP </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pageSetUpPr fitToPage="1"/>
  </sheetPr>
  <dimension ref="A1:L66"/>
  <sheetViews>
    <sheetView showGridLines="0" zoomScale="150" zoomScaleNormal="150" zoomScaleSheetLayoutView="110" workbookViewId="0"/>
  </sheetViews>
  <sheetFormatPr baseColWidth="10" defaultColWidth="9.140625" defaultRowHeight="9"/>
  <cols>
    <col min="1" max="1" width="2.140625" style="68" customWidth="1"/>
    <col min="2" max="2" width="33.140625" style="68" customWidth="1"/>
    <col min="3" max="11" width="6.42578125" style="69" customWidth="1"/>
    <col min="12" max="16384" width="9.140625" style="68"/>
  </cols>
  <sheetData>
    <row r="1" spans="1:8" s="64" customFormat="1" ht="22.5" customHeight="1">
      <c r="A1" s="346"/>
    </row>
    <row r="2" spans="1:8" s="873" customFormat="1" ht="22.5" customHeight="1">
      <c r="A2" s="872"/>
    </row>
    <row r="3" spans="1:8" s="653" customFormat="1" ht="18.75" customHeight="1">
      <c r="A3" s="652" t="s">
        <v>714</v>
      </c>
    </row>
    <row r="4" spans="1:8" s="50" customFormat="1" ht="12.75" customHeight="1"/>
    <row r="5" spans="1:8" s="72" customFormat="1" ht="11.1" customHeight="1">
      <c r="A5" s="73"/>
      <c r="B5" s="74"/>
      <c r="C5" s="393" t="s">
        <v>380</v>
      </c>
      <c r="D5" s="393" t="s">
        <v>338</v>
      </c>
      <c r="E5" s="393" t="s">
        <v>832</v>
      </c>
      <c r="F5" s="393" t="s">
        <v>833</v>
      </c>
      <c r="G5" s="393" t="s">
        <v>834</v>
      </c>
      <c r="H5" s="393" t="s">
        <v>889</v>
      </c>
    </row>
    <row r="6" spans="1:8" s="221" customFormat="1" ht="12.95" customHeight="1">
      <c r="A6" s="229" t="s">
        <v>38</v>
      </c>
      <c r="B6" s="220"/>
      <c r="C6" s="287"/>
      <c r="D6" s="287"/>
      <c r="E6" s="287"/>
      <c r="F6" s="287"/>
      <c r="G6" s="287"/>
      <c r="H6" s="287"/>
    </row>
    <row r="7" spans="1:8" s="221" customFormat="1" ht="18.95" customHeight="1">
      <c r="A7" s="222">
        <v>1</v>
      </c>
      <c r="B7" s="629" t="s">
        <v>234</v>
      </c>
      <c r="C7" s="356">
        <v>1.2758235664099191</v>
      </c>
      <c r="D7" s="356">
        <v>1.1953659557356697</v>
      </c>
      <c r="E7" s="356">
        <v>1.2169185679921775</v>
      </c>
      <c r="F7" s="356">
        <v>1.18</v>
      </c>
      <c r="G7" s="356">
        <v>1.18</v>
      </c>
      <c r="H7" s="356">
        <v>1.1599999999999999</v>
      </c>
    </row>
    <row r="8" spans="1:8" s="702" customFormat="1" ht="11.1" customHeight="1">
      <c r="A8" s="223">
        <v>2</v>
      </c>
      <c r="B8" s="226" t="s">
        <v>200</v>
      </c>
      <c r="C8" s="703">
        <v>2.3199019603660451</v>
      </c>
      <c r="D8" s="703">
        <v>2.2053460687355626</v>
      </c>
      <c r="E8" s="703">
        <v>2.177018760592131</v>
      </c>
      <c r="F8" s="703">
        <v>2.0099999999999998</v>
      </c>
      <c r="G8" s="703">
        <v>1.98</v>
      </c>
      <c r="H8" s="703">
        <v>1.83</v>
      </c>
    </row>
    <row r="9" spans="1:8" s="221" customFormat="1" ht="11.1" customHeight="1">
      <c r="A9" s="223">
        <v>3</v>
      </c>
      <c r="B9" s="226" t="s">
        <v>201</v>
      </c>
      <c r="C9" s="356">
        <v>-0.23739141879078454</v>
      </c>
      <c r="D9" s="356">
        <v>-0.30026744116729015</v>
      </c>
      <c r="E9" s="356">
        <v>-0.27328981576328071</v>
      </c>
      <c r="F9" s="356">
        <v>-0.13</v>
      </c>
      <c r="G9" s="356">
        <v>-0.11</v>
      </c>
      <c r="H9" s="356">
        <v>0.04</v>
      </c>
    </row>
    <row r="10" spans="1:8" s="221" customFormat="1" ht="12.95" customHeight="1">
      <c r="A10" s="230" t="s">
        <v>39</v>
      </c>
      <c r="B10" s="225"/>
      <c r="C10" s="288"/>
      <c r="D10" s="288"/>
      <c r="E10" s="288"/>
      <c r="F10" s="288"/>
      <c r="G10" s="288"/>
      <c r="H10" s="288"/>
    </row>
    <row r="11" spans="1:8" s="221" customFormat="1" ht="11.1" customHeight="1">
      <c r="A11" s="223">
        <v>4</v>
      </c>
      <c r="B11" s="226" t="s">
        <v>125</v>
      </c>
      <c r="C11" s="357">
        <v>36.554968791671612</v>
      </c>
      <c r="D11" s="357">
        <v>34.93625915493476</v>
      </c>
      <c r="E11" s="357">
        <v>36.383827995315556</v>
      </c>
      <c r="F11" s="357">
        <v>34.701045966317572</v>
      </c>
      <c r="G11" s="357">
        <v>43.959326285774267</v>
      </c>
      <c r="H11" s="357">
        <v>19.459168589351108</v>
      </c>
    </row>
    <row r="12" spans="1:8" s="221" customFormat="1" ht="11.1" customHeight="1">
      <c r="A12" s="223">
        <v>5</v>
      </c>
      <c r="B12" s="226" t="s">
        <v>40</v>
      </c>
      <c r="C12" s="357">
        <v>48.008877925482501</v>
      </c>
      <c r="D12" s="357">
        <v>52.041442780347403</v>
      </c>
      <c r="E12" s="357">
        <v>47.05868632539373</v>
      </c>
      <c r="F12" s="357">
        <v>48.388987522993261</v>
      </c>
      <c r="G12" s="357">
        <v>43.100715311312534</v>
      </c>
      <c r="H12" s="357">
        <v>61.232619691863185</v>
      </c>
    </row>
    <row r="13" spans="1:8" s="221" customFormat="1" ht="11.1" customHeight="1">
      <c r="A13" s="223">
        <v>6</v>
      </c>
      <c r="B13" s="226" t="s">
        <v>112</v>
      </c>
      <c r="C13" s="357">
        <v>11.608561429173648</v>
      </c>
      <c r="D13" s="357">
        <v>10.034674372958037</v>
      </c>
      <c r="E13" s="357">
        <v>12.34417679025792</v>
      </c>
      <c r="F13" s="357">
        <v>11.869530744131616</v>
      </c>
      <c r="G13" s="357">
        <v>15.949179715892503</v>
      </c>
      <c r="H13" s="357">
        <v>6.3195441815165259</v>
      </c>
    </row>
    <row r="14" spans="1:8" s="221" customFormat="1" ht="11.1" customHeight="1">
      <c r="A14" s="223">
        <v>7</v>
      </c>
      <c r="B14" s="226" t="s">
        <v>359</v>
      </c>
      <c r="C14" s="357">
        <v>11.885313489279966</v>
      </c>
      <c r="D14" s="357">
        <v>10.922145487293948</v>
      </c>
      <c r="E14" s="357">
        <v>10.856127493071135</v>
      </c>
      <c r="F14" s="357">
        <v>12.10468987045604</v>
      </c>
      <c r="G14" s="357">
        <v>11.737432854922188</v>
      </c>
      <c r="H14" s="357">
        <v>11.67239651695126</v>
      </c>
    </row>
    <row r="15" spans="1:8" s="223" customFormat="1" ht="11.1" customHeight="1">
      <c r="A15" s="223">
        <v>8</v>
      </c>
      <c r="B15" s="704" t="s">
        <v>126</v>
      </c>
      <c r="C15" s="705">
        <v>131228.69526819998</v>
      </c>
      <c r="D15" s="705">
        <v>128572.05244460001</v>
      </c>
      <c r="E15" s="705">
        <v>123866.18340649999</v>
      </c>
      <c r="F15" s="705">
        <v>118668.65198330001</v>
      </c>
      <c r="G15" s="705">
        <v>116352.95007110001</v>
      </c>
      <c r="H15" s="705">
        <v>114157.6783415</v>
      </c>
    </row>
    <row r="16" spans="1:8" s="702" customFormat="1" ht="11.1" customHeight="1">
      <c r="A16" s="223">
        <v>9</v>
      </c>
      <c r="B16" s="226" t="s">
        <v>127</v>
      </c>
      <c r="C16" s="703">
        <v>1.3894232414257011</v>
      </c>
      <c r="D16" s="703">
        <v>1.1891062415257838</v>
      </c>
      <c r="E16" s="703">
        <v>1.4105237356972176</v>
      </c>
      <c r="F16" s="703">
        <v>1.2754274056115669</v>
      </c>
      <c r="G16" s="703">
        <v>1.6564388434849302</v>
      </c>
      <c r="H16" s="703">
        <v>0.64533238269618076</v>
      </c>
    </row>
    <row r="17" spans="1:8" s="221" customFormat="1" ht="12.95" customHeight="1">
      <c r="A17" s="230" t="s">
        <v>364</v>
      </c>
      <c r="B17" s="225"/>
      <c r="C17" s="288"/>
      <c r="D17" s="288"/>
      <c r="E17" s="288"/>
      <c r="F17" s="288"/>
      <c r="G17" s="288"/>
      <c r="H17" s="288"/>
    </row>
    <row r="18" spans="1:8" s="702" customFormat="1" ht="11.1" customHeight="1">
      <c r="A18" s="223">
        <v>10</v>
      </c>
      <c r="B18" s="226" t="s">
        <v>890</v>
      </c>
      <c r="C18" s="701">
        <v>10.76655191183406</v>
      </c>
      <c r="D18" s="701">
        <v>10.564823500613869</v>
      </c>
      <c r="E18" s="701">
        <v>10.749320167651673</v>
      </c>
      <c r="F18" s="701">
        <v>10.023625127876207</v>
      </c>
      <c r="G18" s="701">
        <v>9.6495647836497724</v>
      </c>
      <c r="H18" s="701">
        <v>9.3473968681133339</v>
      </c>
    </row>
    <row r="19" spans="1:8" s="221" customFormat="1" ht="11.1" customHeight="1">
      <c r="A19" s="223">
        <v>11</v>
      </c>
      <c r="B19" s="226" t="s">
        <v>891</v>
      </c>
      <c r="C19" s="357">
        <v>11.061097981051178</v>
      </c>
      <c r="D19" s="357">
        <v>10.847058754461365</v>
      </c>
      <c r="E19" s="357">
        <v>11.043305003951939</v>
      </c>
      <c r="F19" s="357">
        <v>10.572622829948692</v>
      </c>
      <c r="G19" s="357">
        <v>10.195077004770274</v>
      </c>
      <c r="H19" s="357">
        <v>9.8840218424712809</v>
      </c>
    </row>
    <row r="20" spans="1:8" s="221" customFormat="1" ht="11.1" customHeight="1">
      <c r="A20" s="223">
        <v>12</v>
      </c>
      <c r="B20" s="226" t="s">
        <v>892</v>
      </c>
      <c r="C20" s="357">
        <v>12.366735222708217</v>
      </c>
      <c r="D20" s="357">
        <v>12.138172965937432</v>
      </c>
      <c r="E20" s="357">
        <v>12.556590604136394</v>
      </c>
      <c r="F20" s="357">
        <v>12.197187315687946</v>
      </c>
      <c r="G20" s="357">
        <v>11.82794108996003</v>
      </c>
      <c r="H20" s="357">
        <v>11.805571539314425</v>
      </c>
    </row>
    <row r="21" spans="1:8" s="702" customFormat="1" ht="11.1" customHeight="1">
      <c r="A21" s="223">
        <v>13</v>
      </c>
      <c r="B21" s="226" t="s">
        <v>893</v>
      </c>
      <c r="C21" s="706">
        <v>118269.85922351624</v>
      </c>
      <c r="D21" s="706">
        <v>115613.53877445064</v>
      </c>
      <c r="E21" s="706">
        <v>115627.41742259085</v>
      </c>
      <c r="F21" s="706">
        <v>109493.5</v>
      </c>
      <c r="G21" s="706">
        <v>107726</v>
      </c>
      <c r="H21" s="706">
        <v>105088</v>
      </c>
    </row>
    <row r="22" spans="1:8" s="221" customFormat="1" ht="11.1" customHeight="1">
      <c r="A22" s="223">
        <v>14</v>
      </c>
      <c r="B22" s="226" t="s">
        <v>780</v>
      </c>
      <c r="C22" s="625">
        <v>1098493.3727344952</v>
      </c>
      <c r="D22" s="625">
        <v>1094325.3218355509</v>
      </c>
      <c r="E22" s="625">
        <v>1075671.9087273325</v>
      </c>
      <c r="F22" s="625">
        <v>1092354.2990000001</v>
      </c>
      <c r="G22" s="625">
        <v>1116381.9552000002</v>
      </c>
      <c r="H22" s="625">
        <v>1124248.8100329875</v>
      </c>
    </row>
    <row r="23" spans="1:8" s="221" customFormat="1" ht="12.95" customHeight="1">
      <c r="A23" s="230" t="s">
        <v>326</v>
      </c>
      <c r="B23" s="225"/>
      <c r="C23" s="288"/>
      <c r="D23" s="288"/>
      <c r="E23" s="288"/>
      <c r="F23" s="288"/>
      <c r="G23" s="288"/>
      <c r="H23" s="288"/>
    </row>
    <row r="24" spans="1:8" s="221" customFormat="1" ht="18.95" customHeight="1">
      <c r="A24" s="222">
        <v>15</v>
      </c>
      <c r="B24" s="629" t="s">
        <v>322</v>
      </c>
      <c r="C24" s="356">
        <v>0.2415533315708186</v>
      </c>
      <c r="D24" s="356">
        <v>0.19183733459069177</v>
      </c>
      <c r="E24" s="356">
        <v>0.28842382249078619</v>
      </c>
      <c r="F24" s="356">
        <v>0.20313272483426881</v>
      </c>
      <c r="G24" s="356">
        <v>0.18870033932698357</v>
      </c>
      <c r="H24" s="356">
        <v>0.21627051485762555</v>
      </c>
    </row>
    <row r="25" spans="1:8" s="221" customFormat="1" ht="18.95" customHeight="1">
      <c r="A25" s="222">
        <v>16</v>
      </c>
      <c r="B25" s="629" t="s">
        <v>323</v>
      </c>
      <c r="C25" s="356">
        <v>0.28606972779876483</v>
      </c>
      <c r="D25" s="356">
        <v>0.2295018913030468</v>
      </c>
      <c r="E25" s="356">
        <v>0.36179997841504785</v>
      </c>
      <c r="F25" s="356">
        <v>0.15808055704405574</v>
      </c>
      <c r="G25" s="356">
        <v>0.2121346025250809</v>
      </c>
      <c r="H25" s="356">
        <v>0.24648795537228069</v>
      </c>
    </row>
    <row r="26" spans="1:8" s="221" customFormat="1" ht="18.95" customHeight="1">
      <c r="A26" s="222">
        <v>17</v>
      </c>
      <c r="B26" s="629" t="s">
        <v>324</v>
      </c>
      <c r="C26" s="356">
        <v>1.706</v>
      </c>
      <c r="D26" s="356">
        <v>1.4751000000000001</v>
      </c>
      <c r="E26" s="356">
        <v>1.5</v>
      </c>
      <c r="F26" s="356">
        <v>1.47</v>
      </c>
      <c r="G26" s="356">
        <v>1.45</v>
      </c>
      <c r="H26" s="356">
        <v>1.56</v>
      </c>
    </row>
    <row r="27" spans="1:8" s="221" customFormat="1" ht="18.95" customHeight="1">
      <c r="A27" s="222">
        <v>18</v>
      </c>
      <c r="B27" s="629" t="s">
        <v>325</v>
      </c>
      <c r="C27" s="289">
        <v>23286.482077000001</v>
      </c>
      <c r="D27" s="289">
        <v>19918.195899999999</v>
      </c>
      <c r="E27" s="289">
        <v>19740</v>
      </c>
      <c r="F27" s="289">
        <v>19626</v>
      </c>
      <c r="G27" s="289">
        <v>19260</v>
      </c>
      <c r="H27" s="289">
        <v>20297</v>
      </c>
    </row>
    <row r="28" spans="1:8" s="221" customFormat="1" ht="12.95" customHeight="1">
      <c r="A28" s="230" t="s">
        <v>41</v>
      </c>
      <c r="B28" s="225"/>
      <c r="C28" s="288"/>
      <c r="D28" s="288"/>
      <c r="E28" s="288"/>
      <c r="F28" s="288"/>
      <c r="G28" s="288"/>
      <c r="H28" s="288"/>
    </row>
    <row r="29" spans="1:8" s="221" customFormat="1" ht="18.95" customHeight="1">
      <c r="A29" s="222">
        <v>19</v>
      </c>
      <c r="B29" s="629" t="s">
        <v>327</v>
      </c>
      <c r="C29" s="357">
        <v>74.934078556235619</v>
      </c>
      <c r="D29" s="357">
        <v>67.602451219075462</v>
      </c>
      <c r="E29" s="357">
        <v>62.482830625006024</v>
      </c>
      <c r="F29" s="357">
        <v>64.522548710069643</v>
      </c>
      <c r="G29" s="357">
        <v>65.251260708528079</v>
      </c>
      <c r="H29" s="357">
        <v>62.745696041169985</v>
      </c>
    </row>
    <row r="30" spans="1:8" s="221" customFormat="1" ht="12.95" customHeight="1">
      <c r="A30" s="937" t="s">
        <v>894</v>
      </c>
      <c r="B30" s="938"/>
      <c r="C30" s="288"/>
      <c r="D30" s="288"/>
      <c r="E30" s="288"/>
      <c r="F30" s="288"/>
      <c r="G30" s="288"/>
      <c r="H30" s="288"/>
    </row>
    <row r="31" spans="1:8" s="221" customFormat="1" ht="18.95" customHeight="1">
      <c r="A31" s="222">
        <v>20</v>
      </c>
      <c r="B31" s="629" t="s">
        <v>240</v>
      </c>
      <c r="C31" s="289">
        <v>485.54015456035</v>
      </c>
      <c r="D31" s="289">
        <v>477.96768011932005</v>
      </c>
      <c r="E31" s="289">
        <v>459.08724700311006</v>
      </c>
      <c r="F31" s="289">
        <v>519.93743025686013</v>
      </c>
      <c r="G31" s="289">
        <v>505.87750589332995</v>
      </c>
      <c r="H31" s="289">
        <v>510.45127425625003</v>
      </c>
    </row>
    <row r="32" spans="1:8" s="702" customFormat="1" ht="11.1" customHeight="1">
      <c r="A32" s="227">
        <v>21</v>
      </c>
      <c r="B32" s="226" t="s">
        <v>36</v>
      </c>
      <c r="C32" s="705">
        <v>2748.6378720173502</v>
      </c>
      <c r="D32" s="705">
        <v>2653.24192039632</v>
      </c>
      <c r="E32" s="705">
        <v>2472.6545490001099</v>
      </c>
      <c r="F32" s="705">
        <v>2638.8334296098601</v>
      </c>
      <c r="G32" s="705">
        <v>2632.6582246143303</v>
      </c>
      <c r="H32" s="705">
        <v>2635.4556356722501</v>
      </c>
    </row>
    <row r="33" spans="1:11" s="221" customFormat="1" ht="11.1" customHeight="1">
      <c r="A33" s="227">
        <v>22</v>
      </c>
      <c r="B33" s="226" t="s">
        <v>122</v>
      </c>
      <c r="C33" s="289">
        <v>2570.4940368280004</v>
      </c>
      <c r="D33" s="289">
        <v>2378.6295349519996</v>
      </c>
      <c r="E33" s="289">
        <v>2369.0750199519989</v>
      </c>
      <c r="F33" s="289">
        <v>2415.5547558359995</v>
      </c>
      <c r="G33" s="289">
        <v>2400.1753597110001</v>
      </c>
      <c r="H33" s="289">
        <v>2269.2632606850002</v>
      </c>
    </row>
    <row r="34" spans="1:11" s="221" customFormat="1" ht="11.1" customHeight="1">
      <c r="A34" s="227">
        <v>23</v>
      </c>
      <c r="B34" s="226" t="s">
        <v>42</v>
      </c>
      <c r="C34" s="289">
        <v>1481.9221042263498</v>
      </c>
      <c r="D34" s="289">
        <v>1367.0220567163201</v>
      </c>
      <c r="E34" s="289">
        <v>1270.0665239451102</v>
      </c>
      <c r="F34" s="289">
        <v>1363.3703041898598</v>
      </c>
      <c r="G34" s="289">
        <v>1359.86180823533</v>
      </c>
      <c r="H34" s="289">
        <v>1316.5188821438801</v>
      </c>
    </row>
    <row r="35" spans="1:11" s="221" customFormat="1" ht="12.95" customHeight="1">
      <c r="A35" s="230" t="s">
        <v>43</v>
      </c>
      <c r="B35" s="225"/>
      <c r="C35" s="288"/>
      <c r="D35" s="288"/>
      <c r="E35" s="288"/>
      <c r="F35" s="288"/>
      <c r="G35" s="288"/>
      <c r="H35" s="288"/>
    </row>
    <row r="36" spans="1:11" s="221" customFormat="1" ht="11.1" customHeight="1">
      <c r="A36" s="223">
        <v>24</v>
      </c>
      <c r="B36" s="224" t="s">
        <v>44</v>
      </c>
      <c r="C36" s="289">
        <v>12550</v>
      </c>
      <c r="D36" s="289">
        <v>12962</v>
      </c>
      <c r="E36" s="289">
        <v>13291</v>
      </c>
      <c r="F36" s="289">
        <v>13426</v>
      </c>
      <c r="G36" s="289">
        <v>13591.619999999999</v>
      </c>
      <c r="H36" s="289">
        <v>13635</v>
      </c>
    </row>
    <row r="37" spans="1:11" s="221" customFormat="1" ht="12.95" customHeight="1">
      <c r="A37" s="230" t="s">
        <v>210</v>
      </c>
      <c r="B37" s="225"/>
      <c r="C37" s="288"/>
      <c r="D37" s="288"/>
      <c r="E37" s="288"/>
      <c r="F37" s="288"/>
      <c r="G37" s="288"/>
      <c r="H37" s="288"/>
    </row>
    <row r="38" spans="1:11" s="221" customFormat="1" ht="11.1" customHeight="1">
      <c r="A38" s="223">
        <v>25</v>
      </c>
      <c r="B38" s="226" t="s">
        <v>45</v>
      </c>
      <c r="C38" s="626">
        <v>1628798.8610000003</v>
      </c>
      <c r="D38" s="626">
        <v>1628798.8610000003</v>
      </c>
      <c r="E38" s="626">
        <v>1628798.8610000003</v>
      </c>
      <c r="F38" s="627">
        <v>1628798.8610000003</v>
      </c>
      <c r="G38" s="627">
        <v>1628798.8610000003</v>
      </c>
      <c r="H38" s="627">
        <v>1628798.861</v>
      </c>
    </row>
    <row r="39" spans="1:11" s="221" customFormat="1" ht="11.1" customHeight="1">
      <c r="A39" s="223">
        <v>26</v>
      </c>
      <c r="B39" s="226" t="s">
        <v>46</v>
      </c>
      <c r="C39" s="626">
        <v>1628798.8610000003</v>
      </c>
      <c r="D39" s="626">
        <v>1628798.8610000003</v>
      </c>
      <c r="E39" s="626">
        <v>1628798.8610000003</v>
      </c>
      <c r="F39" s="627">
        <v>1628798.8610000003</v>
      </c>
      <c r="G39" s="627">
        <v>1628798.8610000003</v>
      </c>
      <c r="H39" s="627">
        <v>1628798.8610000003</v>
      </c>
    </row>
    <row r="40" spans="1:11" s="221" customFormat="1" ht="11.1" customHeight="1">
      <c r="A40" s="223">
        <v>27</v>
      </c>
      <c r="B40" s="226" t="s">
        <v>47</v>
      </c>
      <c r="C40" s="356">
        <v>2.3317838266833117</v>
      </c>
      <c r="D40" s="356">
        <v>1.9550256083545203</v>
      </c>
      <c r="E40" s="356">
        <v>2.3608298983272702</v>
      </c>
      <c r="F40" s="356">
        <v>2.1744960553395138</v>
      </c>
      <c r="G40" s="356">
        <v>2.8375477208045035</v>
      </c>
      <c r="H40" s="356">
        <v>1.1024223660160988</v>
      </c>
    </row>
    <row r="41" spans="1:11" s="702" customFormat="1" ht="11.1" customHeight="1">
      <c r="A41" s="223">
        <v>28</v>
      </c>
      <c r="B41" s="868" t="s">
        <v>370</v>
      </c>
      <c r="C41" s="703">
        <v>2.3359697333432745</v>
      </c>
      <c r="D41" s="703">
        <v>1.9491690045504231</v>
      </c>
      <c r="E41" s="703">
        <v>2.3582403618395595</v>
      </c>
      <c r="F41" s="703">
        <v>2.1744960553395138</v>
      </c>
      <c r="G41" s="703">
        <v>2.7808925043686621</v>
      </c>
      <c r="H41" s="703">
        <v>1.1024229806221424</v>
      </c>
    </row>
    <row r="42" spans="1:11" s="221" customFormat="1" ht="11.1" customHeight="1">
      <c r="A42" s="223">
        <v>29</v>
      </c>
      <c r="B42" s="226" t="s">
        <v>369</v>
      </c>
      <c r="C42" s="290">
        <v>0</v>
      </c>
      <c r="D42" s="290">
        <v>0</v>
      </c>
      <c r="E42" s="290">
        <v>0</v>
      </c>
      <c r="F42" s="290">
        <v>0</v>
      </c>
      <c r="G42" s="290">
        <v>0</v>
      </c>
      <c r="H42" s="290">
        <v>0</v>
      </c>
      <c r="I42" s="833"/>
      <c r="J42" s="833"/>
      <c r="K42" s="833"/>
    </row>
    <row r="43" spans="1:11" s="221" customFormat="1" ht="11.1" customHeight="1">
      <c r="A43" s="223">
        <v>30</v>
      </c>
      <c r="B43" s="226" t="s">
        <v>48</v>
      </c>
      <c r="C43" s="357">
        <v>5.0040487354763332</v>
      </c>
      <c r="D43" s="357">
        <v>21.661931818181817</v>
      </c>
      <c r="E43" s="357">
        <v>0.21352313167260595</v>
      </c>
      <c r="F43" s="357">
        <v>22.559079770811373</v>
      </c>
      <c r="G43" s="357">
        <v>-17.176095422428464</v>
      </c>
      <c r="H43" s="357">
        <v>25.021349274124695</v>
      </c>
      <c r="I43" s="833"/>
      <c r="J43" s="833"/>
      <c r="K43" s="833"/>
    </row>
    <row r="44" spans="1:11" s="221" customFormat="1" ht="11.1" customHeight="1">
      <c r="A44" s="223">
        <v>31</v>
      </c>
      <c r="B44" s="226" t="s">
        <v>114</v>
      </c>
      <c r="C44" s="290">
        <v>0</v>
      </c>
      <c r="D44" s="290">
        <v>0</v>
      </c>
      <c r="E44" s="290">
        <v>0</v>
      </c>
      <c r="F44" s="290">
        <v>0</v>
      </c>
      <c r="G44" s="290">
        <v>0</v>
      </c>
      <c r="H44" s="290">
        <v>0</v>
      </c>
      <c r="I44" s="833"/>
      <c r="J44" s="833"/>
      <c r="K44" s="833"/>
    </row>
    <row r="45" spans="1:11" s="702" customFormat="1" ht="11.1" customHeight="1">
      <c r="A45" s="223">
        <v>32</v>
      </c>
      <c r="B45" s="226" t="s">
        <v>371</v>
      </c>
      <c r="C45" s="703">
        <v>80.915336300692545</v>
      </c>
      <c r="D45" s="703">
        <v>80.309137633293062</v>
      </c>
      <c r="E45" s="703">
        <v>78.2735365794193</v>
      </c>
      <c r="F45" s="703">
        <v>74.189026387095424</v>
      </c>
      <c r="G45" s="703">
        <v>71.958615468972866</v>
      </c>
      <c r="H45" s="703">
        <v>71.152416090128881</v>
      </c>
    </row>
    <row r="46" spans="1:11" s="221" customFormat="1" ht="11.1" customHeight="1">
      <c r="A46" s="227">
        <v>33</v>
      </c>
      <c r="B46" s="226" t="s">
        <v>49</v>
      </c>
      <c r="C46" s="356">
        <v>87.95</v>
      </c>
      <c r="D46" s="356">
        <v>85.65</v>
      </c>
      <c r="E46" s="356">
        <v>70.400000000000006</v>
      </c>
      <c r="F46" s="356">
        <v>70.25</v>
      </c>
      <c r="G46" s="356">
        <v>58.95</v>
      </c>
      <c r="H46" s="356">
        <v>73.2</v>
      </c>
    </row>
    <row r="47" spans="1:11" s="221" customFormat="1" ht="11.1" customHeight="1">
      <c r="A47" s="227">
        <v>34</v>
      </c>
      <c r="B47" s="226" t="s">
        <v>121</v>
      </c>
      <c r="C47" s="356">
        <v>9.4125791469614484</v>
      </c>
      <c r="D47" s="356">
        <v>10.985450697200475</v>
      </c>
      <c r="E47" s="356">
        <v>7.463191744488257</v>
      </c>
      <c r="F47" s="356">
        <v>8.0765839776416097</v>
      </c>
      <c r="G47" s="356">
        <v>5.2995575977309528</v>
      </c>
      <c r="H47" s="356">
        <v>16.599799098593319</v>
      </c>
    </row>
    <row r="48" spans="1:11" s="221" customFormat="1" ht="11.1" customHeight="1">
      <c r="A48" s="227">
        <v>35</v>
      </c>
      <c r="B48" s="226" t="s">
        <v>50</v>
      </c>
      <c r="C48" s="356">
        <v>1.0869385708682675</v>
      </c>
      <c r="D48" s="356">
        <v>1.0665037942642883</v>
      </c>
      <c r="E48" s="356">
        <v>0.89940998039062026</v>
      </c>
      <c r="F48" s="356">
        <v>0.94690553874446604</v>
      </c>
      <c r="G48" s="356">
        <v>0.81922087599667726</v>
      </c>
      <c r="H48" s="356">
        <v>1.0287774333239428</v>
      </c>
    </row>
    <row r="49" spans="1:12" s="221" customFormat="1" ht="11.1" customHeight="1">
      <c r="A49" s="228">
        <v>36</v>
      </c>
      <c r="B49" s="628" t="s">
        <v>51</v>
      </c>
      <c r="C49" s="357">
        <v>143.25285982495004</v>
      </c>
      <c r="D49" s="357">
        <v>139.50662244465002</v>
      </c>
      <c r="E49" s="357">
        <v>114.66743981440003</v>
      </c>
      <c r="F49" s="357">
        <v>114.42311998525003</v>
      </c>
      <c r="G49" s="357">
        <v>96.017692855950017</v>
      </c>
      <c r="H49" s="357">
        <v>119.2280766252</v>
      </c>
      <c r="I49" s="790"/>
    </row>
    <row r="50" spans="1:12" s="75" customFormat="1" ht="7.5" customHeight="1">
      <c r="A50" s="76"/>
      <c r="B50" s="77"/>
      <c r="C50" s="78"/>
      <c r="D50" s="78"/>
      <c r="E50" s="78"/>
      <c r="F50" s="78"/>
      <c r="G50" s="78"/>
      <c r="H50" s="78"/>
      <c r="I50" s="80"/>
      <c r="J50" s="80"/>
      <c r="K50" s="80"/>
    </row>
    <row r="51" spans="1:12" s="379" customFormat="1" ht="12.75" customHeight="1">
      <c r="A51" s="927" t="s">
        <v>895</v>
      </c>
      <c r="B51" s="927"/>
      <c r="C51" s="927"/>
      <c r="D51" s="927"/>
      <c r="E51" s="927"/>
      <c r="F51" s="927"/>
      <c r="G51" s="927"/>
      <c r="H51" s="927"/>
      <c r="I51" s="927"/>
      <c r="J51" s="927"/>
      <c r="K51" s="927"/>
    </row>
    <row r="52" spans="1:12" s="379" customFormat="1" ht="12.75" customHeight="1">
      <c r="A52" s="367"/>
      <c r="B52" s="378"/>
      <c r="C52" s="378"/>
      <c r="D52" s="378"/>
      <c r="E52" s="378"/>
      <c r="F52" s="378"/>
    </row>
    <row r="53" spans="1:12" s="379" customFormat="1" ht="12.75" customHeight="1">
      <c r="A53" s="869" t="s">
        <v>695</v>
      </c>
      <c r="B53" s="864"/>
      <c r="C53" s="864"/>
      <c r="D53" s="864"/>
      <c r="E53" s="864"/>
      <c r="F53" s="864"/>
      <c r="G53" s="864"/>
      <c r="H53" s="864"/>
      <c r="I53" s="864"/>
      <c r="J53" s="864"/>
      <c r="K53" s="864"/>
      <c r="L53" s="864"/>
    </row>
    <row r="54" spans="1:12" s="379" customFormat="1" ht="12.75" customHeight="1">
      <c r="A54" s="367"/>
      <c r="B54" s="378"/>
      <c r="C54" s="378"/>
      <c r="D54" s="378"/>
      <c r="E54" s="378"/>
      <c r="F54" s="378"/>
    </row>
    <row r="55" spans="1:12" s="379" customFormat="1" ht="12.75" customHeight="1">
      <c r="A55" s="367"/>
      <c r="B55" s="378"/>
      <c r="C55" s="378"/>
      <c r="D55" s="378"/>
      <c r="E55" s="378"/>
      <c r="F55" s="378"/>
    </row>
    <row r="56" spans="1:12" s="379" customFormat="1" ht="12.75" customHeight="1">
      <c r="A56" s="367"/>
      <c r="B56" s="378"/>
      <c r="C56" s="378"/>
      <c r="D56" s="378"/>
      <c r="E56" s="378"/>
      <c r="F56" s="378"/>
    </row>
    <row r="57" spans="1:12" s="379" customFormat="1" ht="12.75" customHeight="1">
      <c r="A57" s="367"/>
      <c r="B57" s="378"/>
      <c r="C57" s="378"/>
      <c r="D57" s="378"/>
      <c r="E57" s="378"/>
      <c r="F57" s="378"/>
    </row>
    <row r="58" spans="1:12" s="379" customFormat="1" ht="12.75" customHeight="1">
      <c r="A58" s="367"/>
      <c r="B58" s="378"/>
      <c r="C58" s="378"/>
      <c r="D58" s="378"/>
      <c r="E58" s="378"/>
      <c r="F58" s="378"/>
    </row>
    <row r="59" spans="1:12" s="379" customFormat="1" ht="12.75" customHeight="1">
      <c r="A59" s="367"/>
      <c r="B59" s="378"/>
      <c r="C59" s="378"/>
      <c r="D59" s="378"/>
      <c r="E59" s="378"/>
      <c r="F59" s="378"/>
    </row>
    <row r="60" spans="1:12" s="75" customFormat="1">
      <c r="C60" s="81"/>
      <c r="D60" s="81"/>
      <c r="E60" s="81"/>
      <c r="F60" s="81"/>
      <c r="G60" s="81"/>
      <c r="H60" s="81"/>
      <c r="I60" s="81"/>
      <c r="J60" s="81"/>
      <c r="K60" s="81"/>
    </row>
    <row r="61" spans="1:12" s="75" customFormat="1">
      <c r="C61" s="81"/>
      <c r="D61" s="81"/>
      <c r="E61" s="81"/>
      <c r="F61" s="81"/>
      <c r="G61" s="81"/>
      <c r="H61" s="81"/>
      <c r="I61" s="81"/>
      <c r="J61" s="81"/>
      <c r="K61" s="81"/>
    </row>
    <row r="62" spans="1:12" s="75" customFormat="1">
      <c r="C62" s="81"/>
      <c r="D62" s="81"/>
      <c r="E62" s="81"/>
      <c r="F62" s="81"/>
      <c r="G62" s="81"/>
      <c r="H62" s="81"/>
      <c r="I62" s="81"/>
      <c r="J62" s="81"/>
      <c r="K62" s="81"/>
    </row>
    <row r="63" spans="1:12" s="75" customFormat="1">
      <c r="C63" s="81"/>
      <c r="D63" s="81"/>
      <c r="E63" s="81"/>
      <c r="F63" s="81"/>
      <c r="G63" s="81"/>
      <c r="H63" s="81"/>
      <c r="I63" s="81"/>
      <c r="J63" s="81"/>
      <c r="K63" s="81"/>
    </row>
    <row r="64" spans="1:12" s="75" customFormat="1">
      <c r="C64" s="81"/>
      <c r="D64" s="81"/>
      <c r="E64" s="81"/>
      <c r="F64" s="81"/>
      <c r="G64" s="81"/>
      <c r="H64" s="81"/>
      <c r="I64" s="81"/>
      <c r="J64" s="81"/>
      <c r="K64" s="81"/>
    </row>
    <row r="65" spans="1:11" s="75" customFormat="1">
      <c r="C65" s="81"/>
      <c r="D65" s="81"/>
      <c r="E65" s="81"/>
      <c r="F65" s="81"/>
      <c r="G65" s="81"/>
      <c r="H65" s="81"/>
      <c r="I65" s="81"/>
      <c r="J65" s="81"/>
      <c r="K65" s="81"/>
    </row>
    <row r="66" spans="1:11" s="75" customFormat="1">
      <c r="A66" s="68"/>
      <c r="B66" s="68"/>
      <c r="C66" s="69"/>
      <c r="D66" s="69"/>
      <c r="E66" s="69"/>
      <c r="F66" s="69"/>
      <c r="G66" s="69"/>
      <c r="H66" s="69"/>
      <c r="I66" s="69"/>
      <c r="J66" s="69"/>
      <c r="K66" s="69"/>
    </row>
  </sheetData>
  <mergeCells count="2">
    <mergeCell ref="A30:B30"/>
    <mergeCell ref="A51:K51"/>
  </mergeCells>
  <phoneticPr fontId="0" type="noConversion"/>
  <hyperlinks>
    <hyperlink ref="A53:B53" location="'12.3'!A1" display="For definitions of selected key figures, see page 12.3."/>
  </hyperlinks>
  <pageMargins left="0.70866141732283472" right="0.70866141732283472" top="0.6692913385826772" bottom="0.39370078740157483" header="0.51181102362204722" footer="0.51181102362204722"/>
  <pageSetup paperSize="9" scale="87" fitToHeight="0" orientation="portrait" r:id="rId1"/>
  <headerFooter scaleWithDoc="0">
    <oddHeader xml:space="preserve">&amp;L&amp;8FACT BOOK DNB - 2Q13&amp;C&amp;8CHAPTER 1&amp;R&amp;8FINANCIAL RESULTS DNB GROUP </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zoomScale="150" zoomScaleNormal="150" zoomScaleSheetLayoutView="110" workbookViewId="0"/>
  </sheetViews>
  <sheetFormatPr baseColWidth="10" defaultColWidth="9.140625" defaultRowHeight="9"/>
  <cols>
    <col min="1" max="1" width="2.140625" style="68" customWidth="1"/>
    <col min="2" max="2" width="49.85546875" style="68" customWidth="1"/>
    <col min="3" max="7" width="6.85546875" style="69" customWidth="1"/>
    <col min="8" max="8" width="6.85546875" style="68" customWidth="1"/>
    <col min="9" max="16384" width="9.140625" style="68"/>
  </cols>
  <sheetData>
    <row r="1" spans="1:8" s="64" customFormat="1" ht="22.5" customHeight="1">
      <c r="A1" s="346"/>
    </row>
    <row r="2" spans="1:8" s="873" customFormat="1" ht="22.5" customHeight="1">
      <c r="A2" s="872"/>
    </row>
    <row r="3" spans="1:8" s="653" customFormat="1" ht="18.75" customHeight="1">
      <c r="A3" s="652" t="s">
        <v>715</v>
      </c>
    </row>
    <row r="4" spans="1:8" s="50" customFormat="1" ht="12.75" customHeight="1"/>
    <row r="5" spans="1:8" s="72" customFormat="1" ht="11.1" customHeight="1">
      <c r="A5" s="73"/>
      <c r="B5" s="74"/>
      <c r="C5" s="624" t="s">
        <v>605</v>
      </c>
      <c r="D5" s="630" t="s">
        <v>233</v>
      </c>
      <c r="E5" s="624" t="s">
        <v>761</v>
      </c>
      <c r="F5" s="630" t="s">
        <v>368</v>
      </c>
      <c r="G5" s="630" t="s">
        <v>147</v>
      </c>
      <c r="H5" s="630" t="s">
        <v>131</v>
      </c>
    </row>
    <row r="6" spans="1:8" s="221" customFormat="1" ht="12.95" customHeight="1">
      <c r="A6" s="229" t="s">
        <v>38</v>
      </c>
      <c r="B6" s="220"/>
      <c r="C6" s="287"/>
      <c r="D6" s="287"/>
      <c r="E6" s="287"/>
      <c r="F6" s="287"/>
      <c r="G6" s="287"/>
      <c r="H6" s="287"/>
    </row>
    <row r="7" spans="1:8" s="221" customFormat="1" ht="11.1" customHeight="1">
      <c r="A7" s="223">
        <v>1</v>
      </c>
      <c r="B7" s="224" t="s">
        <v>234</v>
      </c>
      <c r="C7" s="356">
        <v>1.1843889336735034</v>
      </c>
      <c r="D7" s="356">
        <v>1.1843889336735034</v>
      </c>
      <c r="E7" s="356">
        <v>1.1200000000000001</v>
      </c>
      <c r="F7" s="356">
        <v>1.1499999999999999</v>
      </c>
      <c r="G7" s="356">
        <v>1.1499999999999999</v>
      </c>
      <c r="H7" s="356">
        <v>1.04</v>
      </c>
    </row>
    <row r="8" spans="1:8" s="221" customFormat="1" ht="11.1" customHeight="1">
      <c r="A8" s="223">
        <v>2</v>
      </c>
      <c r="B8" s="224" t="s">
        <v>200</v>
      </c>
      <c r="C8" s="356">
        <v>2.0004436007797799</v>
      </c>
      <c r="D8" s="356">
        <v>2.0004436007797799</v>
      </c>
      <c r="E8" s="356">
        <v>1.59</v>
      </c>
      <c r="F8" s="356">
        <v>1.61</v>
      </c>
      <c r="G8" s="356">
        <v>1.61</v>
      </c>
      <c r="H8" s="356">
        <v>1.01</v>
      </c>
    </row>
    <row r="9" spans="1:8" s="221" customFormat="1" ht="11.1" customHeight="1">
      <c r="A9" s="223">
        <v>3</v>
      </c>
      <c r="B9" s="224" t="s">
        <v>201</v>
      </c>
      <c r="C9" s="356">
        <v>-0.12140069650907494</v>
      </c>
      <c r="D9" s="356">
        <v>-0.12140069650907494</v>
      </c>
      <c r="E9" s="356">
        <v>0.3</v>
      </c>
      <c r="F9" s="356">
        <v>0.32</v>
      </c>
      <c r="G9" s="356">
        <v>0.28999999999999998</v>
      </c>
      <c r="H9" s="356">
        <v>1.08</v>
      </c>
    </row>
    <row r="10" spans="1:8" s="221" customFormat="1" ht="12.95" customHeight="1">
      <c r="A10" s="230" t="s">
        <v>39</v>
      </c>
      <c r="B10" s="225"/>
      <c r="C10" s="288"/>
      <c r="D10" s="288"/>
      <c r="E10" s="288"/>
      <c r="F10" s="288"/>
      <c r="G10" s="288"/>
      <c r="H10" s="288"/>
    </row>
    <row r="11" spans="1:8" s="221" customFormat="1" ht="11.1" customHeight="1">
      <c r="A11" s="223">
        <v>4</v>
      </c>
      <c r="B11" s="226" t="s">
        <v>125</v>
      </c>
      <c r="C11" s="357">
        <v>34.76019538153168</v>
      </c>
      <c r="D11" s="357">
        <v>34.76019538153168</v>
      </c>
      <c r="E11" s="357">
        <v>39.884154168656586</v>
      </c>
      <c r="F11" s="357">
        <v>40.799999999999997</v>
      </c>
      <c r="G11" s="357">
        <v>39.849092715231983</v>
      </c>
      <c r="H11" s="357">
        <v>36.200000000000003</v>
      </c>
    </row>
    <row r="12" spans="1:8" s="221" customFormat="1" ht="11.1" customHeight="1">
      <c r="A12" s="223">
        <v>5</v>
      </c>
      <c r="B12" s="224" t="s">
        <v>40</v>
      </c>
      <c r="C12" s="357">
        <v>49.075765018914815</v>
      </c>
      <c r="D12" s="357">
        <v>49.525092410144197</v>
      </c>
      <c r="E12" s="357">
        <v>47.116106642703691</v>
      </c>
      <c r="F12" s="357">
        <v>47.6</v>
      </c>
      <c r="G12" s="357">
        <v>48.1</v>
      </c>
      <c r="H12" s="357">
        <v>51.4</v>
      </c>
    </row>
    <row r="13" spans="1:8" s="221" customFormat="1" ht="11.1" customHeight="1">
      <c r="A13" s="223">
        <v>6</v>
      </c>
      <c r="B13" s="224" t="s">
        <v>112</v>
      </c>
      <c r="C13" s="357">
        <v>11.662082720033073</v>
      </c>
      <c r="D13" s="357">
        <v>11.1943531799034</v>
      </c>
      <c r="E13" s="357">
        <v>11.765833512284406</v>
      </c>
      <c r="F13" s="357">
        <v>13.6</v>
      </c>
      <c r="G13" s="357">
        <v>10.567960274243335</v>
      </c>
      <c r="H13" s="357">
        <v>12.4</v>
      </c>
    </row>
    <row r="14" spans="1:8" s="221" customFormat="1" ht="11.1" customHeight="1">
      <c r="A14" s="223">
        <v>7</v>
      </c>
      <c r="B14" s="224" t="s">
        <v>359</v>
      </c>
      <c r="C14" s="357">
        <v>11.549004943925558</v>
      </c>
      <c r="D14" s="357">
        <v>11.081665286223689</v>
      </c>
      <c r="E14" s="357">
        <v>10.365645957819774</v>
      </c>
      <c r="F14" s="357">
        <v>11.1</v>
      </c>
      <c r="G14" s="357">
        <v>0</v>
      </c>
      <c r="H14" s="357">
        <v>0</v>
      </c>
    </row>
    <row r="15" spans="1:8" s="223" customFormat="1" ht="11.1" customHeight="1">
      <c r="A15" s="223">
        <v>8</v>
      </c>
      <c r="B15" s="223" t="s">
        <v>126</v>
      </c>
      <c r="C15" s="289">
        <v>118261.3659506</v>
      </c>
      <c r="D15" s="289">
        <v>121997.02924790001</v>
      </c>
      <c r="E15" s="289">
        <v>110308.89400610002</v>
      </c>
      <c r="F15" s="289">
        <v>103292</v>
      </c>
      <c r="G15" s="289">
        <v>81235.757111271727</v>
      </c>
      <c r="H15" s="289">
        <v>74005</v>
      </c>
    </row>
    <row r="16" spans="1:8" s="221" customFormat="1" ht="11.1" customHeight="1">
      <c r="A16" s="223">
        <v>9</v>
      </c>
      <c r="B16" s="239" t="s">
        <v>127</v>
      </c>
      <c r="C16" s="356">
        <v>1.2457028452344945</v>
      </c>
      <c r="D16" s="356">
        <v>1.23351293472028</v>
      </c>
      <c r="E16" s="356">
        <v>1.2243423120994883</v>
      </c>
      <c r="F16" s="356">
        <v>1.17</v>
      </c>
      <c r="G16" s="356">
        <v>0.8294672888493867</v>
      </c>
      <c r="H16" s="356">
        <v>0.79</v>
      </c>
    </row>
    <row r="17" spans="1:8" s="221" customFormat="1" ht="12.95" customHeight="1">
      <c r="A17" s="230" t="s">
        <v>364</v>
      </c>
      <c r="B17" s="225"/>
      <c r="C17" s="288"/>
      <c r="D17" s="288"/>
      <c r="E17" s="288"/>
      <c r="F17" s="288"/>
      <c r="G17" s="288"/>
      <c r="H17" s="288"/>
    </row>
    <row r="18" spans="1:8" s="702" customFormat="1" ht="11.1" customHeight="1">
      <c r="A18" s="223">
        <v>10</v>
      </c>
      <c r="B18" s="239" t="s">
        <v>764</v>
      </c>
      <c r="C18" s="701">
        <v>10.7</v>
      </c>
      <c r="D18" s="701">
        <v>10.7</v>
      </c>
      <c r="E18" s="701">
        <v>9.4</v>
      </c>
      <c r="F18" s="701">
        <v>9.1999999999999993</v>
      </c>
      <c r="G18" s="701">
        <v>8.5</v>
      </c>
      <c r="H18" s="701">
        <v>5.8</v>
      </c>
    </row>
    <row r="19" spans="1:8" s="702" customFormat="1" ht="11.1" customHeight="1">
      <c r="A19" s="223">
        <v>11</v>
      </c>
      <c r="B19" s="239" t="s">
        <v>253</v>
      </c>
      <c r="C19" s="701">
        <v>11</v>
      </c>
      <c r="D19" s="701">
        <v>11</v>
      </c>
      <c r="E19" s="701">
        <v>9.9</v>
      </c>
      <c r="F19" s="701">
        <v>10.1</v>
      </c>
      <c r="G19" s="701">
        <v>9.3303412802617594</v>
      </c>
      <c r="H19" s="701">
        <v>6.7</v>
      </c>
    </row>
    <row r="20" spans="1:8" s="702" customFormat="1" ht="11.1" customHeight="1">
      <c r="A20" s="223">
        <v>12</v>
      </c>
      <c r="B20" s="239" t="s">
        <v>757</v>
      </c>
      <c r="C20" s="701">
        <v>12.6</v>
      </c>
      <c r="D20" s="701">
        <v>12.6</v>
      </c>
      <c r="E20" s="701">
        <v>11.4</v>
      </c>
      <c r="F20" s="701">
        <v>12.4</v>
      </c>
      <c r="G20" s="701">
        <v>12.145176644504954</v>
      </c>
      <c r="H20" s="701">
        <v>9.5</v>
      </c>
    </row>
    <row r="21" spans="1:8" s="702" customFormat="1" ht="11.1" customHeight="1">
      <c r="A21" s="223">
        <v>13</v>
      </c>
      <c r="B21" s="239" t="s">
        <v>765</v>
      </c>
      <c r="C21" s="705">
        <v>115627</v>
      </c>
      <c r="D21" s="705">
        <v>115627</v>
      </c>
      <c r="E21" s="705">
        <v>104191</v>
      </c>
      <c r="F21" s="705">
        <v>94946</v>
      </c>
      <c r="G21" s="705">
        <v>89553</v>
      </c>
      <c r="H21" s="705">
        <v>70066</v>
      </c>
    </row>
    <row r="22" spans="1:8" s="702" customFormat="1" ht="11.1" customHeight="1">
      <c r="A22" s="223">
        <v>14</v>
      </c>
      <c r="B22" s="239" t="s">
        <v>780</v>
      </c>
      <c r="C22" s="705">
        <v>1075672</v>
      </c>
      <c r="D22" s="705">
        <v>1075672</v>
      </c>
      <c r="E22" s="705">
        <v>1111574</v>
      </c>
      <c r="F22" s="705">
        <v>1028404</v>
      </c>
      <c r="G22" s="705">
        <v>1052566</v>
      </c>
      <c r="H22" s="705">
        <v>1200590</v>
      </c>
    </row>
    <row r="23" spans="1:8" s="221" customFormat="1" ht="12.95" customHeight="1">
      <c r="A23" s="230" t="s">
        <v>326</v>
      </c>
      <c r="B23" s="225"/>
      <c r="C23" s="288"/>
      <c r="D23" s="288"/>
      <c r="E23" s="288"/>
      <c r="F23" s="288"/>
      <c r="G23" s="288"/>
      <c r="H23" s="288"/>
    </row>
    <row r="24" spans="1:8" s="702" customFormat="1" ht="11.1" customHeight="1">
      <c r="A24" s="223">
        <v>15</v>
      </c>
      <c r="B24" s="239" t="s">
        <v>322</v>
      </c>
      <c r="C24" s="703">
        <v>0.22436284320581873</v>
      </c>
      <c r="D24" s="703">
        <v>0.22436284320581873</v>
      </c>
      <c r="E24" s="703">
        <v>0.26565081615059577</v>
      </c>
      <c r="F24" s="703">
        <v>0.36</v>
      </c>
      <c r="G24" s="703">
        <v>0.52606345563088597</v>
      </c>
      <c r="H24" s="703">
        <v>0.25</v>
      </c>
    </row>
    <row r="25" spans="1:8" s="702" customFormat="1" ht="11.1" customHeight="1">
      <c r="A25" s="223">
        <v>16</v>
      </c>
      <c r="B25" s="239" t="s">
        <v>323</v>
      </c>
      <c r="C25" s="703">
        <v>0.24472528737717586</v>
      </c>
      <c r="D25" s="703">
        <v>0.24472528737717586</v>
      </c>
      <c r="E25" s="703">
        <v>0.28443490687644879</v>
      </c>
      <c r="F25" s="703">
        <v>0.26</v>
      </c>
      <c r="G25" s="703">
        <v>0.66871009380530455</v>
      </c>
      <c r="H25" s="703">
        <v>0.33</v>
      </c>
    </row>
    <row r="26" spans="1:8" s="702" customFormat="1" ht="11.1" customHeight="1">
      <c r="A26" s="223">
        <v>17</v>
      </c>
      <c r="B26" s="239" t="s">
        <v>324</v>
      </c>
      <c r="C26" s="703">
        <v>1.5</v>
      </c>
      <c r="D26" s="703">
        <v>1.5</v>
      </c>
      <c r="E26" s="703">
        <v>1.5</v>
      </c>
      <c r="F26" s="703">
        <v>1.55</v>
      </c>
      <c r="G26" s="703">
        <v>1.71</v>
      </c>
      <c r="H26" s="703">
        <v>0.99</v>
      </c>
    </row>
    <row r="27" spans="1:8" s="702" customFormat="1" ht="11.1" customHeight="1">
      <c r="A27" s="223">
        <v>18</v>
      </c>
      <c r="B27" s="226" t="s">
        <v>325</v>
      </c>
      <c r="C27" s="705">
        <v>19740</v>
      </c>
      <c r="D27" s="705">
        <v>19740</v>
      </c>
      <c r="E27" s="705">
        <v>19465</v>
      </c>
      <c r="F27" s="705">
        <v>18409</v>
      </c>
      <c r="G27" s="705">
        <v>19127</v>
      </c>
      <c r="H27" s="705">
        <v>11922</v>
      </c>
    </row>
    <row r="28" spans="1:8" s="221" customFormat="1" ht="12.95" customHeight="1">
      <c r="A28" s="230" t="s">
        <v>41</v>
      </c>
      <c r="B28" s="225"/>
      <c r="C28" s="288"/>
      <c r="D28" s="288"/>
      <c r="E28" s="288"/>
      <c r="F28" s="288"/>
      <c r="G28" s="288"/>
      <c r="H28" s="288"/>
    </row>
    <row r="29" spans="1:8" s="702" customFormat="1" ht="11.1" customHeight="1">
      <c r="A29" s="223">
        <v>19</v>
      </c>
      <c r="B29" s="239" t="s">
        <v>327</v>
      </c>
      <c r="C29" s="701">
        <v>62.482830625006024</v>
      </c>
      <c r="D29" s="701">
        <v>62.482830625006024</v>
      </c>
      <c r="E29" s="701">
        <v>57.848748749788548</v>
      </c>
      <c r="F29" s="701">
        <v>54.8</v>
      </c>
      <c r="G29" s="701">
        <v>52.986974850730327</v>
      </c>
      <c r="H29" s="701">
        <v>50.1</v>
      </c>
    </row>
    <row r="30" spans="1:8" s="221" customFormat="1" ht="12.95" customHeight="1">
      <c r="A30" s="937" t="s">
        <v>894</v>
      </c>
      <c r="B30" s="938"/>
      <c r="C30" s="288"/>
      <c r="D30" s="288"/>
      <c r="E30" s="288"/>
      <c r="F30" s="288"/>
      <c r="G30" s="288"/>
      <c r="H30" s="288"/>
    </row>
    <row r="31" spans="1:8" s="702" customFormat="1" ht="11.1" customHeight="1">
      <c r="A31" s="223">
        <v>20</v>
      </c>
      <c r="B31" s="239" t="s">
        <v>240</v>
      </c>
      <c r="C31" s="705">
        <v>459.08724700311006</v>
      </c>
      <c r="D31" s="705">
        <v>459.08724700311006</v>
      </c>
      <c r="E31" s="705">
        <v>506.11663089188994</v>
      </c>
      <c r="F31" s="705">
        <v>509</v>
      </c>
      <c r="G31" s="705">
        <v>467.96777528635391</v>
      </c>
      <c r="H31" s="705">
        <v>510</v>
      </c>
    </row>
    <row r="32" spans="1:8" s="702" customFormat="1" ht="11.1" customHeight="1">
      <c r="A32" s="227">
        <v>21</v>
      </c>
      <c r="B32" s="239" t="s">
        <v>36</v>
      </c>
      <c r="C32" s="705">
        <v>2472.6433000001102</v>
      </c>
      <c r="D32" s="705">
        <v>2472.6433000001102</v>
      </c>
      <c r="E32" s="705">
        <v>2394.4393632398901</v>
      </c>
      <c r="F32" s="705">
        <v>2141</v>
      </c>
      <c r="G32" s="705">
        <v>2075.8241599163539</v>
      </c>
      <c r="H32" s="705">
        <v>2141</v>
      </c>
    </row>
    <row r="33" spans="1:8" s="702" customFormat="1" ht="11.1" customHeight="1">
      <c r="A33" s="227">
        <v>22</v>
      </c>
      <c r="B33" s="226" t="s">
        <v>122</v>
      </c>
      <c r="C33" s="705">
        <v>2363.5170990459997</v>
      </c>
      <c r="D33" s="705">
        <v>2364</v>
      </c>
      <c r="E33" s="705">
        <v>2147.852918091</v>
      </c>
      <c r="F33" s="705">
        <v>1970</v>
      </c>
      <c r="G33" s="705">
        <v>1905.7076039670001</v>
      </c>
      <c r="H33" s="705">
        <v>1635</v>
      </c>
    </row>
    <row r="34" spans="1:8" s="702" customFormat="1" ht="11.1" customHeight="1">
      <c r="A34" s="227">
        <v>23</v>
      </c>
      <c r="B34" s="239" t="s">
        <v>42</v>
      </c>
      <c r="C34" s="705">
        <v>1270.0665239451102</v>
      </c>
      <c r="D34" s="705">
        <v>1270.0665239451102</v>
      </c>
      <c r="E34" s="705">
        <v>1246.2383345408898</v>
      </c>
      <c r="F34" s="705">
        <v>1151</v>
      </c>
      <c r="G34" s="705">
        <v>1059.1989954853541</v>
      </c>
      <c r="H34" s="705">
        <v>1108</v>
      </c>
    </row>
    <row r="35" spans="1:8" s="221" customFormat="1" ht="12.95" customHeight="1">
      <c r="A35" s="230" t="s">
        <v>43</v>
      </c>
      <c r="B35" s="225"/>
      <c r="C35" s="288"/>
      <c r="D35" s="288"/>
      <c r="E35" s="288"/>
      <c r="F35" s="288"/>
      <c r="G35" s="288"/>
      <c r="H35" s="288"/>
    </row>
    <row r="36" spans="1:8" s="221" customFormat="1" ht="11.1" customHeight="1">
      <c r="A36" s="223">
        <v>24</v>
      </c>
      <c r="B36" s="224" t="s">
        <v>44</v>
      </c>
      <c r="C36" s="289">
        <v>13291</v>
      </c>
      <c r="D36" s="289">
        <v>13291</v>
      </c>
      <c r="E36" s="289">
        <v>13620</v>
      </c>
      <c r="F36" s="289">
        <v>13021</v>
      </c>
      <c r="G36" s="289">
        <v>13317</v>
      </c>
      <c r="H36" s="289">
        <v>14057</v>
      </c>
    </row>
    <row r="37" spans="1:8" s="221" customFormat="1" ht="12.95" customHeight="1">
      <c r="A37" s="230" t="s">
        <v>210</v>
      </c>
      <c r="B37" s="225"/>
      <c r="C37" s="288"/>
      <c r="D37" s="288"/>
      <c r="E37" s="288"/>
      <c r="F37" s="288"/>
      <c r="G37" s="288"/>
      <c r="H37" s="288"/>
    </row>
    <row r="38" spans="1:8" s="702" customFormat="1" ht="11.1" customHeight="1">
      <c r="A38" s="223">
        <v>25</v>
      </c>
      <c r="B38" s="239" t="s">
        <v>45</v>
      </c>
      <c r="C38" s="707">
        <v>1628798.861</v>
      </c>
      <c r="D38" s="707">
        <v>1628798.861</v>
      </c>
      <c r="E38" s="707">
        <v>1628798.861</v>
      </c>
      <c r="F38" s="707">
        <v>1628798.861</v>
      </c>
      <c r="G38" s="707">
        <v>1628798.861</v>
      </c>
      <c r="H38" s="708">
        <v>1332654</v>
      </c>
    </row>
    <row r="39" spans="1:8" s="702" customFormat="1" ht="11.1" customHeight="1">
      <c r="A39" s="223">
        <v>26</v>
      </c>
      <c r="B39" s="239" t="s">
        <v>46</v>
      </c>
      <c r="C39" s="707">
        <v>1628798.8610000003</v>
      </c>
      <c r="D39" s="707">
        <v>1628798.8610000003</v>
      </c>
      <c r="E39" s="707">
        <v>1628798.8610000003</v>
      </c>
      <c r="F39" s="707">
        <v>1628798.861</v>
      </c>
      <c r="G39" s="707">
        <v>1335837.972483871</v>
      </c>
      <c r="H39" s="708">
        <v>1332654</v>
      </c>
    </row>
    <row r="40" spans="1:8" s="702" customFormat="1" ht="11.1" customHeight="1">
      <c r="A40" s="223">
        <v>27</v>
      </c>
      <c r="B40" s="239" t="s">
        <v>47</v>
      </c>
      <c r="C40" s="703">
        <v>8.4750306944980185</v>
      </c>
      <c r="D40" s="703">
        <v>8.3920977011550395</v>
      </c>
      <c r="E40" s="703">
        <v>7.9841883393396911</v>
      </c>
      <c r="F40" s="703">
        <v>8.66</v>
      </c>
      <c r="G40" s="703">
        <v>6.4269455410430369</v>
      </c>
      <c r="H40" s="703">
        <v>6.91</v>
      </c>
    </row>
    <row r="41" spans="1:8" s="702" customFormat="1" ht="11.1" customHeight="1">
      <c r="A41" s="223">
        <v>28</v>
      </c>
      <c r="B41" s="239" t="s">
        <v>370</v>
      </c>
      <c r="C41" s="703">
        <v>8.4158304556884413</v>
      </c>
      <c r="D41" s="703">
        <v>8.3328974623454606</v>
      </c>
      <c r="E41" s="703">
        <v>7.9875139667064126</v>
      </c>
      <c r="F41" s="703">
        <v>8.6199999999999992</v>
      </c>
      <c r="G41" s="703">
        <v>6.3673652125970799</v>
      </c>
      <c r="H41" s="703">
        <v>6.91</v>
      </c>
    </row>
    <row r="42" spans="1:8" s="702" customFormat="1" ht="11.1" customHeight="1">
      <c r="A42" s="223">
        <v>29</v>
      </c>
      <c r="B42" s="239" t="s">
        <v>369</v>
      </c>
      <c r="C42" s="703">
        <v>2.1</v>
      </c>
      <c r="D42" s="703">
        <v>2.1</v>
      </c>
      <c r="E42" s="703">
        <v>2</v>
      </c>
      <c r="F42" s="703">
        <v>4</v>
      </c>
      <c r="G42" s="703">
        <v>1.75</v>
      </c>
      <c r="H42" s="703">
        <v>0</v>
      </c>
    </row>
    <row r="43" spans="1:8" s="702" customFormat="1" ht="11.1" customHeight="1">
      <c r="A43" s="223">
        <v>30</v>
      </c>
      <c r="B43" s="239" t="s">
        <v>48</v>
      </c>
      <c r="C43" s="701">
        <v>23.659854739903299</v>
      </c>
      <c r="D43" s="701">
        <v>23.659854739903299</v>
      </c>
      <c r="E43" s="701">
        <v>-25.157992977453713</v>
      </c>
      <c r="F43" s="701">
        <v>33.9</v>
      </c>
      <c r="G43" s="701">
        <v>144.73478939157565</v>
      </c>
      <c r="H43" s="701">
        <v>-65.5</v>
      </c>
    </row>
    <row r="44" spans="1:8" s="702" customFormat="1" ht="11.1" customHeight="1">
      <c r="A44" s="223">
        <v>31</v>
      </c>
      <c r="B44" s="239" t="s">
        <v>114</v>
      </c>
      <c r="C44" s="703">
        <v>2.9829545454545454</v>
      </c>
      <c r="D44" s="703">
        <v>2.9829545454545494</v>
      </c>
      <c r="E44" s="703">
        <v>3.4158838599487615</v>
      </c>
      <c r="F44" s="703">
        <v>4.8840048840048835</v>
      </c>
      <c r="G44" s="703">
        <v>2.79</v>
      </c>
      <c r="H44" s="703">
        <v>0</v>
      </c>
    </row>
    <row r="45" spans="1:8" s="702" customFormat="1" ht="11.1" customHeight="1">
      <c r="A45" s="223">
        <v>32</v>
      </c>
      <c r="B45" s="239" t="s">
        <v>371</v>
      </c>
      <c r="C45" s="703">
        <v>78.2735365794193</v>
      </c>
      <c r="D45" s="703">
        <v>78.607073772382705</v>
      </c>
      <c r="E45" s="703">
        <v>70.106655800884681</v>
      </c>
      <c r="F45" s="703">
        <v>68.27</v>
      </c>
      <c r="G45" s="703">
        <v>60.56</v>
      </c>
      <c r="H45" s="703">
        <v>57.83</v>
      </c>
    </row>
    <row r="46" spans="1:8" s="702" customFormat="1" ht="11.1" customHeight="1">
      <c r="A46" s="227">
        <v>33</v>
      </c>
      <c r="B46" s="239" t="s">
        <v>49</v>
      </c>
      <c r="C46" s="703">
        <v>70.400000000000006</v>
      </c>
      <c r="D46" s="703">
        <v>70.400000000000006</v>
      </c>
      <c r="E46" s="703">
        <v>58.55</v>
      </c>
      <c r="F46" s="703">
        <v>81.900000000000006</v>
      </c>
      <c r="G46" s="703">
        <v>62.75</v>
      </c>
      <c r="H46" s="703">
        <v>27</v>
      </c>
    </row>
    <row r="47" spans="1:8" s="702" customFormat="1" ht="11.1" customHeight="1">
      <c r="A47" s="227">
        <v>34</v>
      </c>
      <c r="B47" s="239" t="s">
        <v>121</v>
      </c>
      <c r="C47" s="703">
        <v>8.3651875320771385</v>
      </c>
      <c r="D47" s="703">
        <v>8.4484418916856008</v>
      </c>
      <c r="E47" s="703">
        <v>7.3301906255248301</v>
      </c>
      <c r="F47" s="703">
        <v>9.5</v>
      </c>
      <c r="G47" s="703">
        <v>9.8549396657594794</v>
      </c>
      <c r="H47" s="703">
        <v>3.91</v>
      </c>
    </row>
    <row r="48" spans="1:8" s="702" customFormat="1" ht="11.1" customHeight="1">
      <c r="A48" s="227">
        <v>35</v>
      </c>
      <c r="B48" s="239" t="s">
        <v>50</v>
      </c>
      <c r="C48" s="703">
        <v>0.89940998039062026</v>
      </c>
      <c r="D48" s="703">
        <v>0.89559369941504996</v>
      </c>
      <c r="E48" s="703">
        <v>0.83515608227401927</v>
      </c>
      <c r="F48" s="703">
        <v>1.2</v>
      </c>
      <c r="G48" s="703">
        <v>1.04</v>
      </c>
      <c r="H48" s="703">
        <v>0.47</v>
      </c>
    </row>
    <row r="49" spans="1:12" s="702" customFormat="1" ht="11.1" customHeight="1">
      <c r="A49" s="228">
        <v>36</v>
      </c>
      <c r="B49" s="709" t="s">
        <v>51</v>
      </c>
      <c r="C49" s="710">
        <v>114.66743981440001</v>
      </c>
      <c r="D49" s="710">
        <v>114.6674398144</v>
      </c>
      <c r="E49" s="710">
        <v>95.366173311549986</v>
      </c>
      <c r="F49" s="710">
        <v>133.4</v>
      </c>
      <c r="G49" s="710">
        <v>102.20712852775</v>
      </c>
      <c r="H49" s="710">
        <v>36</v>
      </c>
    </row>
    <row r="50" spans="1:12" s="75" customFormat="1" ht="7.5" customHeight="1">
      <c r="A50" s="389"/>
      <c r="B50" s="79"/>
      <c r="C50" s="80"/>
      <c r="D50" s="80"/>
      <c r="E50" s="80"/>
      <c r="F50" s="80"/>
      <c r="G50" s="80"/>
    </row>
    <row r="51" spans="1:12" s="379" customFormat="1" ht="21.75" customHeight="1">
      <c r="A51" s="900" t="s">
        <v>468</v>
      </c>
      <c r="B51" s="900"/>
      <c r="C51" s="900"/>
      <c r="D51" s="900"/>
      <c r="E51" s="900"/>
      <c r="F51" s="900"/>
      <c r="G51" s="900"/>
      <c r="H51" s="900"/>
    </row>
    <row r="52" spans="1:12" s="379" customFormat="1" ht="12.75" customHeight="1">
      <c r="A52" s="367"/>
      <c r="B52" s="378"/>
      <c r="C52" s="378"/>
      <c r="D52" s="378"/>
      <c r="E52" s="378"/>
      <c r="F52" s="378"/>
    </row>
    <row r="53" spans="1:12" s="379" customFormat="1" ht="12.75" customHeight="1">
      <c r="A53" s="869" t="s">
        <v>695</v>
      </c>
      <c r="B53" s="864"/>
      <c r="C53" s="864"/>
      <c r="D53" s="864"/>
      <c r="E53" s="864"/>
      <c r="F53" s="864"/>
      <c r="G53" s="864"/>
      <c r="H53" s="864"/>
      <c r="I53" s="864"/>
      <c r="J53" s="864"/>
      <c r="K53" s="864"/>
      <c r="L53" s="864"/>
    </row>
    <row r="54" spans="1:12" s="75" customFormat="1">
      <c r="C54" s="81"/>
      <c r="D54" s="81"/>
      <c r="E54" s="81"/>
      <c r="F54" s="81"/>
      <c r="G54" s="81"/>
    </row>
    <row r="55" spans="1:12" s="75" customFormat="1">
      <c r="C55" s="81"/>
      <c r="D55" s="81"/>
      <c r="E55" s="81"/>
      <c r="F55" s="81"/>
      <c r="G55" s="81"/>
    </row>
    <row r="56" spans="1:12" s="75" customFormat="1">
      <c r="C56" s="81"/>
      <c r="D56" s="81"/>
      <c r="E56" s="81"/>
      <c r="F56" s="81"/>
      <c r="G56" s="81"/>
    </row>
    <row r="57" spans="1:12" s="75" customFormat="1">
      <c r="C57" s="81"/>
      <c r="D57" s="81"/>
      <c r="E57" s="81"/>
      <c r="F57" s="81"/>
      <c r="G57" s="81"/>
    </row>
    <row r="58" spans="1:12" s="75" customFormat="1">
      <c r="C58" s="81"/>
      <c r="D58" s="81"/>
      <c r="E58" s="81"/>
      <c r="F58" s="81"/>
      <c r="G58" s="81"/>
    </row>
    <row r="59" spans="1:12" s="75" customFormat="1">
      <c r="C59" s="81"/>
      <c r="D59" s="81"/>
      <c r="E59" s="81"/>
      <c r="F59" s="81"/>
      <c r="G59" s="81"/>
    </row>
    <row r="60" spans="1:12" s="75" customFormat="1">
      <c r="C60" s="81"/>
      <c r="D60" s="81"/>
      <c r="E60" s="81"/>
      <c r="F60" s="81"/>
      <c r="G60" s="81"/>
    </row>
    <row r="61" spans="1:12" s="75" customFormat="1">
      <c r="C61" s="81"/>
      <c r="D61" s="81"/>
      <c r="E61" s="81"/>
      <c r="F61" s="81"/>
      <c r="G61" s="81"/>
    </row>
    <row r="62" spans="1:12" s="75" customFormat="1">
      <c r="C62" s="81"/>
      <c r="D62" s="81"/>
      <c r="E62" s="81"/>
      <c r="F62" s="81"/>
      <c r="G62" s="81"/>
    </row>
    <row r="63" spans="1:12" s="75" customFormat="1">
      <c r="C63" s="81"/>
      <c r="D63" s="81"/>
      <c r="E63" s="81"/>
      <c r="F63" s="81"/>
      <c r="G63" s="81"/>
    </row>
    <row r="64" spans="1:12" s="75" customFormat="1">
      <c r="C64" s="81"/>
      <c r="D64" s="81"/>
      <c r="E64" s="81"/>
      <c r="F64" s="81"/>
      <c r="G64" s="81"/>
    </row>
    <row r="65" spans="1:7" s="75" customFormat="1">
      <c r="C65" s="81"/>
      <c r="D65" s="81"/>
      <c r="E65" s="81"/>
      <c r="F65" s="81"/>
      <c r="G65" s="81"/>
    </row>
    <row r="66" spans="1:7" s="75" customFormat="1">
      <c r="C66" s="81"/>
      <c r="D66" s="81"/>
      <c r="E66" s="81"/>
      <c r="F66" s="81"/>
      <c r="G66" s="81"/>
    </row>
    <row r="67" spans="1:7" s="75" customFormat="1">
      <c r="C67" s="81"/>
      <c r="D67" s="81"/>
      <c r="E67" s="81"/>
      <c r="F67" s="81"/>
      <c r="G67" s="81"/>
    </row>
    <row r="68" spans="1:7" s="75" customFormat="1">
      <c r="C68" s="81"/>
      <c r="D68" s="81"/>
      <c r="E68" s="81"/>
      <c r="F68" s="81"/>
      <c r="G68" s="81"/>
    </row>
    <row r="69" spans="1:7" s="75" customFormat="1">
      <c r="C69" s="81"/>
      <c r="D69" s="81"/>
      <c r="E69" s="81"/>
      <c r="F69" s="81"/>
      <c r="G69" s="81"/>
    </row>
    <row r="70" spans="1:7" s="75" customFormat="1">
      <c r="A70" s="68"/>
      <c r="B70" s="68"/>
      <c r="C70" s="69"/>
      <c r="D70" s="69"/>
      <c r="E70" s="69"/>
      <c r="F70" s="69"/>
      <c r="G70" s="69"/>
    </row>
  </sheetData>
  <mergeCells count="2">
    <mergeCell ref="A30:B30"/>
    <mergeCell ref="A51:H51"/>
  </mergeCells>
  <hyperlinks>
    <hyperlink ref="A53:B53" location="'12.3'!A1" display="For definitions of selected key figures, see page 12.3."/>
  </hyperlinks>
  <pageMargins left="0.70866141732283472" right="0.70866141732283472" top="0.6692913385826772" bottom="0.39370078740157483" header="0.51181102362204722" footer="0.51181102362204722"/>
  <pageSetup paperSize="9" scale="68" fitToHeight="0" orientation="portrait" r:id="rId1"/>
  <headerFooter scaleWithDoc="0">
    <oddHeader xml:space="preserve">&amp;L&amp;8FACT BOOK DNB - 2Q13&amp;C&amp;8CHAPTER 1&amp;R&amp;8FINANCIAL RESULTS DNB GROUP </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'5.1'!A3</f>
        <v>5.1  Impairment of loans and guarantees</v>
      </c>
      <c r="D1" s="14"/>
      <c r="E1" s="14"/>
      <c r="G1" s="14"/>
    </row>
    <row r="2" spans="1:8" s="13" customFormat="1" ht="12.75" customHeight="1">
      <c r="D2" s="14"/>
      <c r="E2" s="14"/>
      <c r="G2" s="14"/>
    </row>
    <row r="3" spans="1:8" s="1" customFormat="1" ht="9.9499999999999993" customHeight="1">
      <c r="G3" s="939" t="s">
        <v>152</v>
      </c>
      <c r="H3" s="939"/>
    </row>
    <row r="4" spans="1:8" s="2" customFormat="1" ht="13.5" customHeight="1">
      <c r="A4" s="15" t="s">
        <v>1</v>
      </c>
      <c r="B4" s="16" t="s">
        <v>153</v>
      </c>
      <c r="C4" s="16" t="s">
        <v>150</v>
      </c>
      <c r="D4" s="16" t="s">
        <v>146</v>
      </c>
      <c r="E4" s="16" t="s">
        <v>142</v>
      </c>
      <c r="F4" s="16" t="s">
        <v>133</v>
      </c>
      <c r="G4" s="17" t="s">
        <v>147</v>
      </c>
      <c r="H4" s="17" t="s">
        <v>131</v>
      </c>
    </row>
    <row r="5" spans="1:8" s="2" customFormat="1" ht="13.5" customHeight="1">
      <c r="A5" s="18" t="s">
        <v>119</v>
      </c>
      <c r="B5" s="19"/>
      <c r="C5" s="19"/>
      <c r="D5" s="19"/>
      <c r="E5" s="19"/>
      <c r="F5" s="19"/>
      <c r="G5" s="19"/>
      <c r="H5" s="19"/>
    </row>
    <row r="6" spans="1:8" s="2" customFormat="1" ht="13.5" customHeight="1">
      <c r="A6" s="20" t="s">
        <v>161</v>
      </c>
      <c r="B6" s="10"/>
      <c r="C6" s="11"/>
      <c r="D6" s="21"/>
      <c r="E6" s="21"/>
      <c r="F6" s="21"/>
      <c r="G6" s="10"/>
      <c r="H6" s="10"/>
    </row>
    <row r="7" spans="1:8" s="2" customFormat="1" ht="11.1" customHeight="1">
      <c r="A7" s="22" t="s">
        <v>162</v>
      </c>
      <c r="B7" s="10">
        <f>+'[6]FORDELT PÅ OMRÅDE  30.09.09'!F7+'[6]FORDELT PÅ OMRÅDE  30.09.09'!F8+'[6]FORDELT PÅ OMRÅDE  30.09.09'!F9+'[6]FORDELT PÅ OMRÅDE  30.09.09'!F10+'[6]FORDELT PÅ OMRÅDE  30.09.09'!F11</f>
        <v>44.4</v>
      </c>
      <c r="C7" s="11">
        <f>+'[6]FORDELT PÅ OMRÅDE  30.09.09'!I7+'[6]FORDELT PÅ OMRÅDE  30.09.09'!I8+'[6]FORDELT PÅ OMRÅDE  30.09.09'!I9+'[6]FORDELT PÅ OMRÅDE  30.09.09'!I10+'[6]FORDELT PÅ OMRÅDE  30.09.09'!I11</f>
        <v>99.158000000000001</v>
      </c>
      <c r="D7" s="11">
        <f>+'[6]FORDELT PÅ OMRÅDE  30.09.09'!J7+'[6]FORDELT PÅ OMRÅDE  30.09.09'!J8+'[6]FORDELT PÅ OMRÅDE  30.09.09'!J9+'[6]FORDELT PÅ OMRÅDE  30.09.09'!J10+'[6]FORDELT PÅ OMRÅDE  30.09.09'!J11</f>
        <v>151</v>
      </c>
      <c r="E7" s="11">
        <f>+'[6]FORDELT PÅ OMRÅDE  30.09.09'!K7+'[6]FORDELT PÅ OMRÅDE  30.09.09'!K8+'[6]FORDELT PÅ OMRÅDE  30.09.09'!K9+'[6]FORDELT PÅ OMRÅDE  30.09.09'!K10+'[6]FORDELT PÅ OMRÅDE  30.09.09'!K11</f>
        <v>96.5</v>
      </c>
      <c r="F7" s="11">
        <f>+'[6]FORDELT PÅ OMRÅDE  30.09.09'!L7+'[6]FORDELT PÅ OMRÅDE  30.09.09'!L8+'[6]FORDELT PÅ OMRÅDE  30.09.09'!L9+'[6]FORDELT PÅ OMRÅDE  30.09.09'!L10+'[6]FORDELT PÅ OMRÅDE  30.09.09'!L11</f>
        <v>175.4</v>
      </c>
      <c r="G7" s="10">
        <f>+'[6]FORDELT PÅ OMRÅDE  30.09.09'!G7+'[6]FORDELT PÅ OMRÅDE  30.09.09'!G8+'[6]FORDELT PÅ OMRÅDE  30.09.09'!G9+'[6]FORDELT PÅ OMRÅDE  30.09.09'!G10+'[6]FORDELT PÅ OMRÅDE  30.09.09'!G11</f>
        <v>294.55799999999999</v>
      </c>
      <c r="H7" s="10">
        <f>+'[6]FORDELT PÅ OMRÅDE 3Q08'!G7+'[6]FORDELT PÅ OMRÅDE 3Q08'!G8+'[6]FORDELT PÅ OMRÅDE 3Q08'!G9</f>
        <v>315.53899999999999</v>
      </c>
    </row>
    <row r="8" spans="1:8" s="2" customFormat="1" ht="11.1" customHeight="1">
      <c r="A8" s="23" t="s">
        <v>163</v>
      </c>
      <c r="B8" s="10">
        <f>SUM('[6]FORDELT PÅ OMRÅDE '!F11:F19)</f>
        <v>312.55</v>
      </c>
      <c r="C8" s="11">
        <f>+'[6]FORDELT PÅ OMRÅDE '!I11+'[6]FORDELT PÅ OMRÅDE '!I12+'[6]FORDELT PÅ OMRÅDE '!I13+'[6]FORDELT PÅ OMRÅDE '!I14+'[6]FORDELT PÅ OMRÅDE '!I15+'[6]FORDELT PÅ OMRÅDE '!I16+'[6]FORDELT PÅ OMRÅDE '!I17+'[6]FORDELT PÅ OMRÅDE '!I18+'[6]FORDELT PÅ OMRÅDE '!I19</f>
        <v>56.699999999999996</v>
      </c>
      <c r="D8" s="11">
        <f>+'[6]FORDELT PÅ OMRÅDE '!J11+'[6]FORDELT PÅ OMRÅDE '!J12+'[6]FORDELT PÅ OMRÅDE '!J13+'[6]FORDELT PÅ OMRÅDE '!J14+'[6]FORDELT PÅ OMRÅDE '!J15+'[6]FORDELT PÅ OMRÅDE '!J16+'[6]FORDELT PÅ OMRÅDE '!J17+'[6]FORDELT PÅ OMRÅDE '!J18+'[6]FORDELT PÅ OMRÅDE '!J19</f>
        <v>202.29999999999998</v>
      </c>
      <c r="E8" s="11">
        <f>+'[6]FORDELT PÅ OMRÅDE '!K11+'[6]FORDELT PÅ OMRÅDE '!K12+'[6]FORDELT PÅ OMRÅDE '!K13+'[6]FORDELT PÅ OMRÅDE '!K14+'[6]FORDELT PÅ OMRÅDE '!K15+'[6]FORDELT PÅ OMRÅDE '!K16+'[6]FORDELT PÅ OMRÅDE '!K17+'[6]FORDELT PÅ OMRÅDE '!K18+'[6]FORDELT PÅ OMRÅDE '!K19</f>
        <v>325</v>
      </c>
      <c r="F8" s="11">
        <f>+'[6]FORDELT PÅ OMRÅDE '!L23-'[6]FORDELT PÅ OMRÅDE '!L22-'[6]FORDELT PÅ OMRÅDE '!L21-'[6]FORDELT PÅ OMRÅDE '!L20-'[6]FORDELT PÅ OMRÅDE '!L7-'[6]FORDELT PÅ OMRÅDE '!L8-'[6]FORDELT PÅ OMRÅDE '!L9-'[6]FORDELT PÅ OMRÅDE '!L10</f>
        <v>94.600000000000023</v>
      </c>
      <c r="G8" s="10">
        <f>+D8+C8+B8</f>
        <v>571.54999999999995</v>
      </c>
      <c r="H8" s="10">
        <f>+'[6]FORDELT PÅ OMRÅDE 3Q08'!G16+'[6]FORDELT PÅ OMRÅDE 3Q08'!G17</f>
        <v>172.44900000000001</v>
      </c>
    </row>
    <row r="9" spans="1:8" s="2" customFormat="1" ht="11.1" customHeight="1">
      <c r="A9" s="23" t="s">
        <v>145</v>
      </c>
      <c r="B9" s="10">
        <f>+'[6]FORDELT PÅ OMRÅDE '!F20</f>
        <v>91</v>
      </c>
      <c r="C9" s="11">
        <f>+'[6]FORDELT PÅ OMRÅDE '!I20</f>
        <v>105.3</v>
      </c>
      <c r="D9" s="11">
        <f>+'[6]FORDELT PÅ OMRÅDE '!J20</f>
        <v>101.8</v>
      </c>
      <c r="E9" s="11">
        <f>+'[6]FORDELT PÅ OMRÅDE '!K20</f>
        <v>207.56</v>
      </c>
      <c r="F9" s="11">
        <f>+'[6]FORDELT PÅ OMRÅDE '!L20</f>
        <v>58.4</v>
      </c>
      <c r="G9" s="10">
        <f>+D9+C9+B9</f>
        <v>298.10000000000002</v>
      </c>
      <c r="H9" s="10">
        <f>+'[6]FORDELT PÅ OMRÅDE 3Q08'!G19</f>
        <v>122.54900000000001</v>
      </c>
    </row>
    <row r="10" spans="1:8" s="2" customFormat="1" ht="11.1" customHeight="1">
      <c r="A10" s="22" t="s">
        <v>158</v>
      </c>
      <c r="B10" s="10">
        <f>+'[6]FORDELT PÅ OMRÅDE  30.09.09'!F21+'[6]FORDELT PÅ OMRÅDE  30.09.09'!F22</f>
        <v>27.5</v>
      </c>
      <c r="C10" s="11">
        <f>+'[6]FORDELT PÅ OMRÅDE  30.09.09'!I21+'[6]FORDELT PÅ OMRÅDE  30.09.09'!I22</f>
        <v>30.667999999999999</v>
      </c>
      <c r="D10" s="11">
        <f>+'[6]FORDELT PÅ OMRÅDE  30.09.09'!J21+'[6]FORDELT PÅ OMRÅDE  30.09.09'!J22</f>
        <v>20.6</v>
      </c>
      <c r="E10" s="11">
        <f>+'[6]FORDELT PÅ OMRÅDE  30.09.09'!K21+'[6]FORDELT PÅ OMRÅDE  30.09.09'!K22</f>
        <v>15</v>
      </c>
      <c r="F10" s="11">
        <f>+'[6]FORDELT PÅ OMRÅDE  30.09.09'!L21+'[6]FORDELT PÅ OMRÅDE  30.09.09'!L22</f>
        <v>12.668000000000003</v>
      </c>
      <c r="G10" s="10">
        <f>+'[6]FORDELT PÅ OMRÅDE  30.09.09'!G21+'[6]FORDELT PÅ OMRÅDE  30.09.09'!G22</f>
        <v>78.768000000000001</v>
      </c>
      <c r="H10" s="10">
        <f>+'[6]FORDELT PÅ OMRÅDE 3Q08'!G21+'[6]FORDELT PÅ OMRÅDE 3Q08'!G10</f>
        <v>20.646000000000001</v>
      </c>
    </row>
    <row r="11" spans="1:8" s="8" customFormat="1" ht="15.75" customHeight="1">
      <c r="A11" s="24" t="s">
        <v>154</v>
      </c>
      <c r="B11" s="25"/>
      <c r="C11" s="26"/>
      <c r="D11" s="27"/>
      <c r="E11" s="27"/>
      <c r="F11" s="27"/>
      <c r="G11" s="10"/>
      <c r="H11" s="25"/>
    </row>
    <row r="12" spans="1:8" s="2" customFormat="1" ht="11.1" customHeight="1">
      <c r="A12" s="22" t="s">
        <v>164</v>
      </c>
      <c r="B12" s="10">
        <f>SUM('[6]FORDELT PÅ OMRÅDE '!F25:F26)</f>
        <v>28.4</v>
      </c>
      <c r="C12" s="11">
        <f>+'[6]FORDELT PÅ OMRÅDE '!I25+'[6]FORDELT PÅ OMRÅDE '!I26</f>
        <v>196</v>
      </c>
      <c r="D12" s="11">
        <f>+'[6]FORDELT PÅ OMRÅDE '!J25+'[6]FORDELT PÅ OMRÅDE '!J26</f>
        <v>244.06</v>
      </c>
      <c r="E12" s="11">
        <f>+'[6]FORDELT PÅ OMRÅDE  30.09.09'!K26+'[6]FORDELT PÅ OMRÅDE  30.09.09'!K25</f>
        <v>76.739999999999995</v>
      </c>
      <c r="F12" s="11">
        <f>+'[6]FORDELT PÅ OMRÅDE '!L25+'[6]FORDELT PÅ OMRÅDE '!L26</f>
        <v>82.64</v>
      </c>
      <c r="G12" s="10">
        <f>+D12+C12+B12</f>
        <v>468.46</v>
      </c>
      <c r="H12" s="10">
        <f>+'[6]FORDELT PÅ OMRÅDE 3Q08'!G14+'[6]FORDELT PÅ OMRÅDE 3Q08'!G13</f>
        <v>80.603000000000023</v>
      </c>
    </row>
    <row r="13" spans="1:8" s="2" customFormat="1" ht="11.1" customHeight="1">
      <c r="A13" s="22" t="s">
        <v>151</v>
      </c>
      <c r="B13" s="10">
        <f>+'[6]FORDELT PÅ OMRÅDE '!F27</f>
        <v>243</v>
      </c>
      <c r="C13" s="11">
        <f>+'[6]FORDELT PÅ OMRÅDE '!I27</f>
        <v>201</v>
      </c>
      <c r="D13" s="11">
        <f>+'[6]FORDELT PÅ OMRÅDE '!J27</f>
        <v>-23</v>
      </c>
      <c r="E13" s="11">
        <f>+'[6]FORDELT PÅ OMRÅDE  30.09.09'!K27</f>
        <v>3</v>
      </c>
      <c r="F13" s="11">
        <f>+'[6]FORDELT PÅ OMRÅDE '!L27</f>
        <v>0</v>
      </c>
      <c r="G13" s="10">
        <f>+D13+C13+B13</f>
        <v>421</v>
      </c>
      <c r="H13" s="28">
        <f>+'[6]FORDELT PÅ OMRÅDE 3Q08'!G15</f>
        <v>-1.0541469999999997</v>
      </c>
    </row>
    <row r="14" spans="1:8" s="2" customFormat="1" ht="11.1" customHeight="1">
      <c r="A14" s="22" t="s">
        <v>159</v>
      </c>
      <c r="B14" s="10">
        <f>+'[6]FORDELT PÅ OMRÅDE  30.09.09'!F28</f>
        <v>9</v>
      </c>
      <c r="C14" s="11">
        <f>+'[6]FORDELT PÅ OMRÅDE  30.09.09'!I28+'[6]FORDELT PÅ OMRÅDE  30.09.09'!I29</f>
        <v>15</v>
      </c>
      <c r="D14" s="11">
        <f>+'[6]FORDELT PÅ OMRÅDE  30.09.09'!J28+'[6]FORDELT PÅ OMRÅDE  30.09.09'!J29</f>
        <v>23.799999999999997</v>
      </c>
      <c r="E14" s="11">
        <f>+'[6]FORDELT PÅ OMRÅDE  30.09.09'!K28+'[6]FORDELT PÅ OMRÅDE  30.09.09'!K29</f>
        <v>50.5</v>
      </c>
      <c r="F14" s="11">
        <f>+'[6]FORDELT PÅ OMRÅDE  30.09.09'!L28</f>
        <v>2.5802447859999997</v>
      </c>
      <c r="G14" s="10">
        <f>+'[6]FORDELT PÅ OMRÅDE  30.09.09'!G28</f>
        <v>47.8</v>
      </c>
      <c r="H14" s="28">
        <f>+'[6]FORDELT PÅ OMRÅDE 3Q08'!G18</f>
        <v>6.2485497860000008</v>
      </c>
    </row>
    <row r="15" spans="1:8" s="2" customFormat="1" ht="11.1" customHeight="1">
      <c r="A15" s="22" t="s">
        <v>160</v>
      </c>
      <c r="B15" s="11">
        <f>+'[6]FORDELT PÅ OMRÅDE  30.09.09'!G29</f>
        <v>0</v>
      </c>
      <c r="C15" s="11">
        <f>+'[6]FORDELT PÅ OMRÅDE  30.09.09'!I29</f>
        <v>0</v>
      </c>
      <c r="D15" s="11">
        <f>+'[6]FORDELT PÅ OMRÅDE  30.09.09'!J29</f>
        <v>0</v>
      </c>
      <c r="E15" s="11">
        <f>+'[6]FORDELT PÅ OMRÅDE  30.09.09'!K29</f>
        <v>0</v>
      </c>
      <c r="F15" s="11">
        <f>+'[6]FORDELT PÅ OMRÅDE  30.09.09'!L29</f>
        <v>-28.6</v>
      </c>
      <c r="G15" s="11">
        <v>0</v>
      </c>
      <c r="H15" s="28">
        <f>+'[6]FORDELT PÅ OMRÅDE 3Q08'!G20</f>
        <v>-7.7260000000000026</v>
      </c>
    </row>
    <row r="16" spans="1:8" s="2" customFormat="1" ht="13.5" customHeight="1">
      <c r="A16" s="29" t="s">
        <v>136</v>
      </c>
      <c r="B16" s="11">
        <f>+'[6]FORDELT PÅ OMRÅDE  30.09.09'!F32+'[6]FORDELT PÅ OMRÅDE  30.09.09'!F34</f>
        <v>0</v>
      </c>
      <c r="C16" s="12">
        <f>+'[6]FORDELT PÅ OMRÅDE  30.09.09'!G32+'[6]FORDELT PÅ OMRÅDE  30.09.09'!G34</f>
        <v>5.1369999999999996</v>
      </c>
      <c r="D16" s="11">
        <f>+'[6]FORDELT PÅ OMRÅDE  30.09.09'!H32+'[6]FORDELT PÅ OMRÅDE  30.09.09'!H34</f>
        <v>0</v>
      </c>
      <c r="E16" s="12">
        <f>+'[6]FORDELT PÅ OMRÅDE  30.09.09'!K32+'[6]FORDELT PÅ OMRÅDE  30.09.09'!K34</f>
        <v>18</v>
      </c>
      <c r="F16" s="12">
        <f>+'[6]FORDELT PÅ OMRÅDE  30.09.09'!L32+'[6]FORDELT PÅ OMRÅDE  30.09.09'!L34</f>
        <v>0.46</v>
      </c>
      <c r="G16" s="10">
        <f>+'[6]FORDELT PÅ OMRÅDE  30.09.09'!G32+'[6]FORDELT PÅ OMRÅDE  30.09.09'!G34</f>
        <v>5.1369999999999996</v>
      </c>
      <c r="H16" s="12">
        <f>+'[6]FORDELT PÅ OMRÅDE  30.09.09'!L32+'[6]FORDELT PÅ OMRÅDE  30.09.09'!L34</f>
        <v>0.46</v>
      </c>
    </row>
    <row r="17" spans="1:9" s="2" customFormat="1" ht="13.5" customHeight="1">
      <c r="A17" s="30" t="s">
        <v>137</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92</v>
      </c>
      <c r="B18" s="12">
        <f>+'[6]FORDELT PÅ OMRÅDE '!F31-1</f>
        <v>948</v>
      </c>
      <c r="C18" s="32">
        <f>+'[6]FORDELT PÅ OMRÅDE '!I31</f>
        <v>1143</v>
      </c>
      <c r="D18" s="32">
        <f>+'[6]FORDELT PÅ OMRÅDE '!J31</f>
        <v>487.3</v>
      </c>
      <c r="E18" s="32">
        <f>+'[6]FORDELT PÅ OMRÅDE '!K31</f>
        <v>907</v>
      </c>
      <c r="F18" s="32">
        <f>+'[6]FORDELT PÅ OMRÅDE '!L31</f>
        <v>201</v>
      </c>
      <c r="G18" s="12">
        <f>+D18+C18+B18</f>
        <v>2578.3000000000002</v>
      </c>
      <c r="H18" s="12">
        <v>271</v>
      </c>
    </row>
    <row r="19" spans="1:9" s="5" customFormat="1" ht="13.5" customHeight="1">
      <c r="A19" s="33" t="s">
        <v>91</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138</v>
      </c>
      <c r="B20" s="9"/>
      <c r="C20" s="9"/>
      <c r="D20" s="9"/>
      <c r="E20" s="9"/>
      <c r="F20" s="9"/>
      <c r="G20" s="9"/>
      <c r="H20" s="9"/>
      <c r="I20" s="36"/>
    </row>
    <row r="21" spans="1:9" s="2" customFormat="1" ht="13.5" customHeight="1">
      <c r="A21" s="37" t="s">
        <v>137</v>
      </c>
      <c r="B21" s="10">
        <v>480</v>
      </c>
      <c r="C21" s="10">
        <f>+'[6]FORDELT PÅ OMRÅDE '!I36+'[6]FORDELT PÅ OMRÅDE '!I37</f>
        <v>156</v>
      </c>
      <c r="D21" s="10">
        <f>+'[6]FORDELT PÅ OMRÅDE '!J36+'[6]FORDELT PÅ OMRÅDE '!J37</f>
        <v>286.22797560079999</v>
      </c>
      <c r="E21" s="10">
        <f>+'[6]FORDELT PÅ OMRÅDE '!K36+'[6]FORDELT PÅ OMRÅDE '!K37</f>
        <v>469</v>
      </c>
      <c r="F21" s="10">
        <f>+'[6]FORDELT PÅ OMRÅDE '!L36+'[6]FORDELT PÅ OMRÅDE '!L37</f>
        <v>77</v>
      </c>
      <c r="G21" s="10">
        <f>+D21+C21+B21</f>
        <v>922.22797560079994</v>
      </c>
      <c r="H21" s="10">
        <v>151</v>
      </c>
      <c r="I21" s="36"/>
    </row>
    <row r="22" spans="1:9" s="2" customFormat="1" ht="13.5" customHeight="1">
      <c r="A22" s="38" t="s">
        <v>92</v>
      </c>
      <c r="B22" s="12">
        <f>+'[6]FORDELT PÅ OMRÅDE '!F38</f>
        <v>92.4</v>
      </c>
      <c r="C22" s="12">
        <f>+'[6]FORDELT PÅ OMRÅDE '!I38</f>
        <v>309.7</v>
      </c>
      <c r="D22" s="12">
        <f>+'[6]FORDELT PÅ OMRÅDE '!J38</f>
        <v>103.75893790000001</v>
      </c>
      <c r="E22" s="12">
        <f>+'[6]FORDELT PÅ OMRÅDE '!K38</f>
        <v>146</v>
      </c>
      <c r="F22" s="12">
        <f>+'[6]FORDELT PÅ OMRÅDE '!L38</f>
        <v>49</v>
      </c>
      <c r="G22" s="12">
        <f>+D22+C22+B22</f>
        <v>505.8589379</v>
      </c>
      <c r="H22" s="12">
        <v>64</v>
      </c>
      <c r="I22" s="36"/>
    </row>
    <row r="23" spans="1:9" s="5" customFormat="1" ht="13.5" customHeight="1">
      <c r="A23" s="33" t="s">
        <v>140</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165</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139</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9"/>
  <sheetViews>
    <sheetView showGridLines="0" zoomScale="150" zoomScaleNormal="150" zoomScaleSheetLayoutView="110" workbookViewId="0"/>
  </sheetViews>
  <sheetFormatPr baseColWidth="10" defaultRowHeight="12.75"/>
  <cols>
    <col min="1" max="1" width="6.42578125" style="385" customWidth="1"/>
    <col min="2" max="2" width="86.5703125" style="385" customWidth="1"/>
  </cols>
  <sheetData>
    <row r="1" spans="1:2" s="64" customFormat="1" ht="22.5" customHeight="1">
      <c r="A1" s="383"/>
      <c r="B1" s="384"/>
    </row>
    <row r="2" spans="1:2" s="873" customFormat="1" ht="22.5" customHeight="1">
      <c r="A2" s="874"/>
      <c r="B2" s="875"/>
    </row>
    <row r="3" spans="1:2" s="653" customFormat="1" ht="18.75" customHeight="1">
      <c r="A3" s="652" t="s">
        <v>716</v>
      </c>
    </row>
    <row r="4" spans="1:2" s="50" customFormat="1" ht="12.75" customHeight="1">
      <c r="A4" s="328"/>
      <c r="B4" s="328"/>
    </row>
    <row r="5" spans="1:2" s="381" customFormat="1" ht="15.75" customHeight="1">
      <c r="A5" s="386" t="s">
        <v>495</v>
      </c>
      <c r="B5" s="387" t="s">
        <v>496</v>
      </c>
    </row>
    <row r="6" spans="1:2" s="381" customFormat="1" ht="27" customHeight="1">
      <c r="A6" s="388">
        <v>5</v>
      </c>
      <c r="B6" s="387" t="s">
        <v>497</v>
      </c>
    </row>
    <row r="7" spans="1:2" s="381" customFormat="1" ht="11.25">
      <c r="A7" s="388">
        <v>6</v>
      </c>
      <c r="B7" s="387" t="s">
        <v>498</v>
      </c>
    </row>
    <row r="8" spans="1:2" s="381" customFormat="1" ht="27" customHeight="1">
      <c r="A8" s="388">
        <v>7</v>
      </c>
      <c r="B8" s="387" t="s">
        <v>499</v>
      </c>
    </row>
    <row r="9" spans="1:2" s="381" customFormat="1" ht="15.75" customHeight="1">
      <c r="A9" s="388">
        <v>9</v>
      </c>
      <c r="B9" s="387" t="s">
        <v>500</v>
      </c>
    </row>
    <row r="10" spans="1:2" s="381" customFormat="1" ht="15.75" customHeight="1">
      <c r="A10" s="388">
        <v>20</v>
      </c>
      <c r="B10" s="387" t="s">
        <v>501</v>
      </c>
    </row>
    <row r="11" spans="1:2" s="381" customFormat="1" ht="15.75" customHeight="1">
      <c r="A11" s="388">
        <v>21</v>
      </c>
      <c r="B11" s="387" t="s">
        <v>502</v>
      </c>
    </row>
    <row r="12" spans="1:2" s="381" customFormat="1" ht="15.75" customHeight="1">
      <c r="A12" s="388">
        <v>23</v>
      </c>
      <c r="B12" s="387" t="s">
        <v>503</v>
      </c>
    </row>
    <row r="13" spans="1:2" s="381" customFormat="1" ht="85.5" customHeight="1">
      <c r="A13" s="388">
        <v>25</v>
      </c>
      <c r="B13" s="387" t="s">
        <v>504</v>
      </c>
    </row>
    <row r="14" spans="1:2" s="381" customFormat="1" ht="15.75" customHeight="1">
      <c r="A14" s="388">
        <v>27</v>
      </c>
      <c r="B14" s="387" t="s">
        <v>505</v>
      </c>
    </row>
    <row r="15" spans="1:2" s="381" customFormat="1" ht="15.75" customHeight="1">
      <c r="A15" s="388">
        <v>28</v>
      </c>
      <c r="B15" s="387" t="s">
        <v>506</v>
      </c>
    </row>
    <row r="16" spans="1:2" s="381" customFormat="1" ht="27" customHeight="1">
      <c r="A16" s="388">
        <v>30</v>
      </c>
      <c r="B16" s="387" t="s">
        <v>507</v>
      </c>
    </row>
    <row r="17" spans="1:2" s="381" customFormat="1" ht="15.75" customHeight="1">
      <c r="A17" s="388">
        <v>32</v>
      </c>
      <c r="B17" s="387" t="s">
        <v>508</v>
      </c>
    </row>
    <row r="18" spans="1:2" s="381" customFormat="1" ht="15.75" customHeight="1">
      <c r="A18" s="388">
        <v>34</v>
      </c>
      <c r="B18" s="387" t="s">
        <v>509</v>
      </c>
    </row>
    <row r="19" spans="1:2" s="381" customFormat="1" ht="15.75" customHeight="1">
      <c r="A19" s="388">
        <v>35</v>
      </c>
      <c r="B19" s="387" t="s">
        <v>510</v>
      </c>
    </row>
    <row r="20" spans="1:2" s="381" customFormat="1" ht="15.75" customHeight="1">
      <c r="A20" s="388">
        <v>36</v>
      </c>
      <c r="B20" s="387" t="s">
        <v>511</v>
      </c>
    </row>
    <row r="21" spans="1:2" s="381" customFormat="1" ht="11.25"/>
    <row r="22" spans="1:2" s="381" customFormat="1" ht="11.25"/>
    <row r="23" spans="1:2" s="381" customFormat="1" ht="11.25"/>
    <row r="24" spans="1:2" s="381" customFormat="1" ht="11.25"/>
    <row r="25" spans="1:2" s="381" customFormat="1" ht="11.25"/>
    <row r="26" spans="1:2" s="381" customFormat="1" ht="11.25"/>
    <row r="27" spans="1:2" s="381" customFormat="1" ht="11.25"/>
    <row r="28" spans="1:2" s="381" customFormat="1" ht="11.25"/>
    <row r="29" spans="1:2" s="381" customFormat="1" ht="11.25"/>
    <row r="30" spans="1:2" s="381" customFormat="1" ht="11.25"/>
    <row r="31" spans="1:2" s="381" customFormat="1" ht="11.25"/>
    <row r="32" spans="1:2" s="381" customFormat="1" ht="11.25"/>
    <row r="33" s="381" customFormat="1" ht="11.25"/>
    <row r="34" s="381" customFormat="1" ht="11.25"/>
    <row r="35" s="381" customFormat="1" ht="11.25"/>
    <row r="36" s="381" customFormat="1" ht="11.25"/>
    <row r="37" s="381" customFormat="1" ht="11.25"/>
    <row r="38" s="381" customFormat="1" ht="11.25"/>
    <row r="39" s="381" customFormat="1" ht="11.25"/>
    <row r="40" s="382" customFormat="1"/>
    <row r="41" s="382" customFormat="1"/>
    <row r="42" s="382" customFormat="1"/>
    <row r="43" s="382" customFormat="1"/>
    <row r="44" s="382" customFormat="1"/>
    <row r="45" s="382" customFormat="1"/>
    <row r="46" s="382" customFormat="1"/>
    <row r="47" s="382" customFormat="1"/>
    <row r="48" s="382" customFormat="1"/>
    <row r="49" s="382" customFormat="1"/>
  </sheetData>
  <pageMargins left="0.70866141732283472" right="0.70866141732283472" top="0.6692913385826772" bottom="0.39370078740157483" header="0.51181102362204722" footer="0.51181102362204722"/>
  <pageSetup paperSize="9" scale="95" fitToHeight="0" orientation="portrait" verticalDpi="0" r:id="rId1"/>
  <headerFooter scaleWithDoc="0">
    <oddHeader xml:space="preserve">&amp;L&amp;8FACT BOOK DNB - 2Q13&amp;C&amp;8CHAPTER 1&amp;R&amp;8FINANCIAL RESULTS DNB GROUP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7"/>
  <sheetViews>
    <sheetView showGridLines="0" zoomScale="150" zoomScaleNormal="150" zoomScaleSheetLayoutView="110" workbookViewId="0"/>
  </sheetViews>
  <sheetFormatPr baseColWidth="10" defaultColWidth="10.85546875" defaultRowHeight="22.5" customHeight="1"/>
  <cols>
    <col min="1" max="1" width="93.140625" style="64" customWidth="1"/>
    <col min="2" max="7" width="10.42578125" style="64" customWidth="1"/>
    <col min="8" max="8" width="10.85546875" style="64" customWidth="1"/>
    <col min="9" max="9" width="49" style="64" customWidth="1"/>
    <col min="10" max="16" width="10.42578125" style="64" customWidth="1"/>
    <col min="17" max="16384" width="10.85546875" style="64"/>
  </cols>
  <sheetData>
    <row r="1" spans="1:2" ht="22.5" customHeight="1">
      <c r="A1" s="346"/>
    </row>
    <row r="2" spans="1:2" s="873" customFormat="1" ht="22.5" customHeight="1">
      <c r="A2" s="872"/>
    </row>
    <row r="3" spans="1:2" s="653" customFormat="1" ht="18.75" customHeight="1">
      <c r="A3" s="654" t="s">
        <v>822</v>
      </c>
    </row>
    <row r="4" spans="1:2" s="50" customFormat="1" ht="12" customHeight="1"/>
    <row r="5" spans="1:2" s="65" customFormat="1" ht="12" customHeight="1">
      <c r="A5" s="812"/>
    </row>
    <row r="6" spans="1:2" s="65" customFormat="1" ht="12" customHeight="1"/>
    <row r="7" spans="1:2" s="65" customFormat="1" ht="12" customHeight="1"/>
    <row r="8" spans="1:2" s="65" customFormat="1" ht="12" customHeight="1"/>
    <row r="9" spans="1:2" s="65" customFormat="1" ht="12" customHeight="1"/>
    <row r="10" spans="1:2" s="65" customFormat="1" ht="12" customHeight="1">
      <c r="B10" s="64"/>
    </row>
    <row r="11" spans="1:2" s="65" customFormat="1" ht="12" customHeight="1">
      <c r="B11" s="64"/>
    </row>
    <row r="12" spans="1:2" ht="12" customHeight="1">
      <c r="A12" s="53"/>
    </row>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1" ht="12" customHeight="1"/>
    <row r="34" spans="1:1" ht="12" customHeight="1"/>
    <row r="35" spans="1:1" ht="12" customHeight="1"/>
    <row r="36" spans="1:1" ht="12" customHeight="1"/>
    <row r="37" spans="1:1" ht="12" customHeight="1"/>
    <row r="38" spans="1:1" ht="12" customHeight="1"/>
    <row r="39" spans="1:1" ht="12" customHeight="1">
      <c r="A39" s="763"/>
    </row>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spans="1:1" ht="12" customHeight="1"/>
    <row r="66" spans="1:1" ht="12" customHeight="1"/>
    <row r="67" spans="1:1" ht="12" customHeight="1">
      <c r="A67" s="763"/>
    </row>
    <row r="68" spans="1:1" ht="35.1" customHeight="1"/>
    <row r="69" spans="1:1" ht="35.1" customHeight="1"/>
    <row r="70" spans="1:1" ht="35.1" customHeight="1"/>
    <row r="71" spans="1:1" ht="35.1" customHeight="1"/>
    <row r="72" spans="1:1" ht="35.1" customHeight="1"/>
    <row r="73" spans="1:1" ht="35.1" customHeight="1"/>
    <row r="74" spans="1:1" ht="35.1" customHeight="1"/>
    <row r="75" spans="1:1" ht="35.1" customHeight="1"/>
    <row r="76" spans="1:1" ht="35.1" customHeight="1"/>
    <row r="77" spans="1:1" ht="35.1" customHeight="1"/>
    <row r="78" spans="1:1" ht="35.1" customHeight="1"/>
    <row r="79" spans="1:1" ht="35.1" customHeight="1"/>
    <row r="80" spans="1:1"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sheetData>
  <pageMargins left="0.70866141732283472" right="0.70866141732283472" top="0.6692913385826772" bottom="0.39370078740157483" header="0.51181102362204722" footer="0.51181102362204722"/>
  <pageSetup paperSize="9" scale="86" fitToHeight="0" orientation="portrait" r:id="rId1"/>
  <headerFooter scaleWithDoc="0">
    <oddHeader xml:space="preserve">&amp;L&amp;8FACT BOOK DNB - 2Q13&amp;C&amp;8CHAPTER 1&amp;R&amp;8FINANCIAL RESULTS DNB GROUP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J45"/>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6" width="10.42578125" style="64" customWidth="1"/>
    <col min="17" max="17" width="10.85546875" style="64" customWidth="1"/>
    <col min="18" max="18" width="49" style="64" customWidth="1"/>
    <col min="19" max="25" width="10.42578125" style="64" customWidth="1"/>
    <col min="26" max="16384" width="10.85546875" style="64"/>
  </cols>
  <sheetData>
    <row r="1" spans="1:8" ht="22.5" customHeight="1">
      <c r="A1" s="346"/>
    </row>
    <row r="2" spans="1:8" s="873" customFormat="1" ht="22.5" customHeight="1">
      <c r="A2" s="872"/>
    </row>
    <row r="3" spans="1:8" s="653" customFormat="1" ht="18.75" customHeight="1">
      <c r="A3" s="654" t="s">
        <v>625</v>
      </c>
    </row>
    <row r="4" spans="1:8" s="50" customFormat="1" ht="12" customHeight="1"/>
    <row r="5" spans="1:8" s="167" customFormat="1" ht="13.5" customHeight="1">
      <c r="A5" s="73" t="s">
        <v>1</v>
      </c>
      <c r="B5" s="393" t="s">
        <v>380</v>
      </c>
      <c r="C5" s="393" t="s">
        <v>338</v>
      </c>
      <c r="D5" s="393" t="s">
        <v>832</v>
      </c>
      <c r="E5" s="393" t="s">
        <v>833</v>
      </c>
      <c r="F5" s="393" t="s">
        <v>834</v>
      </c>
      <c r="G5" s="393" t="s">
        <v>835</v>
      </c>
      <c r="H5" s="764"/>
    </row>
    <row r="6" spans="1:8" s="167" customFormat="1" ht="12" customHeight="1">
      <c r="A6" s="395" t="s">
        <v>14</v>
      </c>
      <c r="B6" s="396">
        <v>7480.0530000000008</v>
      </c>
      <c r="C6" s="396">
        <v>6856.9759999999997</v>
      </c>
      <c r="D6" s="396">
        <v>7101.0840000000026</v>
      </c>
      <c r="E6" s="396">
        <v>6827.6929999999993</v>
      </c>
      <c r="F6" s="396">
        <v>6633.7309999999998</v>
      </c>
      <c r="G6" s="396">
        <v>6653.3040000000001</v>
      </c>
      <c r="H6" s="765"/>
    </row>
    <row r="7" spans="1:8" s="169" customFormat="1" ht="12" customHeight="1">
      <c r="A7" s="434" t="s">
        <v>836</v>
      </c>
      <c r="B7" s="397">
        <v>2142.4470000000001</v>
      </c>
      <c r="C7" s="397">
        <v>1851.0820000000001</v>
      </c>
      <c r="D7" s="397">
        <v>1895.9110000000003</v>
      </c>
      <c r="E7" s="397">
        <v>1852.3350000000003</v>
      </c>
      <c r="F7" s="397">
        <v>2012.7090000000001</v>
      </c>
      <c r="G7" s="397">
        <v>1750.3</v>
      </c>
      <c r="H7" s="766"/>
    </row>
    <row r="8" spans="1:8" s="169" customFormat="1" ht="12" customHeight="1">
      <c r="A8" s="434" t="s">
        <v>837</v>
      </c>
      <c r="B8" s="398">
        <v>2167.317</v>
      </c>
      <c r="C8" s="398">
        <v>1830.8009999999999</v>
      </c>
      <c r="D8" s="398">
        <v>2165.3940000000002</v>
      </c>
      <c r="E8" s="398">
        <v>1776.0249999999994</v>
      </c>
      <c r="F8" s="398">
        <v>3190.9100000000003</v>
      </c>
      <c r="G8" s="398">
        <v>-142.82</v>
      </c>
      <c r="H8" s="767"/>
    </row>
    <row r="9" spans="1:8" s="167" customFormat="1" ht="12" customHeight="1">
      <c r="A9" s="399" t="s">
        <v>186</v>
      </c>
      <c r="B9" s="396">
        <v>4309.7640000000001</v>
      </c>
      <c r="C9" s="400">
        <v>3681.8829999999998</v>
      </c>
      <c r="D9" s="400">
        <v>4061.3049999999998</v>
      </c>
      <c r="E9" s="400">
        <v>3628.3599999999983</v>
      </c>
      <c r="F9" s="400">
        <v>5203.6190000000006</v>
      </c>
      <c r="G9" s="400">
        <v>1607.48</v>
      </c>
      <c r="H9" s="768"/>
    </row>
    <row r="10" spans="1:8" s="167" customFormat="1" ht="12" customHeight="1">
      <c r="A10" s="436" t="s">
        <v>123</v>
      </c>
      <c r="B10" s="406">
        <v>11789.817000000001</v>
      </c>
      <c r="C10" s="406">
        <v>10538.859</v>
      </c>
      <c r="D10" s="406">
        <v>11162.389000000003</v>
      </c>
      <c r="E10" s="406">
        <v>10456.052999999998</v>
      </c>
      <c r="F10" s="406">
        <v>11837.35</v>
      </c>
      <c r="G10" s="406">
        <v>8260.7839999999997</v>
      </c>
      <c r="H10" s="765"/>
    </row>
    <row r="11" spans="1:8" s="167" customFormat="1" ht="12" customHeight="1">
      <c r="A11" s="395" t="s">
        <v>175</v>
      </c>
      <c r="B11" s="396">
        <v>5009.9380000000001</v>
      </c>
      <c r="C11" s="400">
        <v>5026.2299999999996</v>
      </c>
      <c r="D11" s="400">
        <v>5219.5910000000003</v>
      </c>
      <c r="E11" s="400">
        <v>5003.9630000000006</v>
      </c>
      <c r="F11" s="400">
        <v>5081.0410000000002</v>
      </c>
      <c r="G11" s="400">
        <v>5069.9889999999996</v>
      </c>
      <c r="H11" s="768"/>
    </row>
    <row r="12" spans="1:8" s="771" customFormat="1" ht="12" customHeight="1">
      <c r="A12" s="399" t="s">
        <v>838</v>
      </c>
      <c r="B12" s="400">
        <v>650.22199999999998</v>
      </c>
      <c r="C12" s="400">
        <v>458.34399999999999</v>
      </c>
      <c r="D12" s="400">
        <v>33.003</v>
      </c>
      <c r="E12" s="400">
        <v>55.615000000000002</v>
      </c>
      <c r="F12" s="400">
        <v>20.940999999999999</v>
      </c>
      <c r="G12" s="400">
        <v>-11.695</v>
      </c>
      <c r="H12" s="768"/>
    </row>
    <row r="13" spans="1:8" s="167" customFormat="1" ht="12" customHeight="1">
      <c r="A13" s="403" t="s">
        <v>174</v>
      </c>
      <c r="B13" s="539">
        <v>0</v>
      </c>
      <c r="C13" s="539">
        <v>0</v>
      </c>
      <c r="D13" s="404">
        <v>202.45600000000002</v>
      </c>
      <c r="E13" s="404">
        <v>85.02</v>
      </c>
      <c r="F13" s="539">
        <v>0</v>
      </c>
      <c r="G13" s="539">
        <v>0</v>
      </c>
      <c r="H13" s="765"/>
    </row>
    <row r="14" spans="1:8" s="167" customFormat="1" ht="12" customHeight="1">
      <c r="A14" s="405" t="s">
        <v>286</v>
      </c>
      <c r="B14" s="406">
        <v>6129.6550000000007</v>
      </c>
      <c r="C14" s="406">
        <v>5054.2840000000006</v>
      </c>
      <c r="D14" s="406">
        <v>5707.3389000000025</v>
      </c>
      <c r="E14" s="406">
        <v>5311.4548999999979</v>
      </c>
      <c r="F14" s="406">
        <v>6735.366</v>
      </c>
      <c r="G14" s="406">
        <v>3202.4897999999994</v>
      </c>
      <c r="H14" s="765"/>
    </row>
    <row r="15" spans="1:8" s="167" customFormat="1" ht="12" customHeight="1">
      <c r="A15" s="407" t="s">
        <v>32</v>
      </c>
      <c r="B15" s="396">
        <v>-9.0630000000000006</v>
      </c>
      <c r="C15" s="396">
        <v>4.3390000000000004</v>
      </c>
      <c r="D15" s="396">
        <v>-64.509</v>
      </c>
      <c r="E15" s="396">
        <v>19.614999999999998</v>
      </c>
      <c r="F15" s="396">
        <v>36.925999999999995</v>
      </c>
      <c r="G15" s="396">
        <v>6.6459999999999999</v>
      </c>
      <c r="H15" s="765"/>
    </row>
    <row r="16" spans="1:8" s="167" customFormat="1" ht="12" customHeight="1">
      <c r="A16" s="403" t="s">
        <v>291</v>
      </c>
      <c r="B16" s="404">
        <v>936.89400000000001</v>
      </c>
      <c r="C16" s="404">
        <v>737.46199999999999</v>
      </c>
      <c r="D16" s="404">
        <v>1189.8050000000001</v>
      </c>
      <c r="E16" s="404">
        <v>521.03599999999994</v>
      </c>
      <c r="F16" s="404">
        <v>684.58499999999981</v>
      </c>
      <c r="G16" s="404">
        <v>783.94</v>
      </c>
      <c r="H16" s="765"/>
    </row>
    <row r="17" spans="1:10" s="167" customFormat="1" ht="12" customHeight="1">
      <c r="A17" s="408" t="s">
        <v>9</v>
      </c>
      <c r="B17" s="406">
        <v>5183.6980000000003</v>
      </c>
      <c r="C17" s="406">
        <v>4321.1610000000001</v>
      </c>
      <c r="D17" s="406">
        <v>4453.0249000000022</v>
      </c>
      <c r="E17" s="406">
        <v>4810.0338999999976</v>
      </c>
      <c r="F17" s="406">
        <v>6087.7070000000003</v>
      </c>
      <c r="G17" s="406">
        <v>2425.1957999999995</v>
      </c>
      <c r="H17" s="765"/>
    </row>
    <row r="18" spans="1:10" s="167" customFormat="1" ht="12" customHeight="1">
      <c r="A18" s="395" t="s">
        <v>12</v>
      </c>
      <c r="B18" s="396">
        <v>1378.8779999999997</v>
      </c>
      <c r="C18" s="396">
        <v>1149.4290000000001</v>
      </c>
      <c r="D18" s="396">
        <v>613.78300000000002</v>
      </c>
      <c r="E18" s="396">
        <v>1269.4380000000001</v>
      </c>
      <c r="F18" s="396">
        <v>1565.8489999999999</v>
      </c>
      <c r="G18" s="396">
        <v>631.48800000000006</v>
      </c>
      <c r="H18" s="765"/>
    </row>
    <row r="19" spans="1:10" s="168" customFormat="1" ht="12" customHeight="1">
      <c r="A19" s="405" t="s">
        <v>211</v>
      </c>
      <c r="B19" s="402">
        <v>-6.8179999999999996</v>
      </c>
      <c r="C19" s="402">
        <v>9.5299999999999994</v>
      </c>
      <c r="D19" s="402">
        <v>4.2160000000000002</v>
      </c>
      <c r="E19" s="539">
        <v>0</v>
      </c>
      <c r="F19" s="402">
        <v>92.132000000000005</v>
      </c>
      <c r="G19" s="539">
        <v>0</v>
      </c>
      <c r="H19" s="769"/>
    </row>
    <row r="20" spans="1:10" s="167" customFormat="1" ht="12" customHeight="1">
      <c r="A20" s="409" t="s">
        <v>10</v>
      </c>
      <c r="B20" s="410">
        <v>3798.0020000000004</v>
      </c>
      <c r="C20" s="410">
        <v>3181.2620000000002</v>
      </c>
      <c r="D20" s="410">
        <v>3843.4579000000022</v>
      </c>
      <c r="E20" s="410">
        <v>3540.5968999999977</v>
      </c>
      <c r="F20" s="410">
        <v>4613.99</v>
      </c>
      <c r="G20" s="410">
        <v>1793.7087999999994</v>
      </c>
      <c r="H20" s="770"/>
    </row>
    <row r="21" spans="1:10" s="65" customFormat="1" ht="7.5" customHeight="1"/>
    <row r="22" spans="1:10" s="65" customFormat="1" ht="12.75" customHeight="1">
      <c r="A22" s="900" t="s">
        <v>720</v>
      </c>
      <c r="B22" s="900"/>
      <c r="C22" s="900"/>
      <c r="D22" s="900"/>
      <c r="E22" s="900"/>
      <c r="F22" s="900"/>
      <c r="G22" s="900"/>
      <c r="H22" s="900"/>
      <c r="I22" s="900"/>
      <c r="J22" s="900"/>
    </row>
    <row r="23" spans="1:10" s="65" customFormat="1" ht="12.75" customHeight="1">
      <c r="A23" s="900" t="s">
        <v>922</v>
      </c>
      <c r="B23" s="900"/>
      <c r="C23" s="900"/>
      <c r="D23" s="900"/>
      <c r="E23" s="900"/>
      <c r="F23" s="900"/>
      <c r="G23" s="900"/>
      <c r="H23" s="900"/>
      <c r="I23" s="900"/>
      <c r="J23" s="900"/>
    </row>
    <row r="24" spans="1:10" s="65" customFormat="1" ht="21.75" customHeight="1">
      <c r="A24" s="900" t="s">
        <v>839</v>
      </c>
      <c r="B24" s="900"/>
      <c r="C24" s="900"/>
      <c r="D24" s="900"/>
      <c r="E24" s="900"/>
      <c r="F24" s="900"/>
      <c r="G24" s="900"/>
      <c r="H24" s="900"/>
      <c r="I24" s="900"/>
      <c r="J24" s="900"/>
    </row>
    <row r="25" spans="1:10" s="65" customFormat="1" ht="22.5" customHeight="1">
      <c r="B25" s="786"/>
      <c r="C25" s="786"/>
      <c r="D25" s="786"/>
      <c r="E25" s="786"/>
      <c r="F25" s="786"/>
      <c r="G25" s="786"/>
    </row>
    <row r="26" spans="1:10" s="653" customFormat="1" ht="18.75" customHeight="1">
      <c r="A26" s="652" t="s">
        <v>899</v>
      </c>
    </row>
    <row r="27" spans="1:10" s="50" customFormat="1" ht="12" customHeight="1"/>
    <row r="28" spans="1:10" s="167" customFormat="1" ht="13.5" customHeight="1">
      <c r="A28" s="73" t="s">
        <v>1</v>
      </c>
      <c r="B28" s="393" t="s">
        <v>380</v>
      </c>
      <c r="C28" s="393" t="s">
        <v>338</v>
      </c>
      <c r="D28" s="393" t="s">
        <v>832</v>
      </c>
      <c r="E28" s="393" t="s">
        <v>833</v>
      </c>
      <c r="F28" s="393" t="s">
        <v>834</v>
      </c>
      <c r="G28" s="393" t="s">
        <v>835</v>
      </c>
    </row>
    <row r="29" spans="1:10" s="167" customFormat="1" ht="12" customHeight="1">
      <c r="A29" s="395" t="s">
        <v>14</v>
      </c>
      <c r="B29" s="778">
        <v>7480.0530000000008</v>
      </c>
      <c r="C29" s="778">
        <v>6856.9759999999997</v>
      </c>
      <c r="D29" s="778">
        <v>7101.0840000000026</v>
      </c>
      <c r="E29" s="778">
        <v>6827.6929999999993</v>
      </c>
      <c r="F29" s="778">
        <v>6633.7309999999998</v>
      </c>
      <c r="G29" s="778">
        <v>6653.3040000000001</v>
      </c>
    </row>
    <row r="30" spans="1:10" s="169" customFormat="1" ht="12" customHeight="1">
      <c r="A30" s="434" t="s">
        <v>199</v>
      </c>
      <c r="B30" s="779">
        <v>2142.4470000000001</v>
      </c>
      <c r="C30" s="779">
        <v>1851.0820000000001</v>
      </c>
      <c r="D30" s="511">
        <v>1895.9110000000003</v>
      </c>
      <c r="E30" s="779">
        <v>1852.3350000000003</v>
      </c>
      <c r="F30" s="779">
        <v>2012.7090000000001</v>
      </c>
      <c r="G30" s="779">
        <v>1750.3</v>
      </c>
    </row>
    <row r="31" spans="1:10" s="169" customFormat="1" ht="12" customHeight="1">
      <c r="A31" s="434" t="s">
        <v>185</v>
      </c>
      <c r="B31" s="511">
        <v>2255.636471836478</v>
      </c>
      <c r="C31" s="511">
        <v>2063.907955857931</v>
      </c>
      <c r="D31" s="511">
        <v>1930.6603279621613</v>
      </c>
      <c r="E31" s="511">
        <v>2342.4886208678126</v>
      </c>
      <c r="F31" s="511">
        <v>2113.2073413980243</v>
      </c>
      <c r="G31" s="511">
        <v>2289.6596586019759</v>
      </c>
      <c r="H31" s="244" t="s">
        <v>0</v>
      </c>
    </row>
    <row r="32" spans="1:10" s="167" customFormat="1" ht="12" customHeight="1">
      <c r="A32" s="399" t="s">
        <v>186</v>
      </c>
      <c r="B32" s="778">
        <v>4398.0834718364786</v>
      </c>
      <c r="C32" s="510">
        <v>3914.9899558579309</v>
      </c>
      <c r="D32" s="510">
        <v>3826.5713279621596</v>
      </c>
      <c r="E32" s="510">
        <v>4194.8236208678136</v>
      </c>
      <c r="F32" s="510">
        <v>4125.9163413980241</v>
      </c>
      <c r="G32" s="510">
        <v>4039.9596586019761</v>
      </c>
    </row>
    <row r="33" spans="1:10" s="167" customFormat="1" ht="12" customHeight="1">
      <c r="A33" s="401" t="s">
        <v>123</v>
      </c>
      <c r="B33" s="780">
        <v>11878.136471836478</v>
      </c>
      <c r="C33" s="780">
        <v>10771.96595585793</v>
      </c>
      <c r="D33" s="780">
        <v>10927.655327962162</v>
      </c>
      <c r="E33" s="780">
        <v>11022.516620867813</v>
      </c>
      <c r="F33" s="780">
        <v>10759.647341398024</v>
      </c>
      <c r="G33" s="780">
        <v>10693.263658601976</v>
      </c>
    </row>
    <row r="34" spans="1:10" s="167" customFormat="1" ht="12" customHeight="1">
      <c r="A34" s="395" t="s">
        <v>175</v>
      </c>
      <c r="B34" s="778">
        <v>5009.9380000000001</v>
      </c>
      <c r="C34" s="510">
        <v>5026.2299999999996</v>
      </c>
      <c r="D34" s="510">
        <v>5219.5910000000003</v>
      </c>
      <c r="E34" s="510">
        <v>5003.9630000000006</v>
      </c>
      <c r="F34" s="510">
        <v>5081.0410000000002</v>
      </c>
      <c r="G34" s="510">
        <v>5069.9889999999996</v>
      </c>
    </row>
    <row r="35" spans="1:10" s="167" customFormat="1" ht="12" customHeight="1">
      <c r="A35" s="399" t="s">
        <v>845</v>
      </c>
      <c r="B35" s="778">
        <v>650.221</v>
      </c>
      <c r="C35" s="510">
        <v>458.34399999999999</v>
      </c>
      <c r="D35" s="510">
        <v>33.003</v>
      </c>
      <c r="E35" s="510">
        <v>55.615000000000002</v>
      </c>
      <c r="F35" s="510">
        <v>20.940999999999999</v>
      </c>
      <c r="G35" s="510">
        <v>-11.695</v>
      </c>
      <c r="I35" s="771"/>
      <c r="J35" s="771"/>
    </row>
    <row r="36" spans="1:10" s="167" customFormat="1" ht="12" customHeight="1">
      <c r="A36" s="403" t="s">
        <v>174</v>
      </c>
      <c r="B36" s="539">
        <v>0</v>
      </c>
      <c r="C36" s="539">
        <v>0</v>
      </c>
      <c r="D36" s="510">
        <v>202.45600000000002</v>
      </c>
      <c r="E36" s="510">
        <v>85.02</v>
      </c>
      <c r="F36" s="539">
        <v>0</v>
      </c>
      <c r="G36" s="539">
        <v>0</v>
      </c>
    </row>
    <row r="37" spans="1:10" s="167" customFormat="1" ht="12" customHeight="1">
      <c r="A37" s="405" t="s">
        <v>286</v>
      </c>
      <c r="B37" s="781">
        <v>6217.9774718364788</v>
      </c>
      <c r="C37" s="781">
        <v>5287.3909558579298</v>
      </c>
      <c r="D37" s="781">
        <v>5472.6052279621617</v>
      </c>
      <c r="E37" s="781">
        <v>5877.9185208678127</v>
      </c>
      <c r="F37" s="781">
        <v>5657.6643413980237</v>
      </c>
      <c r="G37" s="781">
        <v>5634.9694586019759</v>
      </c>
    </row>
    <row r="38" spans="1:10" s="167" customFormat="1" ht="12" customHeight="1">
      <c r="A38" s="407" t="s">
        <v>32</v>
      </c>
      <c r="B38" s="778">
        <v>-9.0620000000000012</v>
      </c>
      <c r="C38" s="778">
        <v>4.3390000000000004</v>
      </c>
      <c r="D38" s="510">
        <v>-64.509</v>
      </c>
      <c r="E38" s="778">
        <v>19.614000000000004</v>
      </c>
      <c r="F38" s="778">
        <v>36.925999999999995</v>
      </c>
      <c r="G38" s="778">
        <v>6.6459999999999999</v>
      </c>
    </row>
    <row r="39" spans="1:10" s="167" customFormat="1" ht="12" customHeight="1">
      <c r="A39" s="403" t="s">
        <v>291</v>
      </c>
      <c r="B39" s="778">
        <v>936.89499999999998</v>
      </c>
      <c r="C39" s="782">
        <v>737.46199999999999</v>
      </c>
      <c r="D39" s="512">
        <v>1189.8050000000001</v>
      </c>
      <c r="E39" s="782">
        <v>521.03500000000008</v>
      </c>
      <c r="F39" s="782">
        <v>684.58499999999981</v>
      </c>
      <c r="G39" s="778">
        <v>783.94</v>
      </c>
    </row>
    <row r="40" spans="1:10" s="167" customFormat="1" ht="12" customHeight="1">
      <c r="A40" s="408" t="s">
        <v>9</v>
      </c>
      <c r="B40" s="781">
        <v>5272.0204718364785</v>
      </c>
      <c r="C40" s="781">
        <v>4554.2679558579293</v>
      </c>
      <c r="D40" s="781">
        <v>4218.2912279621614</v>
      </c>
      <c r="E40" s="781">
        <v>5376.4975208678125</v>
      </c>
      <c r="F40" s="781">
        <v>5010.005341398024</v>
      </c>
      <c r="G40" s="781">
        <v>4857.6754586019761</v>
      </c>
    </row>
    <row r="41" spans="1:10" s="167" customFormat="1" ht="12" customHeight="1">
      <c r="A41" s="395" t="s">
        <v>12</v>
      </c>
      <c r="B41" s="778">
        <v>1403.6084521142138</v>
      </c>
      <c r="C41" s="778">
        <v>1214.6989476402207</v>
      </c>
      <c r="D41" s="778">
        <v>548.05757182940488</v>
      </c>
      <c r="E41" s="778">
        <v>1428.047798849838</v>
      </c>
      <c r="F41" s="778">
        <v>1264.0922705845965</v>
      </c>
      <c r="G41" s="778">
        <v>1312.5824000000002</v>
      </c>
    </row>
    <row r="42" spans="1:10" s="168" customFormat="1" ht="12" customHeight="1">
      <c r="A42" s="405" t="s">
        <v>211</v>
      </c>
      <c r="B42" s="778">
        <v>-6.8169999999999993</v>
      </c>
      <c r="C42" s="783">
        <v>9.5299999999999994</v>
      </c>
      <c r="D42" s="784">
        <v>4.2160000000000002</v>
      </c>
      <c r="E42" s="539">
        <v>0</v>
      </c>
      <c r="F42" s="783">
        <v>92.132000000000005</v>
      </c>
      <c r="G42" s="539">
        <v>0</v>
      </c>
    </row>
    <row r="43" spans="1:10" s="167" customFormat="1" ht="12" customHeight="1">
      <c r="A43" s="409" t="s">
        <v>10</v>
      </c>
      <c r="B43" s="785">
        <v>3861.5950197222646</v>
      </c>
      <c r="C43" s="785">
        <v>3349.0990082177091</v>
      </c>
      <c r="D43" s="785">
        <v>3674.4496561327564</v>
      </c>
      <c r="E43" s="785">
        <v>3948.4507220179748</v>
      </c>
      <c r="F43" s="785">
        <v>3838.0450708134276</v>
      </c>
      <c r="G43" s="785">
        <v>3545.094058601976</v>
      </c>
    </row>
    <row r="44" spans="1:10" s="65" customFormat="1" ht="7.5" customHeight="1"/>
    <row r="45" spans="1:10" s="366" customFormat="1" ht="21.75" customHeight="1">
      <c r="A45" s="900" t="s">
        <v>560</v>
      </c>
      <c r="B45" s="900"/>
      <c r="C45" s="900"/>
      <c r="D45" s="900"/>
      <c r="E45" s="900"/>
      <c r="F45" s="900"/>
      <c r="G45" s="900"/>
      <c r="H45" s="900"/>
      <c r="I45" s="900"/>
      <c r="J45" s="900"/>
    </row>
  </sheetData>
  <mergeCells count="4">
    <mergeCell ref="A22:J22"/>
    <mergeCell ref="A23:J23"/>
    <mergeCell ref="A24:J24"/>
    <mergeCell ref="A45:J45"/>
  </mergeCells>
  <phoneticPr fontId="0" type="noConversion"/>
  <hyperlinks>
    <hyperlink ref="A23:J23" location="'3.1'!A1" display="3)  See “Net other operating income” on page 3.1 for specification."/>
    <hyperlink ref="A22:J22" location="'11.1'!A1" display="1)  For more details, see page 11.1."/>
  </hyperlink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J27"/>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10" width="6.42578125" style="64" customWidth="1"/>
    <col min="11" max="11" width="5.28515625" style="64" customWidth="1"/>
    <col min="12" max="12" width="10.85546875" style="64" customWidth="1"/>
    <col min="13" max="13" width="49" style="64" customWidth="1"/>
    <col min="14" max="20" width="10.42578125" style="64" customWidth="1"/>
    <col min="21" max="16384" width="10.85546875" style="64"/>
  </cols>
  <sheetData>
    <row r="1" spans="1:9" ht="22.5" customHeight="1">
      <c r="A1" s="346"/>
    </row>
    <row r="2" spans="1:9" s="873" customFormat="1" ht="22.5" customHeight="1">
      <c r="A2" s="872"/>
    </row>
    <row r="3" spans="1:9" s="653" customFormat="1" ht="18.75" customHeight="1">
      <c r="A3" s="652" t="s">
        <v>900</v>
      </c>
    </row>
    <row r="4" spans="1:9" s="50" customFormat="1" ht="12" customHeight="1"/>
    <row r="5" spans="1:9" s="53" customFormat="1" ht="13.5" customHeight="1">
      <c r="A5" s="411"/>
      <c r="B5" s="393" t="s">
        <v>380</v>
      </c>
      <c r="C5" s="393" t="s">
        <v>338</v>
      </c>
      <c r="D5" s="393" t="s">
        <v>832</v>
      </c>
      <c r="E5" s="393" t="s">
        <v>833</v>
      </c>
      <c r="F5" s="393" t="s">
        <v>834</v>
      </c>
      <c r="G5" s="393" t="s">
        <v>835</v>
      </c>
      <c r="H5" s="764"/>
      <c r="I5" s="52"/>
    </row>
    <row r="6" spans="1:9" s="53" customFormat="1" ht="12" customHeight="1">
      <c r="A6" s="395" t="s">
        <v>112</v>
      </c>
      <c r="B6" s="412">
        <v>11.608561429173648</v>
      </c>
      <c r="C6" s="412">
        <v>10.034674372958037</v>
      </c>
      <c r="D6" s="412">
        <v>12.34417679025792</v>
      </c>
      <c r="E6" s="412">
        <v>11.869530744131616</v>
      </c>
      <c r="F6" s="412">
        <v>15.949179715892503</v>
      </c>
      <c r="G6" s="412">
        <v>6.3195441815165259</v>
      </c>
      <c r="H6" s="772"/>
      <c r="I6" s="52"/>
    </row>
    <row r="7" spans="1:9" s="53" customFormat="1" ht="12" customHeight="1">
      <c r="A7" s="395" t="s">
        <v>47</v>
      </c>
      <c r="B7" s="413">
        <v>2.3317838266833117</v>
      </c>
      <c r="C7" s="413">
        <v>1.9550256083545203</v>
      </c>
      <c r="D7" s="413">
        <v>2.3608298983272702</v>
      </c>
      <c r="E7" s="413">
        <v>2.1744960553395138</v>
      </c>
      <c r="F7" s="413">
        <v>2.8375477208045035</v>
      </c>
      <c r="G7" s="413">
        <v>1.1024223660160988</v>
      </c>
      <c r="H7" s="773"/>
      <c r="I7" s="52"/>
    </row>
    <row r="8" spans="1:9" s="53" customFormat="1" ht="18" customHeight="1">
      <c r="A8" s="405" t="s">
        <v>234</v>
      </c>
      <c r="B8" s="414">
        <v>1.2758235664099191</v>
      </c>
      <c r="C8" s="414">
        <v>1.1953659557356697</v>
      </c>
      <c r="D8" s="414">
        <v>1.2169185679921775</v>
      </c>
      <c r="E8" s="414">
        <v>1.18</v>
      </c>
      <c r="F8" s="414">
        <v>1.18</v>
      </c>
      <c r="G8" s="414">
        <v>1.1599999999999999</v>
      </c>
      <c r="H8" s="774"/>
      <c r="I8" s="131"/>
    </row>
    <row r="9" spans="1:9" s="53" customFormat="1" ht="12" customHeight="1">
      <c r="A9" s="395" t="s">
        <v>759</v>
      </c>
      <c r="B9" s="415">
        <v>48.008877925482501</v>
      </c>
      <c r="C9" s="415">
        <v>52.041442780347403</v>
      </c>
      <c r="D9" s="415">
        <v>47.05868632539373</v>
      </c>
      <c r="E9" s="415">
        <v>48.388987522993261</v>
      </c>
      <c r="F9" s="415">
        <v>43.100715311312534</v>
      </c>
      <c r="G9" s="415">
        <v>61.232619691863185</v>
      </c>
      <c r="H9" s="775"/>
      <c r="I9" s="131"/>
    </row>
    <row r="10" spans="1:9" s="53" customFormat="1" ht="18" customHeight="1">
      <c r="A10" s="405" t="s">
        <v>556</v>
      </c>
      <c r="B10" s="414">
        <v>0.28606972779876483</v>
      </c>
      <c r="C10" s="414">
        <v>0.2295018913030468</v>
      </c>
      <c r="D10" s="414">
        <v>0.36179997841504785</v>
      </c>
      <c r="E10" s="414">
        <v>0.15808055704405574</v>
      </c>
      <c r="F10" s="414">
        <v>0.2121346025250809</v>
      </c>
      <c r="G10" s="414">
        <v>0.24648795537228069</v>
      </c>
      <c r="H10" s="774"/>
      <c r="I10" s="131"/>
    </row>
    <row r="11" spans="1:9" s="53" customFormat="1" ht="18" customHeight="1">
      <c r="A11" s="416" t="s">
        <v>840</v>
      </c>
      <c r="B11" s="417">
        <v>10.76655191183406</v>
      </c>
      <c r="C11" s="417">
        <v>10.564823500613869</v>
      </c>
      <c r="D11" s="417">
        <v>10.749320167651673</v>
      </c>
      <c r="E11" s="417">
        <v>10.023625127876207</v>
      </c>
      <c r="F11" s="417">
        <v>9.6495647836497724</v>
      </c>
      <c r="G11" s="417">
        <v>9.3473968681133339</v>
      </c>
      <c r="H11" s="776"/>
      <c r="I11" s="52"/>
    </row>
    <row r="12" spans="1:9" s="53" customFormat="1" ht="12" customHeight="1">
      <c r="A12" s="416" t="s">
        <v>841</v>
      </c>
      <c r="B12" s="418">
        <v>11.061097981051178</v>
      </c>
      <c r="C12" s="418">
        <v>10.847058754461365</v>
      </c>
      <c r="D12" s="418">
        <v>11.043305003951939</v>
      </c>
      <c r="E12" s="418">
        <v>10.572622829948692</v>
      </c>
      <c r="F12" s="418">
        <v>10.195077004770274</v>
      </c>
      <c r="G12" s="418">
        <v>9.8840218424712809</v>
      </c>
      <c r="H12" s="777"/>
      <c r="I12" s="52"/>
    </row>
    <row r="13" spans="1:9" s="53" customFormat="1" ht="12" customHeight="1">
      <c r="A13" s="399" t="s">
        <v>842</v>
      </c>
      <c r="B13" s="418">
        <v>12.366735222708217</v>
      </c>
      <c r="C13" s="418">
        <v>12.138172965937432</v>
      </c>
      <c r="D13" s="418">
        <v>12.556590604136394</v>
      </c>
      <c r="E13" s="418">
        <v>12.197187315687946</v>
      </c>
      <c r="F13" s="418">
        <v>11.82794108996003</v>
      </c>
      <c r="G13" s="418">
        <v>11.805571539314425</v>
      </c>
      <c r="H13" s="777"/>
      <c r="I13" s="52"/>
    </row>
    <row r="14" spans="1:9" s="53" customFormat="1" ht="12" customHeight="1">
      <c r="A14" s="395" t="s">
        <v>49</v>
      </c>
      <c r="B14" s="413">
        <v>87.95</v>
      </c>
      <c r="C14" s="413">
        <v>85.65</v>
      </c>
      <c r="D14" s="413">
        <v>70.400000000000006</v>
      </c>
      <c r="E14" s="413">
        <v>70.25</v>
      </c>
      <c r="F14" s="413">
        <v>58.95</v>
      </c>
      <c r="G14" s="413">
        <v>73.2</v>
      </c>
      <c r="H14" s="773"/>
      <c r="I14" s="52"/>
    </row>
    <row r="15" spans="1:9" s="53" customFormat="1" ht="12" customHeight="1">
      <c r="A15" s="403" t="s">
        <v>339</v>
      </c>
      <c r="B15" s="880">
        <v>1.0869385708682675</v>
      </c>
      <c r="C15" s="880">
        <v>1.0665037942642883</v>
      </c>
      <c r="D15" s="880">
        <v>0.89940998039062026</v>
      </c>
      <c r="E15" s="880">
        <v>0.94690553874446604</v>
      </c>
      <c r="F15" s="880">
        <v>0.81922087599667726</v>
      </c>
      <c r="G15" s="880">
        <v>1.0287774333239428</v>
      </c>
      <c r="H15" s="773"/>
      <c r="I15" s="52"/>
    </row>
    <row r="16" spans="1:9" s="135" customFormat="1" ht="7.5" customHeight="1"/>
    <row r="17" spans="1:10" s="65" customFormat="1" ht="12.75" customHeight="1">
      <c r="A17" s="900" t="s">
        <v>923</v>
      </c>
      <c r="B17" s="900"/>
      <c r="C17" s="900"/>
      <c r="D17" s="900"/>
      <c r="E17" s="900"/>
      <c r="F17" s="900"/>
      <c r="G17" s="900"/>
      <c r="H17" s="900"/>
      <c r="I17" s="900"/>
      <c r="J17" s="900"/>
    </row>
    <row r="18" spans="1:10" s="65" customFormat="1" ht="12.75" customHeight="1">
      <c r="A18" s="900" t="s">
        <v>760</v>
      </c>
      <c r="B18" s="900"/>
      <c r="C18" s="900"/>
      <c r="D18" s="900"/>
      <c r="E18" s="900"/>
      <c r="F18" s="900"/>
      <c r="G18" s="900"/>
      <c r="H18" s="900"/>
      <c r="I18" s="900"/>
      <c r="J18" s="900"/>
    </row>
    <row r="19" spans="1:10" s="65" customFormat="1" ht="12.75" customHeight="1">
      <c r="A19" s="900" t="s">
        <v>843</v>
      </c>
      <c r="B19" s="900"/>
      <c r="C19" s="900"/>
      <c r="D19" s="900"/>
      <c r="E19" s="900"/>
      <c r="F19" s="900"/>
      <c r="G19" s="900"/>
      <c r="H19" s="900"/>
      <c r="I19" s="900"/>
      <c r="J19" s="900"/>
    </row>
    <row r="20" spans="1:10" s="135" customFormat="1" ht="22.5" customHeight="1"/>
    <row r="21" spans="1:10" s="653" customFormat="1" ht="18.75" customHeight="1">
      <c r="A21" s="652" t="s">
        <v>901</v>
      </c>
    </row>
    <row r="22" spans="1:10" s="50" customFormat="1" ht="12" customHeight="1"/>
    <row r="23" spans="1:10" s="53" customFormat="1" ht="13.5" customHeight="1">
      <c r="A23" s="73"/>
      <c r="B23" s="393" t="s">
        <v>380</v>
      </c>
      <c r="C23" s="393" t="s">
        <v>338</v>
      </c>
      <c r="D23" s="393" t="s">
        <v>832</v>
      </c>
      <c r="E23" s="393" t="s">
        <v>833</v>
      </c>
      <c r="F23" s="393" t="s">
        <v>834</v>
      </c>
      <c r="G23" s="393" t="s">
        <v>835</v>
      </c>
      <c r="H23" s="52"/>
    </row>
    <row r="24" spans="1:10" s="53" customFormat="1" ht="12" customHeight="1">
      <c r="A24" s="436" t="s">
        <v>112</v>
      </c>
      <c r="B24" s="437">
        <v>11.802923546234478</v>
      </c>
      <c r="C24" s="437">
        <v>10.564083601607049</v>
      </c>
      <c r="D24" s="437">
        <v>11.801366101561337</v>
      </c>
      <c r="E24" s="437">
        <v>13.236824178830172</v>
      </c>
      <c r="F24" s="437">
        <v>13.266963875073733</v>
      </c>
      <c r="G24" s="437">
        <v>12.489986244562063</v>
      </c>
      <c r="H24" s="52"/>
    </row>
    <row r="25" spans="1:10" s="53" customFormat="1" ht="12" customHeight="1">
      <c r="A25" s="438" t="s">
        <v>846</v>
      </c>
      <c r="B25" s="439">
        <v>47.651909616464835</v>
      </c>
      <c r="C25" s="439">
        <v>50.915258120882569</v>
      </c>
      <c r="D25" s="439">
        <v>48.069539839786266</v>
      </c>
      <c r="E25" s="440">
        <v>45.902205353214256</v>
      </c>
      <c r="F25" s="440">
        <v>47.417748487899516</v>
      </c>
      <c r="G25" s="440">
        <v>47.303560548067182</v>
      </c>
      <c r="H25" s="131"/>
    </row>
    <row r="26" spans="1:10" ht="7.5" customHeight="1"/>
    <row r="27" spans="1:10" s="366" customFormat="1" ht="12.2" customHeight="1">
      <c r="A27" s="900" t="s">
        <v>847</v>
      </c>
      <c r="B27" s="900"/>
      <c r="C27" s="900"/>
      <c r="D27" s="900"/>
      <c r="E27" s="900"/>
      <c r="F27" s="900"/>
      <c r="G27" s="900"/>
      <c r="H27" s="900"/>
      <c r="I27" s="900"/>
      <c r="J27" s="900"/>
    </row>
  </sheetData>
  <mergeCells count="4">
    <mergeCell ref="A17:J17"/>
    <mergeCell ref="A18:J18"/>
    <mergeCell ref="A19:J19"/>
    <mergeCell ref="A27:J27"/>
  </mergeCells>
  <phoneticPr fontId="0" type="noConversion"/>
  <hyperlinks>
    <hyperlink ref="A17:J17" location="'12.1'!A1" display="1) For more details, see page 12.1."/>
  </hyperlink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zoomScale="150" zoomScaleNormal="150" zoomScaleSheetLayoutView="110" workbookViewId="0"/>
  </sheetViews>
  <sheetFormatPr baseColWidth="10" defaultColWidth="9.140625" defaultRowHeight="22.5" customHeight="1"/>
  <cols>
    <col min="1" max="1" width="35.28515625" style="166" customWidth="1"/>
    <col min="2" max="10" width="6.42578125" style="166" customWidth="1"/>
    <col min="11" max="11" width="2.28515625" style="166" customWidth="1"/>
    <col min="12" max="16384" width="9.140625" style="166"/>
  </cols>
  <sheetData>
    <row r="1" spans="1:12" s="64" customFormat="1" ht="22.5" customHeight="1">
      <c r="A1" s="346"/>
    </row>
    <row r="2" spans="1:12" s="873" customFormat="1" ht="22.5" customHeight="1">
      <c r="A2" s="872"/>
    </row>
    <row r="3" spans="1:12" s="653" customFormat="1" ht="18.75" customHeight="1">
      <c r="A3" s="652" t="s">
        <v>902</v>
      </c>
    </row>
    <row r="4" spans="1:12" s="50" customFormat="1" ht="12" customHeight="1"/>
    <row r="5" spans="1:12" s="163" customFormat="1" ht="12" customHeight="1">
      <c r="A5" s="419"/>
      <c r="B5" s="420" t="s">
        <v>2</v>
      </c>
      <c r="C5" s="421" t="s">
        <v>5</v>
      </c>
      <c r="D5" s="420" t="s">
        <v>3</v>
      </c>
      <c r="E5" s="420" t="s">
        <v>6</v>
      </c>
      <c r="F5" s="420" t="s">
        <v>2</v>
      </c>
      <c r="G5" s="421" t="s">
        <v>5</v>
      </c>
    </row>
    <row r="6" spans="1:12" s="163" customFormat="1" ht="12" customHeight="1">
      <c r="A6" s="422" t="s">
        <v>1</v>
      </c>
      <c r="B6" s="423" t="s">
        <v>237</v>
      </c>
      <c r="C6" s="423" t="s">
        <v>237</v>
      </c>
      <c r="D6" s="423" t="s">
        <v>844</v>
      </c>
      <c r="E6" s="423" t="s">
        <v>844</v>
      </c>
      <c r="F6" s="423" t="s">
        <v>844</v>
      </c>
      <c r="G6" s="423" t="s">
        <v>844</v>
      </c>
    </row>
    <row r="7" spans="1:12" s="164" customFormat="1" ht="12" customHeight="1">
      <c r="A7" s="425" t="s">
        <v>24</v>
      </c>
      <c r="B7" s="426">
        <v>2522810.2724569999</v>
      </c>
      <c r="C7" s="426">
        <v>2433815.3442770001</v>
      </c>
      <c r="D7" s="426">
        <v>2264801.0549969999</v>
      </c>
      <c r="E7" s="426">
        <v>2368983.1993530001</v>
      </c>
      <c r="F7" s="426">
        <v>2372207.954721</v>
      </c>
      <c r="G7" s="426">
        <v>2370812.7034160001</v>
      </c>
    </row>
    <row r="8" spans="1:12" s="163" customFormat="1" ht="12" customHeight="1">
      <c r="A8" s="427" t="s">
        <v>288</v>
      </c>
      <c r="B8" s="428">
        <v>1329664.645063</v>
      </c>
      <c r="C8" s="428">
        <v>1315104.4977879999</v>
      </c>
      <c r="D8" s="428">
        <v>1297891.5100469999</v>
      </c>
      <c r="E8" s="428">
        <v>1307046.7665319999</v>
      </c>
      <c r="F8" s="429">
        <v>1308598.53666</v>
      </c>
      <c r="G8" s="428">
        <v>1284525.5646860001</v>
      </c>
    </row>
    <row r="9" spans="1:12" s="163" customFormat="1" ht="12" customHeight="1">
      <c r="A9" s="427" t="s">
        <v>183</v>
      </c>
      <c r="B9" s="429">
        <v>996371.94966599997</v>
      </c>
      <c r="C9" s="428">
        <v>889042.87659700005</v>
      </c>
      <c r="D9" s="428">
        <v>810959.35391900002</v>
      </c>
      <c r="E9" s="428">
        <v>843339.88659899996</v>
      </c>
      <c r="F9" s="429">
        <v>853877.04278400005</v>
      </c>
      <c r="G9" s="428">
        <v>805984.50638899999</v>
      </c>
    </row>
    <row r="10" spans="1:12" s="165" customFormat="1" ht="12" customHeight="1">
      <c r="A10" s="427" t="s">
        <v>30</v>
      </c>
      <c r="B10" s="429">
        <v>131794.807604</v>
      </c>
      <c r="C10" s="428">
        <v>130807.431905</v>
      </c>
      <c r="D10" s="428">
        <v>127491.84722700001</v>
      </c>
      <c r="E10" s="428">
        <v>120839.001678</v>
      </c>
      <c r="F10" s="429">
        <v>117206.110915</v>
      </c>
      <c r="G10" s="428">
        <v>115892.974285</v>
      </c>
    </row>
    <row r="11" spans="1:12" s="163" customFormat="1" ht="12" customHeight="1">
      <c r="A11" s="427" t="s">
        <v>341</v>
      </c>
      <c r="B11" s="428">
        <v>2474561.7858899999</v>
      </c>
      <c r="C11" s="428">
        <v>2378629.5349519998</v>
      </c>
      <c r="D11" s="428">
        <v>2363517.0990459998</v>
      </c>
      <c r="E11" s="428">
        <v>2361664.4587440002</v>
      </c>
      <c r="F11" s="429">
        <v>2334719.3101980002</v>
      </c>
      <c r="G11" s="428">
        <v>2269263.2606850001</v>
      </c>
    </row>
    <row r="12" spans="1:12" s="163" customFormat="1" ht="12" customHeight="1">
      <c r="A12" s="430" t="s">
        <v>184</v>
      </c>
      <c r="B12" s="431">
        <v>2748637.87201735</v>
      </c>
      <c r="C12" s="431">
        <v>2653241.9203963201</v>
      </c>
      <c r="D12" s="431">
        <v>2472654.54900011</v>
      </c>
      <c r="E12" s="431">
        <v>2638833.4296098603</v>
      </c>
      <c r="F12" s="431">
        <v>2632658.2246143301</v>
      </c>
      <c r="G12" s="431">
        <v>2635455.6356722503</v>
      </c>
    </row>
    <row r="13" spans="1:12" s="163" customFormat="1" ht="12" customHeight="1">
      <c r="A13" s="432" t="s">
        <v>331</v>
      </c>
      <c r="B13" s="433">
        <v>74.934078556235619</v>
      </c>
      <c r="C13" s="433">
        <v>67.602451219075462</v>
      </c>
      <c r="D13" s="433">
        <v>62.482830625006024</v>
      </c>
      <c r="E13" s="433">
        <v>64.522548710069643</v>
      </c>
      <c r="F13" s="433">
        <v>65.251260708528079</v>
      </c>
      <c r="G13" s="433">
        <v>62.745696041169985</v>
      </c>
    </row>
    <row r="14" spans="1:12" s="135" customFormat="1" ht="7.5" customHeight="1"/>
    <row r="15" spans="1:12" s="65" customFormat="1" ht="12.75" customHeight="1">
      <c r="A15" s="900" t="s">
        <v>721</v>
      </c>
      <c r="B15" s="900"/>
      <c r="C15" s="900"/>
      <c r="D15" s="900"/>
      <c r="E15" s="900"/>
      <c r="F15" s="900"/>
      <c r="G15" s="900"/>
      <c r="H15" s="900"/>
      <c r="I15" s="900"/>
      <c r="J15" s="900"/>
      <c r="K15" s="365"/>
      <c r="L15" s="365"/>
    </row>
    <row r="17" spans="1:10" s="653" customFormat="1" ht="33" customHeight="1">
      <c r="A17" s="901" t="s">
        <v>626</v>
      </c>
      <c r="B17" s="901"/>
      <c r="C17" s="901"/>
      <c r="D17" s="901"/>
      <c r="E17" s="901"/>
      <c r="F17" s="901"/>
      <c r="G17" s="901"/>
      <c r="H17" s="901"/>
      <c r="I17" s="901"/>
      <c r="J17" s="901"/>
    </row>
    <row r="18" spans="1:10" s="50" customFormat="1" ht="12" customHeight="1"/>
    <row r="19" spans="1:10" s="53" customFormat="1" ht="13.5" customHeight="1">
      <c r="A19" s="73" t="s">
        <v>1</v>
      </c>
      <c r="B19" s="393" t="s">
        <v>380</v>
      </c>
      <c r="C19" s="393" t="s">
        <v>338</v>
      </c>
      <c r="D19" s="393" t="s">
        <v>248</v>
      </c>
      <c r="E19" s="393" t="s">
        <v>241</v>
      </c>
      <c r="F19" s="393" t="s">
        <v>236</v>
      </c>
      <c r="G19" s="393" t="s">
        <v>555</v>
      </c>
      <c r="H19" s="52"/>
    </row>
    <row r="20" spans="1:10" s="53" customFormat="1" ht="12" customHeight="1">
      <c r="A20" s="399" t="s">
        <v>557</v>
      </c>
      <c r="B20" s="400">
        <v>-88.319471836478442</v>
      </c>
      <c r="C20" s="400">
        <v>-233.1069558579311</v>
      </c>
      <c r="D20" s="396">
        <v>234.73367203783982</v>
      </c>
      <c r="E20" s="400">
        <v>-566.46356732084951</v>
      </c>
      <c r="F20" s="396">
        <v>1077.7026050550121</v>
      </c>
      <c r="G20" s="396">
        <v>-2432.48</v>
      </c>
      <c r="H20" s="52"/>
    </row>
    <row r="21" spans="1:10" s="53" customFormat="1" ht="12" customHeight="1">
      <c r="A21" s="395" t="s">
        <v>197</v>
      </c>
      <c r="B21" s="400">
        <v>-66.887244953249223</v>
      </c>
      <c r="C21" s="400">
        <v>32.410108493757321</v>
      </c>
      <c r="D21" s="396">
        <v>95.077161289641651</v>
      </c>
      <c r="E21" s="400">
        <v>78.873831140343214</v>
      </c>
      <c r="F21" s="396">
        <v>75.81338855313561</v>
      </c>
      <c r="G21" s="396">
        <v>176.01699999999983</v>
      </c>
      <c r="H21" s="52"/>
    </row>
    <row r="22" spans="1:10" s="53" customFormat="1" ht="12" customHeight="1">
      <c r="A22" s="416" t="s">
        <v>558</v>
      </c>
      <c r="B22" s="870">
        <v>0</v>
      </c>
      <c r="C22" s="870">
        <v>0</v>
      </c>
      <c r="D22" s="396">
        <v>202.181052069</v>
      </c>
      <c r="E22" s="400">
        <v>85.01996278099999</v>
      </c>
      <c r="F22" s="870">
        <v>0</v>
      </c>
      <c r="G22" s="870">
        <v>0</v>
      </c>
      <c r="H22" s="52"/>
    </row>
    <row r="23" spans="1:10" s="53" customFormat="1" ht="12" customHeight="1">
      <c r="A23" s="416" t="s">
        <v>559</v>
      </c>
      <c r="B23" s="870">
        <v>0</v>
      </c>
      <c r="C23" s="396">
        <v>450</v>
      </c>
      <c r="D23" s="870">
        <v>0</v>
      </c>
      <c r="E23" s="870">
        <v>0</v>
      </c>
      <c r="F23" s="870">
        <v>0</v>
      </c>
      <c r="G23" s="870">
        <v>0</v>
      </c>
      <c r="H23" s="52"/>
    </row>
    <row r="24" spans="1:10" s="53" customFormat="1" ht="12" customHeight="1">
      <c r="A24" s="441" t="s">
        <v>328</v>
      </c>
      <c r="B24" s="871">
        <v>-155.20671678972766</v>
      </c>
      <c r="C24" s="871">
        <v>-650.69684736417378</v>
      </c>
      <c r="D24" s="871">
        <v>127.62978125848147</v>
      </c>
      <c r="E24" s="871">
        <v>-572.6096989615063</v>
      </c>
      <c r="F24" s="871">
        <v>1153.5159935981478</v>
      </c>
      <c r="G24" s="871">
        <v>-2256.4630000100001</v>
      </c>
      <c r="H24" s="52"/>
    </row>
    <row r="25" spans="1:10" s="65" customFormat="1" ht="7.5" customHeight="1">
      <c r="B25" s="66"/>
    </row>
    <row r="26" spans="1:10" s="65" customFormat="1" ht="66.75" customHeight="1">
      <c r="A26" s="900" t="s">
        <v>849</v>
      </c>
      <c r="B26" s="900"/>
      <c r="C26" s="900"/>
      <c r="D26" s="900"/>
      <c r="E26" s="900"/>
      <c r="F26" s="900"/>
      <c r="G26" s="900"/>
      <c r="H26" s="900"/>
      <c r="I26" s="900"/>
      <c r="J26" s="900"/>
    </row>
    <row r="27" spans="1:10" s="65" customFormat="1" ht="21.95" customHeight="1">
      <c r="A27" s="900" t="s">
        <v>848</v>
      </c>
      <c r="B27" s="900"/>
      <c r="C27" s="900"/>
      <c r="D27" s="900"/>
      <c r="E27" s="900"/>
      <c r="F27" s="900"/>
      <c r="G27" s="900"/>
      <c r="H27" s="900"/>
      <c r="I27" s="900"/>
      <c r="J27" s="900"/>
    </row>
    <row r="28" spans="1:10" s="65" customFormat="1" ht="21.95" customHeight="1">
      <c r="A28" s="900" t="s">
        <v>839</v>
      </c>
      <c r="B28" s="900"/>
      <c r="C28" s="900"/>
      <c r="D28" s="900"/>
      <c r="E28" s="900"/>
      <c r="F28" s="900"/>
      <c r="G28" s="900"/>
      <c r="H28" s="900"/>
      <c r="I28" s="900"/>
      <c r="J28" s="900"/>
    </row>
  </sheetData>
  <mergeCells count="5">
    <mergeCell ref="A15:J15"/>
    <mergeCell ref="A17:J17"/>
    <mergeCell ref="A26:J26"/>
    <mergeCell ref="A27:J27"/>
    <mergeCell ref="A28:J28"/>
  </mergeCells>
  <hyperlinks>
    <hyperlink ref="A15:J15" location="'11.2'!A1" display="1) For more details, see page 11.2."/>
  </hyperlinks>
  <pageMargins left="0.70866141732283472" right="0.70866141732283472" top="0.6692913385826772" bottom="0.39370078740157483" header="0.51181102362204722" footer="0.51181102362204722"/>
  <pageSetup paperSize="9" scale="85" fitToHeight="0" orientation="portrait" r:id="rId1"/>
  <headerFooter scaleWithDoc="0">
    <oddHeader xml:space="preserve">&amp;L&amp;8FACT BOOK DNB - 2Q13&amp;C&amp;8CHAPTER 1&amp;R&amp;8FINANCIAL RESULTS DNB GROUP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showGridLines="0" zoomScale="150" zoomScaleNormal="150" zoomScaleSheetLayoutView="110" workbookViewId="0"/>
  </sheetViews>
  <sheetFormatPr baseColWidth="10" defaultColWidth="10.85546875" defaultRowHeight="22.5" customHeight="1"/>
  <cols>
    <col min="1" max="1" width="35.28515625" style="64" customWidth="1"/>
    <col min="2" max="2" width="6.42578125" style="67" customWidth="1"/>
    <col min="3" max="10" width="6.42578125" style="64" customWidth="1"/>
    <col min="11" max="11" width="10.85546875" style="64" customWidth="1"/>
    <col min="12" max="12" width="49" style="64" customWidth="1"/>
    <col min="13" max="19" width="10.42578125" style="64" customWidth="1"/>
    <col min="20" max="20" width="10.85546875" style="64" customWidth="1"/>
    <col min="21" max="21" width="49" style="64" customWidth="1"/>
    <col min="22" max="28" width="10.42578125" style="64" customWidth="1"/>
    <col min="29" max="16384" width="10.85546875" style="64"/>
  </cols>
  <sheetData>
    <row r="1" spans="1:8" ht="22.5" customHeight="1">
      <c r="A1" s="346"/>
      <c r="B1" s="64"/>
    </row>
    <row r="2" spans="1:8" s="873" customFormat="1" ht="22.5" customHeight="1">
      <c r="A2" s="872"/>
    </row>
    <row r="3" spans="1:8" s="653" customFormat="1" ht="18.75" customHeight="1">
      <c r="A3" s="652" t="s">
        <v>627</v>
      </c>
    </row>
    <row r="4" spans="1:8" s="50" customFormat="1" ht="12" customHeight="1"/>
    <row r="5" spans="1:8" s="167" customFormat="1" ht="13.5" customHeight="1">
      <c r="A5" s="73" t="s">
        <v>1</v>
      </c>
      <c r="B5" s="393" t="s">
        <v>380</v>
      </c>
      <c r="C5" s="393" t="s">
        <v>338</v>
      </c>
      <c r="D5" s="393" t="s">
        <v>248</v>
      </c>
      <c r="E5" s="393" t="s">
        <v>241</v>
      </c>
      <c r="F5" s="393" t="s">
        <v>236</v>
      </c>
      <c r="G5" s="393" t="s">
        <v>555</v>
      </c>
      <c r="H5" s="131"/>
    </row>
    <row r="6" spans="1:8" s="167" customFormat="1" ht="12" customHeight="1">
      <c r="A6" s="395" t="s">
        <v>342</v>
      </c>
      <c r="B6" s="396">
        <v>306.63277599999998</v>
      </c>
      <c r="C6" s="396">
        <v>282.98830800000002</v>
      </c>
      <c r="D6" s="396">
        <v>177.707628</v>
      </c>
      <c r="E6" s="396">
        <v>289.35223499999995</v>
      </c>
      <c r="F6" s="396">
        <v>372.56350800000007</v>
      </c>
      <c r="G6" s="396">
        <v>358.64526899999998</v>
      </c>
      <c r="H6" s="181"/>
    </row>
    <row r="7" spans="1:8" s="167" customFormat="1" ht="12" customHeight="1">
      <c r="A7" s="395" t="s">
        <v>343</v>
      </c>
      <c r="B7" s="396">
        <v>12983.779978</v>
      </c>
      <c r="C7" s="396">
        <v>12550.827087</v>
      </c>
      <c r="D7" s="396">
        <v>12881.804572000001</v>
      </c>
      <c r="E7" s="396">
        <v>13158.447976999996</v>
      </c>
      <c r="F7" s="396">
        <v>13201.622693000001</v>
      </c>
      <c r="G7" s="396">
        <v>13480.281819</v>
      </c>
      <c r="H7" s="181"/>
    </row>
    <row r="8" spans="1:8" s="167" customFormat="1" ht="12" customHeight="1">
      <c r="A8" s="395" t="s">
        <v>344</v>
      </c>
      <c r="B8" s="396">
        <v>187.09761599999999</v>
      </c>
      <c r="C8" s="396">
        <v>150.88609</v>
      </c>
      <c r="D8" s="396">
        <v>163.64587000000006</v>
      </c>
      <c r="E8" s="396">
        <v>155.07077199999998</v>
      </c>
      <c r="F8" s="396">
        <v>161.28925900000002</v>
      </c>
      <c r="G8" s="396">
        <v>144.99687399999999</v>
      </c>
      <c r="H8" s="181"/>
    </row>
    <row r="9" spans="1:8" s="167" customFormat="1" ht="12" customHeight="1">
      <c r="A9" s="395" t="s">
        <v>345</v>
      </c>
      <c r="B9" s="396">
        <v>1298.3167870000002</v>
      </c>
      <c r="C9" s="396">
        <v>1354.2471</v>
      </c>
      <c r="D9" s="396">
        <v>1158.6618800000003</v>
      </c>
      <c r="E9" s="396">
        <v>1213.897786</v>
      </c>
      <c r="F9" s="396">
        <v>1328.4719539999999</v>
      </c>
      <c r="G9" s="396">
        <v>1290.1006910000001</v>
      </c>
      <c r="H9" s="181"/>
    </row>
    <row r="10" spans="1:8" s="167" customFormat="1" ht="12" customHeight="1">
      <c r="A10" s="399" t="s">
        <v>346</v>
      </c>
      <c r="B10" s="396">
        <v>89.420726000000002</v>
      </c>
      <c r="C10" s="396">
        <v>73.494754</v>
      </c>
      <c r="D10" s="400">
        <v>82.551269000000019</v>
      </c>
      <c r="E10" s="400">
        <v>91.985257999999988</v>
      </c>
      <c r="F10" s="400">
        <v>79.915054999999995</v>
      </c>
      <c r="G10" s="400">
        <v>82.529300000000006</v>
      </c>
      <c r="H10" s="181"/>
    </row>
    <row r="11" spans="1:8" s="167" customFormat="1" ht="12" customHeight="1">
      <c r="A11" s="403" t="s">
        <v>347</v>
      </c>
      <c r="B11" s="396">
        <v>148.76333899999997</v>
      </c>
      <c r="C11" s="396">
        <v>187.52701400000001</v>
      </c>
      <c r="D11" s="404">
        <v>538.10628999999972</v>
      </c>
      <c r="E11" s="435">
        <v>1017.1102340000002</v>
      </c>
      <c r="F11" s="404">
        <v>935.71906499999989</v>
      </c>
      <c r="G11" s="404">
        <v>703.83575800000006</v>
      </c>
      <c r="H11" s="181"/>
    </row>
    <row r="12" spans="1:8" s="167" customFormat="1" ht="12" customHeight="1">
      <c r="A12" s="409" t="s">
        <v>348</v>
      </c>
      <c r="B12" s="410">
        <v>15014.011220000002</v>
      </c>
      <c r="C12" s="410">
        <v>14599.970353999999</v>
      </c>
      <c r="D12" s="410">
        <v>15002.477508999997</v>
      </c>
      <c r="E12" s="410">
        <v>15925.864260000002</v>
      </c>
      <c r="F12" s="410">
        <v>16079.581536000002</v>
      </c>
      <c r="G12" s="410">
        <v>16060.389711</v>
      </c>
      <c r="H12" s="181"/>
    </row>
    <row r="13" spans="1:8" s="167" customFormat="1" ht="12" customHeight="1">
      <c r="A13" s="405" t="s">
        <v>349</v>
      </c>
      <c r="B13" s="406">
        <v>646.67647099999999</v>
      </c>
      <c r="C13" s="406">
        <v>647.01038500000004</v>
      </c>
      <c r="D13" s="406">
        <v>672.78663099999994</v>
      </c>
      <c r="E13" s="406">
        <v>830.82217100000003</v>
      </c>
      <c r="F13" s="406">
        <v>868.032242</v>
      </c>
      <c r="G13" s="406">
        <v>892.21208200000001</v>
      </c>
      <c r="H13" s="181"/>
    </row>
    <row r="14" spans="1:8" s="167" customFormat="1" ht="12" customHeight="1">
      <c r="A14" s="405" t="s">
        <v>350</v>
      </c>
      <c r="B14" s="396">
        <v>3636.2048979999995</v>
      </c>
      <c r="C14" s="396">
        <v>3773.0971530000002</v>
      </c>
      <c r="D14" s="396">
        <v>3868.8518869999989</v>
      </c>
      <c r="E14" s="396">
        <v>3923.4291940000003</v>
      </c>
      <c r="F14" s="396">
        <v>4015.9184530000002</v>
      </c>
      <c r="G14" s="396">
        <v>4029.9208490000001</v>
      </c>
      <c r="H14" s="181"/>
    </row>
    <row r="15" spans="1:8" s="167" customFormat="1" ht="12" customHeight="1">
      <c r="A15" s="405" t="s">
        <v>351</v>
      </c>
      <c r="B15" s="396">
        <v>2988.622026</v>
      </c>
      <c r="C15" s="396">
        <v>2963.3173919999999</v>
      </c>
      <c r="D15" s="396">
        <v>2968.4305060000006</v>
      </c>
      <c r="E15" s="396">
        <v>3257.1452479999989</v>
      </c>
      <c r="F15" s="396">
        <v>3476.7183650000002</v>
      </c>
      <c r="G15" s="396">
        <v>3433.186177</v>
      </c>
      <c r="H15" s="181"/>
    </row>
    <row r="16" spans="1:8" s="167" customFormat="1" ht="12" customHeight="1">
      <c r="A16" s="407" t="s">
        <v>352</v>
      </c>
      <c r="B16" s="396">
        <v>101.691526</v>
      </c>
      <c r="C16" s="396">
        <v>104.02874799999999</v>
      </c>
      <c r="D16" s="396">
        <v>142.97857800000008</v>
      </c>
      <c r="E16" s="400">
        <v>179.32163599999996</v>
      </c>
      <c r="F16" s="396">
        <v>193.51619600000001</v>
      </c>
      <c r="G16" s="396">
        <v>160.072754</v>
      </c>
      <c r="H16" s="181"/>
    </row>
    <row r="17" spans="1:13" s="167" customFormat="1" ht="12" customHeight="1">
      <c r="A17" s="407" t="s">
        <v>372</v>
      </c>
      <c r="B17" s="396">
        <v>187.87058249100002</v>
      </c>
      <c r="C17" s="396">
        <v>187.245343703</v>
      </c>
      <c r="D17" s="396">
        <v>23.460416588000001</v>
      </c>
      <c r="E17" s="400">
        <v>22.366353962000002</v>
      </c>
      <c r="F17" s="396">
        <v>23.775582292999999</v>
      </c>
      <c r="G17" s="396">
        <v>20.500341390000003</v>
      </c>
      <c r="H17" s="181"/>
    </row>
    <row r="18" spans="1:13" s="167" customFormat="1" ht="12" customHeight="1">
      <c r="A18" s="403" t="s">
        <v>561</v>
      </c>
      <c r="B18" s="404">
        <v>-27.108160491000007</v>
      </c>
      <c r="C18" s="404">
        <v>68.29571729700001</v>
      </c>
      <c r="D18" s="404">
        <v>224.88524941200018</v>
      </c>
      <c r="E18" s="435">
        <v>885.08619803800002</v>
      </c>
      <c r="F18" s="404">
        <v>867.89021570699992</v>
      </c>
      <c r="G18" s="404">
        <v>871.19339861000003</v>
      </c>
      <c r="H18" s="181"/>
    </row>
    <row r="19" spans="1:13" s="167" customFormat="1" ht="12" customHeight="1">
      <c r="A19" s="409" t="s">
        <v>62</v>
      </c>
      <c r="B19" s="410">
        <v>7533.9573439999995</v>
      </c>
      <c r="C19" s="410">
        <v>7742.9947380000003</v>
      </c>
      <c r="D19" s="410">
        <v>7901.3932679999998</v>
      </c>
      <c r="E19" s="410">
        <v>9098.1708009999966</v>
      </c>
      <c r="F19" s="410">
        <v>9445.8510540000025</v>
      </c>
      <c r="G19" s="410">
        <v>9407.0856019999992</v>
      </c>
      <c r="H19" s="181"/>
    </row>
    <row r="20" spans="1:13" s="167" customFormat="1" ht="12" customHeight="1">
      <c r="A20" s="409" t="s">
        <v>14</v>
      </c>
      <c r="B20" s="410">
        <v>7480.0538770000003</v>
      </c>
      <c r="C20" s="410">
        <v>6856.9756159999997</v>
      </c>
      <c r="D20" s="410">
        <v>7101.0842409999968</v>
      </c>
      <c r="E20" s="410">
        <v>6827.6934590000019</v>
      </c>
      <c r="F20" s="410">
        <v>6633.7304819999999</v>
      </c>
      <c r="G20" s="410">
        <v>6653.3041089999997</v>
      </c>
      <c r="H20" s="181"/>
    </row>
    <row r="21" spans="1:13" s="53" customFormat="1" ht="7.5" customHeight="1">
      <c r="A21" s="54" t="s">
        <v>0</v>
      </c>
      <c r="B21" s="58"/>
      <c r="C21" s="58"/>
      <c r="D21" s="58"/>
      <c r="E21" s="57"/>
      <c r="F21" s="58"/>
      <c r="G21" s="58"/>
      <c r="H21" s="58"/>
      <c r="I21" s="58"/>
      <c r="J21" s="57"/>
      <c r="K21" s="52"/>
    </row>
    <row r="22" spans="1:13" s="61" customFormat="1" ht="18" customHeight="1">
      <c r="A22" s="367" t="s">
        <v>469</v>
      </c>
      <c r="B22" s="60"/>
      <c r="C22" s="59"/>
      <c r="D22" s="59"/>
      <c r="E22" s="59"/>
      <c r="F22" s="59"/>
      <c r="G22" s="59"/>
      <c r="H22" s="59"/>
      <c r="I22" s="59"/>
      <c r="J22" s="59"/>
      <c r="K22" s="59"/>
    </row>
    <row r="23" spans="1:13" ht="22.5" customHeight="1">
      <c r="A23" s="62"/>
      <c r="B23" s="758"/>
      <c r="C23" s="758"/>
      <c r="D23" s="758"/>
      <c r="E23" s="758"/>
      <c r="F23" s="758"/>
      <c r="G23" s="758"/>
      <c r="H23" s="758"/>
      <c r="I23" s="758"/>
      <c r="J23" s="758"/>
      <c r="K23" s="59"/>
    </row>
    <row r="24" spans="1:13" s="653" customFormat="1" ht="18.75" customHeight="1">
      <c r="A24" s="652" t="s">
        <v>798</v>
      </c>
    </row>
    <row r="25" spans="1:13" s="50" customFormat="1" ht="12" customHeight="1"/>
    <row r="26" spans="1:13" s="53" customFormat="1" ht="13.5" customHeight="1">
      <c r="A26" s="442" t="s">
        <v>1</v>
      </c>
      <c r="B26" s="393" t="s">
        <v>380</v>
      </c>
      <c r="C26" s="393" t="s">
        <v>338</v>
      </c>
      <c r="D26" s="393" t="s">
        <v>248</v>
      </c>
      <c r="E26" s="393" t="s">
        <v>241</v>
      </c>
      <c r="F26" s="393" t="s">
        <v>236</v>
      </c>
      <c r="G26" s="393" t="s">
        <v>555</v>
      </c>
      <c r="H26" s="52"/>
    </row>
    <row r="27" spans="1:13" s="100" customFormat="1" ht="12" customHeight="1">
      <c r="A27" s="712" t="s">
        <v>774</v>
      </c>
      <c r="B27" s="713">
        <v>7494.9840255409999</v>
      </c>
      <c r="C27" s="713">
        <v>6991.776019011606</v>
      </c>
      <c r="D27" s="713">
        <v>7056.3353194629999</v>
      </c>
      <c r="E27" s="713">
        <v>6536.2652318940009</v>
      </c>
      <c r="F27" s="713">
        <v>6310.3961373579996</v>
      </c>
      <c r="G27" s="713">
        <v>5744.8847822030002</v>
      </c>
      <c r="H27" s="120"/>
      <c r="I27" s="299"/>
      <c r="J27" s="299"/>
    </row>
    <row r="28" spans="1:13" s="100" customFormat="1" ht="12" customHeight="1">
      <c r="A28" s="714" t="s">
        <v>724</v>
      </c>
      <c r="B28" s="656">
        <v>-529.17408912799999</v>
      </c>
      <c r="C28" s="656">
        <v>-642.84558957199999</v>
      </c>
      <c r="D28" s="656">
        <v>-570.70284971299998</v>
      </c>
      <c r="E28" s="656">
        <v>-260.74129917400001</v>
      </c>
      <c r="F28" s="656">
        <v>-222.57068436599999</v>
      </c>
      <c r="G28" s="656">
        <v>81.284627026999999</v>
      </c>
      <c r="H28" s="120"/>
      <c r="I28" s="299"/>
      <c r="J28" s="299"/>
    </row>
    <row r="29" spans="1:13" s="100" customFormat="1" ht="12" customHeight="1">
      <c r="A29" s="655" t="s">
        <v>723</v>
      </c>
      <c r="B29" s="656">
        <v>442.95093923057601</v>
      </c>
      <c r="C29" s="656">
        <v>436.82550114481199</v>
      </c>
      <c r="D29" s="656">
        <v>429.53786337746783</v>
      </c>
      <c r="E29" s="656">
        <v>476.09676691653038</v>
      </c>
      <c r="F29" s="656">
        <v>502.6121129549224</v>
      </c>
      <c r="G29" s="656">
        <v>580.66341094026973</v>
      </c>
      <c r="H29" s="301"/>
      <c r="I29" s="299"/>
      <c r="J29" s="299"/>
    </row>
    <row r="30" spans="1:13" s="100" customFormat="1" ht="12" customHeight="1">
      <c r="A30" s="715" t="s">
        <v>16</v>
      </c>
      <c r="B30" s="658">
        <v>71.293001595423448</v>
      </c>
      <c r="C30" s="658">
        <v>70.924750964188206</v>
      </c>
      <c r="D30" s="658">
        <v>185.9149072545315</v>
      </c>
      <c r="E30" s="658">
        <v>76.070759497469226</v>
      </c>
      <c r="F30" s="658">
        <v>43.293916291077949</v>
      </c>
      <c r="G30" s="658">
        <v>246.47228847373026</v>
      </c>
      <c r="H30" s="301"/>
      <c r="I30" s="299"/>
      <c r="J30" s="299"/>
    </row>
    <row r="31" spans="1:13" s="100" customFormat="1" ht="12" customHeight="1">
      <c r="A31" s="409" t="s">
        <v>116</v>
      </c>
      <c r="B31" s="716">
        <v>7480.053877239</v>
      </c>
      <c r="C31" s="716">
        <v>6856.9756152620002</v>
      </c>
      <c r="D31" s="716">
        <v>7101.085240381999</v>
      </c>
      <c r="E31" s="716">
        <v>6827.6914591340001</v>
      </c>
      <c r="F31" s="716">
        <v>6633.7314822380004</v>
      </c>
      <c r="G31" s="716">
        <v>6653.305108644</v>
      </c>
      <c r="H31" s="301"/>
      <c r="I31" s="299"/>
      <c r="J31" s="299"/>
    </row>
    <row r="32" spans="1:13" ht="7.5" customHeight="1">
      <c r="A32" s="62"/>
      <c r="B32" s="63"/>
      <c r="C32" s="59"/>
      <c r="D32" s="59"/>
      <c r="E32" s="59"/>
      <c r="F32" s="59"/>
      <c r="G32" s="59"/>
      <c r="H32" s="59"/>
      <c r="I32" s="59"/>
      <c r="J32" s="59"/>
      <c r="K32" s="302"/>
      <c r="L32" s="151"/>
      <c r="M32" s="299"/>
    </row>
    <row r="33" spans="1:13" s="366" customFormat="1" ht="12.75" customHeight="1">
      <c r="A33" s="879" t="s">
        <v>799</v>
      </c>
      <c r="B33" s="368"/>
    </row>
    <row r="34" spans="1:13" s="65" customFormat="1" ht="22.5" customHeight="1">
      <c r="B34" s="66"/>
    </row>
    <row r="35" spans="1:13" s="653" customFormat="1" ht="18.75" customHeight="1">
      <c r="A35" s="652" t="s">
        <v>628</v>
      </c>
    </row>
    <row r="36" spans="1:13" s="50" customFormat="1" ht="12" customHeight="1"/>
    <row r="37" spans="1:13" s="53" customFormat="1" ht="13.5" customHeight="1">
      <c r="A37" s="442" t="s">
        <v>1</v>
      </c>
      <c r="B37" s="393" t="s">
        <v>380</v>
      </c>
      <c r="C37" s="393" t="s">
        <v>338</v>
      </c>
      <c r="D37" s="393" t="s">
        <v>248</v>
      </c>
      <c r="E37" s="393" t="s">
        <v>241</v>
      </c>
      <c r="F37" s="393" t="s">
        <v>236</v>
      </c>
      <c r="G37" s="393" t="s">
        <v>555</v>
      </c>
      <c r="H37" s="52"/>
    </row>
    <row r="38" spans="1:13" s="65" customFormat="1" ht="12" customHeight="1">
      <c r="A38" s="712" t="s">
        <v>775</v>
      </c>
      <c r="B38" s="286">
        <v>1295843.491560298</v>
      </c>
      <c r="C38" s="286">
        <v>1285763.5578873251</v>
      </c>
      <c r="D38" s="286">
        <v>1289467.1921116239</v>
      </c>
      <c r="E38" s="286">
        <v>1294089.9947015468</v>
      </c>
      <c r="F38" s="286">
        <v>1281200.2020662569</v>
      </c>
      <c r="G38" s="286">
        <v>1263468.9124505129</v>
      </c>
    </row>
    <row r="39" spans="1:13" s="65" customFormat="1" ht="12" customHeight="1">
      <c r="A39" s="714" t="s">
        <v>609</v>
      </c>
      <c r="B39" s="246">
        <v>894097.80151451798</v>
      </c>
      <c r="C39" s="246">
        <v>868257.97429718694</v>
      </c>
      <c r="D39" s="246">
        <v>830768.17510432808</v>
      </c>
      <c r="E39" s="246">
        <v>826411.77545126202</v>
      </c>
      <c r="F39" s="246">
        <v>787382.60488546803</v>
      </c>
      <c r="G39" s="246">
        <v>759860.17242865497</v>
      </c>
      <c r="I39" s="337"/>
    </row>
    <row r="40" spans="1:13" s="342" customFormat="1" ht="12" customHeight="1">
      <c r="A40" s="657" t="s">
        <v>723</v>
      </c>
      <c r="B40" s="658">
        <v>95691.455098443534</v>
      </c>
      <c r="C40" s="658">
        <v>93240.530946114843</v>
      </c>
      <c r="D40" s="658">
        <v>88732.373774754669</v>
      </c>
      <c r="E40" s="658">
        <v>85776.769712783833</v>
      </c>
      <c r="F40" s="658">
        <v>84228.952995192987</v>
      </c>
      <c r="G40" s="658">
        <v>85337.958963528275</v>
      </c>
      <c r="I40" s="659"/>
    </row>
    <row r="41" spans="1:13" ht="7.5" customHeight="1">
      <c r="A41" s="62"/>
      <c r="B41" s="63"/>
      <c r="C41" s="59"/>
      <c r="D41" s="59"/>
      <c r="E41" s="59"/>
      <c r="F41" s="59"/>
      <c r="G41" s="59"/>
      <c r="H41" s="59"/>
      <c r="I41" s="59"/>
      <c r="J41" s="59"/>
      <c r="K41" s="302"/>
      <c r="L41" s="151"/>
      <c r="M41" s="299"/>
    </row>
    <row r="42" spans="1:13" s="366" customFormat="1" ht="12.75" customHeight="1">
      <c r="A42" s="879" t="s">
        <v>470</v>
      </c>
      <c r="B42" s="368"/>
    </row>
    <row r="44" spans="1:13" s="653" customFormat="1" ht="18.75" customHeight="1">
      <c r="A44" s="652" t="s">
        <v>773</v>
      </c>
    </row>
    <row r="45" spans="1:13" s="50" customFormat="1" ht="12" customHeight="1"/>
    <row r="46" spans="1:13" s="53" customFormat="1" ht="13.5" customHeight="1">
      <c r="A46" s="442" t="s">
        <v>52</v>
      </c>
      <c r="B46" s="393" t="s">
        <v>380</v>
      </c>
      <c r="C46" s="393" t="s">
        <v>338</v>
      </c>
      <c r="D46" s="393" t="s">
        <v>248</v>
      </c>
      <c r="E46" s="393" t="s">
        <v>241</v>
      </c>
      <c r="F46" s="393" t="s">
        <v>236</v>
      </c>
      <c r="G46" s="393" t="s">
        <v>555</v>
      </c>
      <c r="H46" s="52"/>
    </row>
    <row r="47" spans="1:13" s="53" customFormat="1" ht="12" customHeight="1">
      <c r="A47" s="490" t="s">
        <v>776</v>
      </c>
      <c r="B47" s="447">
        <v>2.3199019603660429</v>
      </c>
      <c r="C47" s="447">
        <v>2.2053460687355626</v>
      </c>
      <c r="D47" s="447">
        <v>2.1800000000000002</v>
      </c>
      <c r="E47" s="447">
        <v>2.0099999999999998</v>
      </c>
      <c r="F47" s="447">
        <v>1.98</v>
      </c>
      <c r="G47" s="447">
        <v>1.83</v>
      </c>
      <c r="H47" s="52"/>
    </row>
    <row r="48" spans="1:13" s="53" customFormat="1" ht="12" customHeight="1">
      <c r="A48" s="446" t="s">
        <v>610</v>
      </c>
      <c r="B48" s="444">
        <v>-0.2373914187907846</v>
      </c>
      <c r="C48" s="444">
        <v>-0.30026744116729015</v>
      </c>
      <c r="D48" s="444">
        <v>-0.27</v>
      </c>
      <c r="E48" s="444">
        <v>-0.13</v>
      </c>
      <c r="F48" s="444">
        <v>-0.11</v>
      </c>
      <c r="G48" s="444">
        <v>0.04</v>
      </c>
      <c r="H48" s="52"/>
    </row>
    <row r="49" spans="1:13" s="100" customFormat="1" ht="12" customHeight="1">
      <c r="A49" s="638" t="s">
        <v>717</v>
      </c>
      <c r="B49" s="445">
        <v>1.2758235664099187</v>
      </c>
      <c r="C49" s="445">
        <v>1.1953659557356697</v>
      </c>
      <c r="D49" s="445">
        <v>1.22</v>
      </c>
      <c r="E49" s="445">
        <v>1.18</v>
      </c>
      <c r="F49" s="445">
        <v>1.18</v>
      </c>
      <c r="G49" s="445">
        <v>1.1599999999999999</v>
      </c>
      <c r="H49" s="120"/>
    </row>
    <row r="50" spans="1:13" ht="7.5" customHeight="1">
      <c r="A50" s="62"/>
      <c r="B50" s="63"/>
      <c r="C50" s="59"/>
      <c r="D50" s="59"/>
      <c r="E50" s="59"/>
      <c r="F50" s="59"/>
      <c r="G50" s="59"/>
      <c r="H50" s="59"/>
      <c r="I50" s="59"/>
      <c r="J50" s="59"/>
      <c r="K50" s="302"/>
      <c r="L50" s="151"/>
      <c r="M50" s="299"/>
    </row>
    <row r="51" spans="1:13" s="370" customFormat="1" ht="15.75" customHeight="1">
      <c r="A51" s="902" t="s">
        <v>471</v>
      </c>
      <c r="B51" s="902"/>
      <c r="C51" s="902"/>
      <c r="D51" s="902"/>
      <c r="E51" s="902"/>
      <c r="F51" s="902"/>
      <c r="G51" s="902"/>
      <c r="H51" s="902"/>
      <c r="I51" s="902"/>
      <c r="J51" s="902"/>
      <c r="K51" s="369"/>
    </row>
  </sheetData>
  <mergeCells count="1">
    <mergeCell ref="A51:J5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- 2Q13&amp;C&amp;8CHAPTER 1&amp;R&amp;8FINANCIAL RESULTS DNB GROUP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43</vt:i4>
      </vt:variant>
      <vt:variant>
        <vt:lpstr>Navngitte områder</vt:lpstr>
      </vt:variant>
      <vt:variant>
        <vt:i4>1</vt:i4>
      </vt:variant>
    </vt:vector>
  </HeadingPairs>
  <TitlesOfParts>
    <vt:vector size="44" baseType="lpstr">
      <vt:lpstr>Front</vt:lpstr>
      <vt:lpstr>Contents</vt:lpstr>
      <vt:lpstr>0.1</vt:lpstr>
      <vt:lpstr>0.2</vt:lpstr>
      <vt:lpstr>0.3</vt:lpstr>
      <vt:lpstr>1.1 - 1.2</vt:lpstr>
      <vt:lpstr>1.3 - 1.4</vt:lpstr>
      <vt:lpstr>1.5 - 1.6</vt:lpstr>
      <vt:lpstr>2.1 - 2.4</vt:lpstr>
      <vt:lpstr>2.5</vt:lpstr>
      <vt:lpstr>3.1</vt:lpstr>
      <vt:lpstr>4.1 - 4.2</vt:lpstr>
      <vt:lpstr>4.3</vt:lpstr>
      <vt:lpstr>4.4 - 4.5</vt:lpstr>
      <vt:lpstr>5.1</vt:lpstr>
      <vt:lpstr>5.2 - 5.3</vt:lpstr>
      <vt:lpstr>6.1 - 6.2</vt:lpstr>
      <vt:lpstr>7.1 - 7.2</vt:lpstr>
      <vt:lpstr>7.3</vt:lpstr>
      <vt:lpstr>7.4 - 7.5</vt:lpstr>
      <vt:lpstr>7.6 - 7.7</vt:lpstr>
      <vt:lpstr>8.1</vt:lpstr>
      <vt:lpstr>8.2</vt:lpstr>
      <vt:lpstr>8.3</vt:lpstr>
      <vt:lpstr>8.4</vt:lpstr>
      <vt:lpstr>8.5</vt:lpstr>
      <vt:lpstr>8.6</vt:lpstr>
      <vt:lpstr>8.7</vt:lpstr>
      <vt:lpstr>9.1</vt:lpstr>
      <vt:lpstr>9.2</vt:lpstr>
      <vt:lpstr>9.3 - 9.4</vt:lpstr>
      <vt:lpstr>9.5</vt:lpstr>
      <vt:lpstr>10.1</vt:lpstr>
      <vt:lpstr>10.2</vt:lpstr>
      <vt:lpstr>10.3</vt:lpstr>
      <vt:lpstr>10.4</vt:lpstr>
      <vt:lpstr>11.1</vt:lpstr>
      <vt:lpstr>11.2</vt:lpstr>
      <vt:lpstr>11.3</vt:lpstr>
      <vt:lpstr>12.1</vt:lpstr>
      <vt:lpstr>12.2</vt:lpstr>
      <vt:lpstr>Write-downs med splitt (2)</vt:lpstr>
      <vt:lpstr>12.3</vt:lpstr>
      <vt:lpstr>'Write-downs med splitt (2)'!Print_Area</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Johansen, Anne - KØR</cp:lastModifiedBy>
  <cp:lastPrinted>2013-10-08T12:15:17Z</cp:lastPrinted>
  <dcterms:created xsi:type="dcterms:W3CDTF">2000-04-10T12:21:39Z</dcterms:created>
  <dcterms:modified xsi:type="dcterms:W3CDTF">2013-10-14T06:59:08Z</dcterms:modified>
</cp:coreProperties>
</file>